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3TC1 2025-2026\SOẠN BÀI\ĐÁNH GIÁ CÁC CHỦ ĐỀ\"/>
    </mc:Choice>
  </mc:AlternateContent>
  <bookViews>
    <workbookView xWindow="-120" yWindow="-120" windowWidth="20730" windowHeight="11160" tabRatio="770" firstSheet="1" activeTab="1"/>
  </bookViews>
  <sheets>
    <sheet name="SGV" sheetId="41" state="veryHidden" r:id="rId1"/>
    <sheet name="ĐÁNH GIÁ CĐ THỰC VẬT" sheetId="45" r:id="rId2"/>
  </sheets>
  <externalReferences>
    <externalReference r:id="rId3"/>
  </externalReferences>
  <definedNames>
    <definedName name="_xlnm._FilterDatabase" localSheetId="1" hidden="1">'ĐÁNH GIÁ CĐ THỰC VẬT'!$A$6:$OS$777</definedName>
    <definedName name="_xlnm.Print_Area" localSheetId="1">'ĐÁNH GIÁ CĐ THỰC VẬT'!$A$1:$ON$784</definedName>
    <definedName name="_xlnm.Print_Titles" localSheetId="1">'ĐÁNH GIÁ CĐ THỰC VẬT'!$3:$8</definedName>
  </definedNames>
  <calcPr calcId="162913" iterateCount="1"/>
</workbook>
</file>

<file path=xl/calcChain.xml><?xml version="1.0" encoding="utf-8"?>
<calcChain xmlns="http://schemas.openxmlformats.org/spreadsheetml/2006/main">
  <c r="II187" i="45" l="1"/>
  <c r="II354" i="45"/>
  <c r="II382" i="45"/>
  <c r="II445" i="45"/>
  <c r="II485" i="45"/>
  <c r="II610" i="45"/>
  <c r="II688" i="45"/>
  <c r="II699" i="45"/>
  <c r="IM50" i="45" l="1"/>
  <c r="IK50" i="45"/>
  <c r="II50" i="45"/>
  <c r="IJ50" i="45" s="1"/>
  <c r="IG50" i="45"/>
  <c r="IM743" i="45"/>
  <c r="IN743" i="45" s="1"/>
  <c r="IK743" i="45"/>
  <c r="IL743" i="45" s="1"/>
  <c r="II743" i="45"/>
  <c r="IJ743" i="45" s="1"/>
  <c r="IG743" i="45"/>
  <c r="IH743" i="45" s="1"/>
  <c r="IM732" i="45"/>
  <c r="IK732" i="45"/>
  <c r="II732" i="45"/>
  <c r="IJ732" i="45" s="1"/>
  <c r="IG732" i="45"/>
  <c r="IM720" i="45"/>
  <c r="IN720" i="45" s="1"/>
  <c r="IK720" i="45"/>
  <c r="IL720" i="45" s="1"/>
  <c r="II720" i="45"/>
  <c r="IJ720" i="45" s="1"/>
  <c r="IG720" i="45"/>
  <c r="IH720" i="45" s="1"/>
  <c r="IM708" i="45"/>
  <c r="IN708" i="45" s="1"/>
  <c r="IK708" i="45"/>
  <c r="IL708" i="45" s="1"/>
  <c r="II708" i="45"/>
  <c r="IJ708" i="45" s="1"/>
  <c r="IG708" i="45"/>
  <c r="IH708" i="45" s="1"/>
  <c r="IM699" i="45"/>
  <c r="IK699" i="45"/>
  <c r="IG699" i="45"/>
  <c r="IM688" i="45"/>
  <c r="IN688" i="45" s="1"/>
  <c r="IK688" i="45"/>
  <c r="IJ688" i="45"/>
  <c r="IG688" i="45"/>
  <c r="IH688" i="45" s="1"/>
  <c r="IM677" i="45"/>
  <c r="IN677" i="45" s="1"/>
  <c r="IK677" i="45"/>
  <c r="IL677" i="45" s="1"/>
  <c r="II677" i="45"/>
  <c r="IJ677" i="45" s="1"/>
  <c r="IG677" i="45"/>
  <c r="IH677" i="45" s="1"/>
  <c r="IM666" i="45"/>
  <c r="IK666" i="45"/>
  <c r="II666" i="45"/>
  <c r="IJ666" i="45" s="1"/>
  <c r="IG666" i="45"/>
  <c r="IM655" i="45"/>
  <c r="IN655" i="45" s="1"/>
  <c r="IK655" i="45"/>
  <c r="IL655" i="45" s="1"/>
  <c r="II655" i="45"/>
  <c r="IJ655" i="45" s="1"/>
  <c r="IG655" i="45"/>
  <c r="IH655" i="45" s="1"/>
  <c r="IM644" i="45"/>
  <c r="IK644" i="45"/>
  <c r="II644" i="45"/>
  <c r="IG644" i="45"/>
  <c r="IH644" i="45" s="1"/>
  <c r="IM633" i="45"/>
  <c r="IN633" i="45" s="1"/>
  <c r="IK633" i="45"/>
  <c r="IL633" i="45" s="1"/>
  <c r="II633" i="45"/>
  <c r="IJ633" i="45" s="1"/>
  <c r="IG633" i="45"/>
  <c r="IH633" i="45" s="1"/>
  <c r="IM622" i="45"/>
  <c r="IK622" i="45"/>
  <c r="II622" i="45"/>
  <c r="IJ622" i="45" s="1"/>
  <c r="IG622" i="45"/>
  <c r="IM610" i="45"/>
  <c r="IK610" i="45"/>
  <c r="IJ610" i="45"/>
  <c r="IG610" i="45"/>
  <c r="IM602" i="45"/>
  <c r="IK602" i="45"/>
  <c r="II602" i="45"/>
  <c r="IJ602" i="45" s="1"/>
  <c r="IG602" i="45"/>
  <c r="IM588" i="45"/>
  <c r="IK588" i="45"/>
  <c r="II588" i="45"/>
  <c r="IG588" i="45"/>
  <c r="IH588" i="45" s="1"/>
  <c r="IM578" i="45"/>
  <c r="IK578" i="45"/>
  <c r="II578" i="45"/>
  <c r="IJ578" i="45" s="1"/>
  <c r="IG578" i="45"/>
  <c r="IM569" i="45"/>
  <c r="IK569" i="45"/>
  <c r="II569" i="45"/>
  <c r="IJ569" i="45" s="1"/>
  <c r="IG569" i="45"/>
  <c r="IM543" i="45"/>
  <c r="IK543" i="45"/>
  <c r="II543" i="45"/>
  <c r="IJ543" i="45" s="1"/>
  <c r="IG543" i="45"/>
  <c r="IM532" i="45"/>
  <c r="IK532" i="45"/>
  <c r="II532" i="45"/>
  <c r="IJ532" i="45" s="1"/>
  <c r="IG532" i="45"/>
  <c r="IM521" i="45"/>
  <c r="IK521" i="45"/>
  <c r="II521" i="45"/>
  <c r="IJ521" i="45" s="1"/>
  <c r="IG521" i="45"/>
  <c r="IM508" i="45"/>
  <c r="IK508" i="45"/>
  <c r="II508" i="45"/>
  <c r="IJ508" i="45" s="1"/>
  <c r="IG508" i="45"/>
  <c r="IM492" i="45"/>
  <c r="IN492" i="45" s="1"/>
  <c r="IK492" i="45"/>
  <c r="IL492" i="45" s="1"/>
  <c r="II492" i="45"/>
  <c r="IJ492" i="45" s="1"/>
  <c r="IG492" i="45"/>
  <c r="IH492" i="45" s="1"/>
  <c r="IM485" i="45"/>
  <c r="IK485" i="45"/>
  <c r="IG485" i="45"/>
  <c r="IM474" i="45"/>
  <c r="IK474" i="45"/>
  <c r="II474" i="45"/>
  <c r="IJ474" i="45" s="1"/>
  <c r="IG474" i="45"/>
  <c r="IM463" i="45"/>
  <c r="IN463" i="45" s="1"/>
  <c r="IK463" i="45"/>
  <c r="IL463" i="45" s="1"/>
  <c r="II463" i="45"/>
  <c r="IJ463" i="45" s="1"/>
  <c r="IG463" i="45"/>
  <c r="IH463" i="45" s="1"/>
  <c r="IM445" i="45"/>
  <c r="IK445" i="45"/>
  <c r="IG445" i="45"/>
  <c r="IM437" i="45"/>
  <c r="IK437" i="45"/>
  <c r="II437" i="45"/>
  <c r="IJ437" i="45" s="1"/>
  <c r="IG437" i="45"/>
  <c r="IM421" i="45"/>
  <c r="IK421" i="45"/>
  <c r="II421" i="45"/>
  <c r="IG421" i="45"/>
  <c r="IH421" i="45" s="1"/>
  <c r="IM410" i="45"/>
  <c r="IK410" i="45"/>
  <c r="II410" i="45"/>
  <c r="IJ410" i="45" s="1"/>
  <c r="IG410" i="45"/>
  <c r="IM399" i="45"/>
  <c r="IK399" i="45"/>
  <c r="II399" i="45"/>
  <c r="IJ399" i="45" s="1"/>
  <c r="IG399" i="45"/>
  <c r="IM385" i="45"/>
  <c r="IK385" i="45"/>
  <c r="II385" i="45"/>
  <c r="IJ385" i="45" s="1"/>
  <c r="IG385" i="45"/>
  <c r="IM382" i="45"/>
  <c r="IN382" i="45" s="1"/>
  <c r="IK382" i="45"/>
  <c r="IJ382" i="45"/>
  <c r="IG382" i="45"/>
  <c r="IH382" i="45" s="1"/>
  <c r="IM362" i="45"/>
  <c r="IK362" i="45"/>
  <c r="II362" i="45"/>
  <c r="IJ362" i="45" s="1"/>
  <c r="IG362" i="45"/>
  <c r="IM354" i="45"/>
  <c r="IK354" i="45"/>
  <c r="IG354" i="45"/>
  <c r="IH354" i="45" s="1"/>
  <c r="IM341" i="45"/>
  <c r="IK341" i="45"/>
  <c r="II341" i="45"/>
  <c r="IG341" i="45"/>
  <c r="IH341" i="45" s="1"/>
  <c r="IM337" i="45"/>
  <c r="IN337" i="45" s="1"/>
  <c r="IK337" i="45"/>
  <c r="IL337" i="45" s="1"/>
  <c r="II337" i="45"/>
  <c r="IJ337" i="45" s="1"/>
  <c r="IG337" i="45"/>
  <c r="IH337" i="45" s="1"/>
  <c r="IM329" i="45"/>
  <c r="IN329" i="45" s="1"/>
  <c r="IK329" i="45"/>
  <c r="IL329" i="45" s="1"/>
  <c r="II329" i="45"/>
  <c r="IJ329" i="45" s="1"/>
  <c r="IG329" i="45"/>
  <c r="IH329" i="45" s="1"/>
  <c r="IM314" i="45"/>
  <c r="IK314" i="45"/>
  <c r="II314" i="45"/>
  <c r="IJ314" i="45" s="1"/>
  <c r="IG314" i="45"/>
  <c r="IM300" i="45"/>
  <c r="IN300" i="45" s="1"/>
  <c r="IK300" i="45"/>
  <c r="IL300" i="45" s="1"/>
  <c r="II300" i="45"/>
  <c r="IJ300" i="45" s="1"/>
  <c r="IG300" i="45"/>
  <c r="IH300" i="45" s="1"/>
  <c r="IM293" i="45"/>
  <c r="IK293" i="45"/>
  <c r="II293" i="45"/>
  <c r="IJ293" i="45" s="1"/>
  <c r="IG293" i="45"/>
  <c r="IM277" i="45"/>
  <c r="IK277" i="45"/>
  <c r="II277" i="45"/>
  <c r="IG277" i="45"/>
  <c r="IM267" i="45"/>
  <c r="IK267" i="45"/>
  <c r="II267" i="45"/>
  <c r="IG267" i="45"/>
  <c r="IH267" i="45" s="1"/>
  <c r="IM204" i="45"/>
  <c r="IN204" i="45" s="1"/>
  <c r="IK204" i="45"/>
  <c r="IL204" i="45" s="1"/>
  <c r="II204" i="45"/>
  <c r="IJ204" i="45" s="1"/>
  <c r="IG204" i="45"/>
  <c r="IH204" i="45" s="1"/>
  <c r="IM196" i="45"/>
  <c r="IK196" i="45"/>
  <c r="II196" i="45"/>
  <c r="IG196" i="45"/>
  <c r="IH196" i="45" s="1"/>
  <c r="IM187" i="45"/>
  <c r="IK187" i="45"/>
  <c r="IG187" i="45"/>
  <c r="IM174" i="45"/>
  <c r="IK174" i="45"/>
  <c r="II174" i="45"/>
  <c r="IG174" i="45"/>
  <c r="IM168" i="45"/>
  <c r="IK168" i="45"/>
  <c r="II168" i="45"/>
  <c r="IJ168" i="45" s="1"/>
  <c r="IG168" i="45"/>
  <c r="IM155" i="45"/>
  <c r="IK155" i="45"/>
  <c r="II155" i="45"/>
  <c r="IJ155" i="45" s="1"/>
  <c r="IG155" i="45"/>
  <c r="IM142" i="45"/>
  <c r="IK142" i="45"/>
  <c r="II142" i="45"/>
  <c r="IJ142" i="45" s="1"/>
  <c r="IG142" i="45"/>
  <c r="IM135" i="45"/>
  <c r="IK135" i="45"/>
  <c r="II135" i="45"/>
  <c r="IJ135" i="45" s="1"/>
  <c r="IG135" i="45"/>
  <c r="IM126" i="45"/>
  <c r="IK126" i="45"/>
  <c r="II126" i="45"/>
  <c r="IG126" i="45"/>
  <c r="IM112" i="45"/>
  <c r="IK112" i="45"/>
  <c r="II112" i="45"/>
  <c r="IJ112" i="45" s="1"/>
  <c r="IG112" i="45"/>
  <c r="IM98" i="45"/>
  <c r="IK98" i="45"/>
  <c r="II98" i="45"/>
  <c r="IJ98" i="45" s="1"/>
  <c r="IG98" i="45"/>
  <c r="IM85" i="45"/>
  <c r="IK85" i="45"/>
  <c r="II85" i="45"/>
  <c r="IJ85" i="45" s="1"/>
  <c r="IG85" i="45"/>
  <c r="IM82" i="45"/>
  <c r="IK82" i="45"/>
  <c r="II82" i="45"/>
  <c r="IJ82" i="45" s="1"/>
  <c r="IG82" i="45"/>
  <c r="IM71" i="45"/>
  <c r="IK71" i="45"/>
  <c r="II71" i="45"/>
  <c r="IG71" i="45"/>
  <c r="IM52" i="45"/>
  <c r="IK52" i="45"/>
  <c r="II52" i="45"/>
  <c r="IG52" i="45"/>
  <c r="IH52" i="45" s="1"/>
  <c r="IM51" i="45"/>
  <c r="IN51" i="45" s="1"/>
  <c r="IK51" i="45"/>
  <c r="IL51" i="45" s="1"/>
  <c r="II51" i="45"/>
  <c r="IJ51" i="45" s="1"/>
  <c r="IG51" i="45"/>
  <c r="IH51" i="45" s="1"/>
  <c r="IM49" i="45"/>
  <c r="IN49" i="45" s="1"/>
  <c r="IK49" i="45"/>
  <c r="II49" i="45"/>
  <c r="IG49" i="45"/>
  <c r="IM48" i="45"/>
  <c r="IK48" i="45"/>
  <c r="II48" i="45"/>
  <c r="IG48" i="45"/>
  <c r="IH732" i="45" l="1"/>
  <c r="IL732" i="45"/>
  <c r="IN732" i="45"/>
  <c r="IH699" i="45"/>
  <c r="IL699" i="45"/>
  <c r="IJ699" i="45"/>
  <c r="IN699" i="45"/>
  <c r="IL688" i="45"/>
  <c r="IH666" i="45"/>
  <c r="IL666" i="45"/>
  <c r="IN666" i="45"/>
  <c r="IL644" i="45"/>
  <c r="IJ644" i="45"/>
  <c r="IN644" i="45"/>
  <c r="IH622" i="45"/>
  <c r="IL622" i="45"/>
  <c r="IN622" i="45"/>
  <c r="IH610" i="45"/>
  <c r="IL610" i="45"/>
  <c r="IN610" i="45"/>
  <c r="IH602" i="45"/>
  <c r="IL602" i="45"/>
  <c r="IN602" i="45"/>
  <c r="IL588" i="45"/>
  <c r="IJ588" i="45"/>
  <c r="IN588" i="45"/>
  <c r="IP588" i="45" s="1"/>
  <c r="IH578" i="45"/>
  <c r="IL578" i="45"/>
  <c r="IN578" i="45"/>
  <c r="IH569" i="45"/>
  <c r="IL569" i="45"/>
  <c r="IN569" i="45"/>
  <c r="IN543" i="45"/>
  <c r="IH543" i="45"/>
  <c r="IL543" i="45"/>
  <c r="IH532" i="45"/>
  <c r="IL532" i="45"/>
  <c r="IN532" i="45"/>
  <c r="IH521" i="45"/>
  <c r="IL521" i="45"/>
  <c r="IN521" i="45"/>
  <c r="IH508" i="45"/>
  <c r="IL508" i="45"/>
  <c r="IN508" i="45"/>
  <c r="IH485" i="45"/>
  <c r="IL485" i="45"/>
  <c r="IJ485" i="45"/>
  <c r="IN485" i="45"/>
  <c r="IH474" i="45"/>
  <c r="IL474" i="45"/>
  <c r="IN474" i="45"/>
  <c r="IH445" i="45"/>
  <c r="IL445" i="45"/>
  <c r="IJ445" i="45"/>
  <c r="IN445" i="45"/>
  <c r="IH437" i="45"/>
  <c r="IL437" i="45"/>
  <c r="IN437" i="45"/>
  <c r="IL421" i="45"/>
  <c r="IJ421" i="45"/>
  <c r="IN421" i="45"/>
  <c r="IH410" i="45"/>
  <c r="IL410" i="45"/>
  <c r="IN410" i="45"/>
  <c r="IP410" i="45" s="1"/>
  <c r="IH399" i="45"/>
  <c r="IL399" i="45"/>
  <c r="IN399" i="45"/>
  <c r="IH385" i="45"/>
  <c r="IL385" i="45"/>
  <c r="IN385" i="45"/>
  <c r="IL382" i="45"/>
  <c r="IH362" i="45"/>
  <c r="IL362" i="45"/>
  <c r="IN362" i="45"/>
  <c r="IL354" i="45"/>
  <c r="IJ354" i="45"/>
  <c r="IN354" i="45"/>
  <c r="IL341" i="45"/>
  <c r="IJ341" i="45"/>
  <c r="IN341" i="45"/>
  <c r="IH314" i="45"/>
  <c r="IL314" i="45"/>
  <c r="IN314" i="45"/>
  <c r="IH293" i="45"/>
  <c r="IL293" i="45"/>
  <c r="IN293" i="45"/>
  <c r="IH277" i="45"/>
  <c r="IL277" i="45"/>
  <c r="IJ277" i="45"/>
  <c r="IN277" i="45"/>
  <c r="IL267" i="45"/>
  <c r="IJ267" i="45"/>
  <c r="IN267" i="45"/>
  <c r="IL196" i="45"/>
  <c r="IJ196" i="45"/>
  <c r="IN196" i="45"/>
  <c r="IJ187" i="45"/>
  <c r="IH187" i="45"/>
  <c r="IL187" i="45"/>
  <c r="IN187" i="45"/>
  <c r="IJ174" i="45"/>
  <c r="IH174" i="45"/>
  <c r="IL174" i="45"/>
  <c r="IN174" i="45"/>
  <c r="IH168" i="45"/>
  <c r="IL168" i="45"/>
  <c r="IN168" i="45"/>
  <c r="IH155" i="45"/>
  <c r="IL155" i="45"/>
  <c r="IN155" i="45"/>
  <c r="IH142" i="45"/>
  <c r="IL142" i="45"/>
  <c r="IN142" i="45"/>
  <c r="IH135" i="45"/>
  <c r="IL135" i="45"/>
  <c r="IN135" i="45"/>
  <c r="IP135" i="45" s="1"/>
  <c r="IH126" i="45"/>
  <c r="IL126" i="45"/>
  <c r="IJ126" i="45"/>
  <c r="IN126" i="45"/>
  <c r="IH112" i="45"/>
  <c r="IL112" i="45"/>
  <c r="IN112" i="45"/>
  <c r="IH98" i="45"/>
  <c r="IL98" i="45"/>
  <c r="IN98" i="45"/>
  <c r="IH85" i="45"/>
  <c r="IL85" i="45"/>
  <c r="IN85" i="45"/>
  <c r="IH82" i="45"/>
  <c r="IL82" i="45"/>
  <c r="IN82" i="45"/>
  <c r="IL52" i="45"/>
  <c r="IJ52" i="45"/>
  <c r="IN52" i="45"/>
  <c r="IH50" i="45"/>
  <c r="IL50" i="45"/>
  <c r="IN50" i="45"/>
  <c r="IP50" i="45" s="1"/>
  <c r="IO50" i="45"/>
  <c r="IH71" i="45"/>
  <c r="IL71" i="45"/>
  <c r="IJ71" i="45"/>
  <c r="IN71" i="45"/>
  <c r="IJ49" i="45"/>
  <c r="IH49" i="45"/>
  <c r="IL49" i="45"/>
  <c r="IH48" i="45"/>
  <c r="IL48" i="45"/>
  <c r="IJ48" i="45"/>
  <c r="IN48" i="45"/>
  <c r="IO743" i="45"/>
  <c r="IP743" i="45" s="1"/>
  <c r="IO732" i="45"/>
  <c r="IP732" i="45" s="1"/>
  <c r="IP720" i="45"/>
  <c r="IO720" i="45"/>
  <c r="IO708" i="45"/>
  <c r="IP708" i="45" s="1"/>
  <c r="IO699" i="45"/>
  <c r="IO688" i="45"/>
  <c r="IP688" i="45" s="1"/>
  <c r="IP677" i="45"/>
  <c r="IO677" i="45"/>
  <c r="IO666" i="45"/>
  <c r="IP666" i="45" s="1"/>
  <c r="IO655" i="45"/>
  <c r="IP655" i="45" s="1"/>
  <c r="IO644" i="45"/>
  <c r="IP644" i="45" s="1"/>
  <c r="IO633" i="45"/>
  <c r="IP633" i="45" s="1"/>
  <c r="IO622" i="45"/>
  <c r="IP622" i="45" s="1"/>
  <c r="IO610" i="45"/>
  <c r="IP610" i="45" s="1"/>
  <c r="IO602" i="45"/>
  <c r="IP602" i="45" s="1"/>
  <c r="IO588" i="45"/>
  <c r="IP578" i="45"/>
  <c r="IO578" i="45"/>
  <c r="IO569" i="45"/>
  <c r="IO543" i="45"/>
  <c r="IP543" i="45" s="1"/>
  <c r="IO532" i="45"/>
  <c r="IP532" i="45" s="1"/>
  <c r="IO521" i="45"/>
  <c r="IP521" i="45" s="1"/>
  <c r="IO508" i="45"/>
  <c r="IO492" i="45"/>
  <c r="IP492" i="45" s="1"/>
  <c r="IO485" i="45"/>
  <c r="IP485" i="45" s="1"/>
  <c r="IO474" i="45"/>
  <c r="IP474" i="45" s="1"/>
  <c r="IO463" i="45"/>
  <c r="IP463" i="45" s="1"/>
  <c r="IO445" i="45"/>
  <c r="IP445" i="45" s="1"/>
  <c r="IO437" i="45"/>
  <c r="IP437" i="45" s="1"/>
  <c r="IO421" i="45"/>
  <c r="IO410" i="45"/>
  <c r="IP399" i="45"/>
  <c r="IO399" i="45"/>
  <c r="IO385" i="45"/>
  <c r="IP385" i="45" s="1"/>
  <c r="IO382" i="45"/>
  <c r="IP382" i="45" s="1"/>
  <c r="IO362" i="45"/>
  <c r="IP362" i="45" s="1"/>
  <c r="IO354" i="45"/>
  <c r="IP354" i="45" s="1"/>
  <c r="IO341" i="45"/>
  <c r="IO337" i="45"/>
  <c r="IP337" i="45" s="1"/>
  <c r="IO329" i="45"/>
  <c r="IP329" i="45" s="1"/>
  <c r="IO314" i="45"/>
  <c r="IP314" i="45" s="1"/>
  <c r="IO300" i="45"/>
  <c r="IP300" i="45" s="1"/>
  <c r="IP293" i="45"/>
  <c r="IO293" i="45"/>
  <c r="IO277" i="45"/>
  <c r="IP277" i="45" s="1"/>
  <c r="IO267" i="45"/>
  <c r="IP267" i="45" s="1"/>
  <c r="IO204" i="45"/>
  <c r="IP204" i="45" s="1"/>
  <c r="IO196" i="45"/>
  <c r="IO187" i="45"/>
  <c r="IP187" i="45" s="1"/>
  <c r="IO174" i="45"/>
  <c r="IP174" i="45" s="1"/>
  <c r="IP168" i="45"/>
  <c r="IO168" i="45"/>
  <c r="IO155" i="45"/>
  <c r="IO142" i="45"/>
  <c r="IO135" i="45"/>
  <c r="IO126" i="45"/>
  <c r="IP126" i="45" s="1"/>
  <c r="IO112" i="45"/>
  <c r="IP112" i="45" s="1"/>
  <c r="IO98" i="45"/>
  <c r="IO85" i="45"/>
  <c r="IO82" i="45"/>
  <c r="IO71" i="45"/>
  <c r="IP52" i="45"/>
  <c r="IO52" i="45"/>
  <c r="IO51" i="45"/>
  <c r="IP51" i="45" s="1"/>
  <c r="IO49" i="45"/>
  <c r="IP49" i="45" s="1"/>
  <c r="IO48" i="45"/>
  <c r="HJ750" i="45"/>
  <c r="HK750" i="45"/>
  <c r="HL750" i="45"/>
  <c r="HM750" i="45"/>
  <c r="HJ751" i="45"/>
  <c r="HK751" i="45"/>
  <c r="HL751" i="45"/>
  <c r="HM751" i="45"/>
  <c r="HJ752" i="45"/>
  <c r="HK752" i="45"/>
  <c r="HL752" i="45"/>
  <c r="HM752" i="45"/>
  <c r="HJ753" i="45"/>
  <c r="HK753" i="45"/>
  <c r="HL753" i="45"/>
  <c r="HM753" i="45"/>
  <c r="HJ754" i="45"/>
  <c r="HK754" i="45"/>
  <c r="HL754" i="45"/>
  <c r="HM754" i="45"/>
  <c r="HJ756" i="45"/>
  <c r="HK756" i="45"/>
  <c r="HL756" i="45"/>
  <c r="HM756" i="45"/>
  <c r="HJ757" i="45"/>
  <c r="HK757" i="45"/>
  <c r="HL757" i="45"/>
  <c r="HM757" i="45"/>
  <c r="HJ758" i="45"/>
  <c r="HK758" i="45"/>
  <c r="HL758" i="45"/>
  <c r="HM758" i="45"/>
  <c r="HJ759" i="45"/>
  <c r="HK759" i="45"/>
  <c r="HL759" i="45"/>
  <c r="HM759" i="45"/>
  <c r="HJ760" i="45"/>
  <c r="HK760" i="45"/>
  <c r="HL760" i="45"/>
  <c r="HM760" i="45"/>
  <c r="HJ761" i="45"/>
  <c r="HK761" i="45"/>
  <c r="HL761" i="45"/>
  <c r="HM761" i="45"/>
  <c r="HJ762" i="45"/>
  <c r="HK762" i="45"/>
  <c r="HL762" i="45"/>
  <c r="HM762" i="45"/>
  <c r="HJ763" i="45"/>
  <c r="HK763" i="45"/>
  <c r="HL763" i="45"/>
  <c r="HM763" i="45"/>
  <c r="HJ764" i="45"/>
  <c r="HK764" i="45"/>
  <c r="HL764" i="45"/>
  <c r="HM764" i="45"/>
  <c r="HJ766" i="45"/>
  <c r="HK766" i="45"/>
  <c r="HL766" i="45"/>
  <c r="HM766" i="45"/>
  <c r="HJ767" i="45"/>
  <c r="HK767" i="45"/>
  <c r="HL767" i="45"/>
  <c r="HM767" i="45"/>
  <c r="HJ768" i="45"/>
  <c r="HK768" i="45"/>
  <c r="HL768" i="45"/>
  <c r="HM768" i="45"/>
  <c r="HJ769" i="45"/>
  <c r="HK769" i="45"/>
  <c r="HL769" i="45"/>
  <c r="HM769" i="45"/>
  <c r="HJ770" i="45"/>
  <c r="HK770" i="45"/>
  <c r="HL770" i="45"/>
  <c r="HM770" i="45"/>
  <c r="HI770" i="45"/>
  <c r="HI769" i="45"/>
  <c r="HI768" i="45"/>
  <c r="HI767" i="45"/>
  <c r="HI766" i="45"/>
  <c r="HI764" i="45"/>
  <c r="HI763" i="45"/>
  <c r="HI762" i="45"/>
  <c r="HI761" i="45"/>
  <c r="HI760" i="45"/>
  <c r="HI759" i="45"/>
  <c r="HI758" i="45"/>
  <c r="HI757" i="45"/>
  <c r="HI756" i="45"/>
  <c r="HI754" i="45"/>
  <c r="HI753" i="45"/>
  <c r="HI752" i="45"/>
  <c r="HI751" i="45"/>
  <c r="HI750" i="45"/>
  <c r="IP699" i="45" l="1"/>
  <c r="IP569" i="45"/>
  <c r="IP508" i="45"/>
  <c r="IP421" i="45"/>
  <c r="IP341" i="45"/>
  <c r="IP196" i="45"/>
  <c r="IP155" i="45"/>
  <c r="IP142" i="45"/>
  <c r="IP98" i="45"/>
  <c r="IP85" i="45"/>
  <c r="IP82" i="45"/>
  <c r="IP71" i="45"/>
  <c r="IP48" i="45"/>
  <c r="HM765" i="45"/>
  <c r="HM755" i="45" s="1"/>
  <c r="HK765" i="45"/>
  <c r="HK755" i="45" s="1"/>
  <c r="HM749" i="45"/>
  <c r="HK749" i="45"/>
  <c r="HL765" i="45"/>
  <c r="HL755" i="45" s="1"/>
  <c r="HJ765" i="45"/>
  <c r="HJ755" i="45" s="1"/>
  <c r="HL749" i="45"/>
  <c r="HJ749" i="45"/>
  <c r="HI749" i="45"/>
  <c r="HI765" i="45"/>
  <c r="HI755" i="45" s="1"/>
  <c r="IF774" i="45" l="1"/>
  <c r="IE774" i="45"/>
  <c r="ID774" i="45"/>
  <c r="IC774" i="45"/>
  <c r="IB774" i="45"/>
  <c r="IA774" i="45"/>
  <c r="HZ774" i="45"/>
  <c r="HY774" i="45"/>
  <c r="HX774" i="45"/>
  <c r="HW774" i="45"/>
  <c r="HV774" i="45"/>
  <c r="HU774" i="45"/>
  <c r="HT774" i="45"/>
  <c r="HS774" i="45"/>
  <c r="HR774" i="45"/>
  <c r="HQ774" i="45"/>
  <c r="HP774" i="45"/>
  <c r="HO774" i="45"/>
  <c r="HN774" i="45"/>
  <c r="IF773" i="45"/>
  <c r="IE773" i="45"/>
  <c r="ID773" i="45"/>
  <c r="IC773" i="45"/>
  <c r="IB773" i="45"/>
  <c r="IA773" i="45"/>
  <c r="HZ773" i="45"/>
  <c r="HY773" i="45"/>
  <c r="HX773" i="45"/>
  <c r="HW773" i="45"/>
  <c r="HV773" i="45"/>
  <c r="HU773" i="45"/>
  <c r="HT773" i="45"/>
  <c r="HS773" i="45"/>
  <c r="HR773" i="45"/>
  <c r="HQ773" i="45"/>
  <c r="HP773" i="45"/>
  <c r="HO773" i="45"/>
  <c r="HN773" i="45"/>
  <c r="IF772" i="45"/>
  <c r="IE772" i="45"/>
  <c r="ID772" i="45"/>
  <c r="IC772" i="45"/>
  <c r="IB772" i="45"/>
  <c r="IA772" i="45"/>
  <c r="HZ772" i="45"/>
  <c r="HY772" i="45"/>
  <c r="HX772" i="45"/>
  <c r="HW772" i="45"/>
  <c r="HV772" i="45"/>
  <c r="HU772" i="45"/>
  <c r="HT772" i="45"/>
  <c r="HS772" i="45"/>
  <c r="HR772" i="45"/>
  <c r="HQ772" i="45"/>
  <c r="HP772" i="45"/>
  <c r="HO772" i="45"/>
  <c r="HN772" i="45"/>
  <c r="IF771" i="45"/>
  <c r="IE771" i="45"/>
  <c r="ID771" i="45"/>
  <c r="IC771" i="45"/>
  <c r="IB771" i="45"/>
  <c r="IA771" i="45"/>
  <c r="HZ771" i="45"/>
  <c r="HY771" i="45"/>
  <c r="HX771" i="45"/>
  <c r="HW771" i="45"/>
  <c r="HV771" i="45"/>
  <c r="HU771" i="45"/>
  <c r="HT771" i="45"/>
  <c r="HS771" i="45"/>
  <c r="HR771" i="45"/>
  <c r="HQ771" i="45"/>
  <c r="HP771" i="45"/>
  <c r="HO771" i="45"/>
  <c r="HN771" i="45"/>
  <c r="IM18" i="45"/>
  <c r="IK18" i="45"/>
  <c r="II18" i="45"/>
  <c r="IG18" i="45"/>
  <c r="IH18" i="45" l="1"/>
  <c r="HN776" i="45"/>
  <c r="HP776" i="45"/>
  <c r="HR776" i="45"/>
  <c r="HT776" i="45"/>
  <c r="HV776" i="45"/>
  <c r="HX776" i="45"/>
  <c r="HZ776" i="45"/>
  <c r="IB776" i="45"/>
  <c r="ID776" i="45"/>
  <c r="IF776" i="45"/>
  <c r="IL18" i="45"/>
  <c r="IJ18" i="45"/>
  <c r="IN18" i="45"/>
  <c r="HO776" i="45"/>
  <c r="HQ776" i="45"/>
  <c r="HS776" i="45"/>
  <c r="HU776" i="45"/>
  <c r="HW776" i="45"/>
  <c r="HY776" i="45"/>
  <c r="IA776" i="45"/>
  <c r="IC776" i="45"/>
  <c r="IE776" i="45"/>
  <c r="HO775" i="45"/>
  <c r="HQ775" i="45"/>
  <c r="HS775" i="45"/>
  <c r="HU775" i="45"/>
  <c r="HW775" i="45"/>
  <c r="HY775" i="45"/>
  <c r="IA775" i="45"/>
  <c r="IC775" i="45"/>
  <c r="IE775" i="45"/>
  <c r="IE777" i="45" s="1"/>
  <c r="HN775" i="45"/>
  <c r="HP775" i="45"/>
  <c r="HR775" i="45"/>
  <c r="HT775" i="45"/>
  <c r="HV775" i="45"/>
  <c r="HX775" i="45"/>
  <c r="HZ775" i="45"/>
  <c r="IB775" i="45"/>
  <c r="ID775" i="45"/>
  <c r="IF775" i="45"/>
  <c r="IO18" i="45"/>
  <c r="IF777" i="45" l="1"/>
  <c r="IB777" i="45"/>
  <c r="HX777" i="45"/>
  <c r="HT777" i="45"/>
  <c r="HP777" i="45"/>
  <c r="IP18" i="45"/>
  <c r="ID777" i="45"/>
  <c r="HZ777" i="45"/>
  <c r="HV777" i="45"/>
  <c r="HR777" i="45"/>
  <c r="HN777" i="45"/>
  <c r="HO777" i="45"/>
  <c r="IC777" i="45"/>
  <c r="HY777" i="45"/>
  <c r="HU777" i="45"/>
  <c r="HQ777" i="45"/>
  <c r="IA777" i="45"/>
  <c r="HW777" i="45"/>
  <c r="HS777" i="45"/>
  <c r="IG776" i="45" l="1"/>
  <c r="IK776" i="45"/>
  <c r="IM776" i="45"/>
  <c r="II776" i="45"/>
  <c r="IO776" i="45" l="1"/>
  <c r="IN776" i="45"/>
  <c r="IL776" i="45"/>
  <c r="IH776" i="45"/>
  <c r="IJ776" i="45"/>
  <c r="HE742" i="45"/>
  <c r="HC742" i="45"/>
  <c r="HA742" i="45"/>
  <c r="GY742" i="45"/>
  <c r="HE731" i="45"/>
  <c r="HC731" i="45"/>
  <c r="HA731" i="45"/>
  <c r="GY731" i="45"/>
  <c r="HE719" i="45"/>
  <c r="HC719" i="45"/>
  <c r="HA719" i="45"/>
  <c r="GY719" i="45"/>
  <c r="HE707" i="45"/>
  <c r="HC707" i="45"/>
  <c r="HA707" i="45"/>
  <c r="GY707" i="45"/>
  <c r="HE698" i="45"/>
  <c r="HC698" i="45"/>
  <c r="HA698" i="45"/>
  <c r="GY698" i="45"/>
  <c r="HE687" i="45"/>
  <c r="HC687" i="45"/>
  <c r="HA687" i="45"/>
  <c r="GY687" i="45"/>
  <c r="HE676" i="45"/>
  <c r="HC676" i="45"/>
  <c r="HA676" i="45"/>
  <c r="GY676" i="45"/>
  <c r="HE665" i="45"/>
  <c r="HC665" i="45"/>
  <c r="HA665" i="45"/>
  <c r="GY665" i="45"/>
  <c r="HE654" i="45"/>
  <c r="HC654" i="45"/>
  <c r="HA654" i="45"/>
  <c r="GY654" i="45"/>
  <c r="HE643" i="45"/>
  <c r="HC643" i="45"/>
  <c r="HA643" i="45"/>
  <c r="GY643" i="45"/>
  <c r="HE632" i="45"/>
  <c r="HC632" i="45"/>
  <c r="HA632" i="45"/>
  <c r="GY632" i="45"/>
  <c r="HE621" i="45"/>
  <c r="HC621" i="45"/>
  <c r="HA621" i="45"/>
  <c r="GY621" i="45"/>
  <c r="HE609" i="45"/>
  <c r="HC609" i="45"/>
  <c r="HA609" i="45"/>
  <c r="GY609" i="45"/>
  <c r="HE596" i="45"/>
  <c r="HC596" i="45"/>
  <c r="HA596" i="45"/>
  <c r="GY596" i="45"/>
  <c r="HE589" i="45"/>
  <c r="HC589" i="45"/>
  <c r="HA589" i="45"/>
  <c r="GY589" i="45"/>
  <c r="HE583" i="45"/>
  <c r="HC583" i="45"/>
  <c r="HA583" i="45"/>
  <c r="GY583" i="45"/>
  <c r="HE573" i="45"/>
  <c r="HC573" i="45"/>
  <c r="HA573" i="45"/>
  <c r="GY573" i="45"/>
  <c r="HE559" i="45"/>
  <c r="HC559" i="45"/>
  <c r="HA559" i="45"/>
  <c r="GY559" i="45"/>
  <c r="HE542" i="45"/>
  <c r="HC542" i="45"/>
  <c r="HA542" i="45"/>
  <c r="GY542" i="45"/>
  <c r="HE531" i="45"/>
  <c r="HC531" i="45"/>
  <c r="HA531" i="45"/>
  <c r="GY531" i="45"/>
  <c r="HE514" i="45"/>
  <c r="HC514" i="45"/>
  <c r="HA514" i="45"/>
  <c r="GY514" i="45"/>
  <c r="HE507" i="45"/>
  <c r="HC507" i="45"/>
  <c r="HA507" i="45"/>
  <c r="GY507" i="45"/>
  <c r="HE498" i="45"/>
  <c r="HC498" i="45"/>
  <c r="HA498" i="45"/>
  <c r="GY498" i="45"/>
  <c r="HE484" i="45"/>
  <c r="HC484" i="45"/>
  <c r="HA484" i="45"/>
  <c r="GY484" i="45"/>
  <c r="HE473" i="45"/>
  <c r="HC473" i="45"/>
  <c r="HA473" i="45"/>
  <c r="GY473" i="45"/>
  <c r="HE462" i="45"/>
  <c r="HC462" i="45"/>
  <c r="HA462" i="45"/>
  <c r="GY462" i="45"/>
  <c r="HE444" i="45"/>
  <c r="HC444" i="45"/>
  <c r="HA444" i="45"/>
  <c r="GY444" i="45"/>
  <c r="HE436" i="45"/>
  <c r="HC436" i="45"/>
  <c r="HA436" i="45"/>
  <c r="GY436" i="45"/>
  <c r="HE420" i="45"/>
  <c r="HC420" i="45"/>
  <c r="HA420" i="45"/>
  <c r="GY420" i="45"/>
  <c r="HE409" i="45"/>
  <c r="HC409" i="45"/>
  <c r="HA409" i="45"/>
  <c r="GY409" i="45"/>
  <c r="HE398" i="45"/>
  <c r="HC398" i="45"/>
  <c r="HA398" i="45"/>
  <c r="GY398" i="45"/>
  <c r="HE351" i="45"/>
  <c r="HC351" i="45"/>
  <c r="HA351" i="45"/>
  <c r="GY351" i="45"/>
  <c r="HE347" i="45"/>
  <c r="HC347" i="45"/>
  <c r="HA347" i="45"/>
  <c r="GY347" i="45"/>
  <c r="HE328" i="45"/>
  <c r="HC328" i="45"/>
  <c r="HA328" i="45"/>
  <c r="GY328" i="45"/>
  <c r="HE313" i="45"/>
  <c r="HC313" i="45"/>
  <c r="HA313" i="45"/>
  <c r="GY313" i="45"/>
  <c r="HE299" i="45"/>
  <c r="HC299" i="45"/>
  <c r="HA299" i="45"/>
  <c r="GY299" i="45"/>
  <c r="HE282" i="45"/>
  <c r="HC282" i="45"/>
  <c r="HA282" i="45"/>
  <c r="GY282" i="45"/>
  <c r="HE266" i="45"/>
  <c r="HC266" i="45"/>
  <c r="HA266" i="45"/>
  <c r="GY266" i="45"/>
  <c r="HE237" i="45"/>
  <c r="HC237" i="45"/>
  <c r="HA237" i="45"/>
  <c r="GY237" i="45"/>
  <c r="HE226" i="45"/>
  <c r="HC226" i="45"/>
  <c r="HA226" i="45"/>
  <c r="GY226" i="45"/>
  <c r="HE218" i="45"/>
  <c r="HC218" i="45"/>
  <c r="HA218" i="45"/>
  <c r="GY218" i="45"/>
  <c r="HE211" i="45"/>
  <c r="HC211" i="45"/>
  <c r="HA211" i="45"/>
  <c r="GY211" i="45"/>
  <c r="HE195" i="45"/>
  <c r="HC195" i="45"/>
  <c r="HA195" i="45"/>
  <c r="GY195" i="45"/>
  <c r="HE186" i="45"/>
  <c r="HC186" i="45"/>
  <c r="HA186" i="45"/>
  <c r="GY186" i="45"/>
  <c r="HE178" i="45"/>
  <c r="HC178" i="45"/>
  <c r="HA178" i="45"/>
  <c r="GY178" i="45"/>
  <c r="HE167" i="45"/>
  <c r="HC167" i="45"/>
  <c r="HA167" i="45"/>
  <c r="GY167" i="45"/>
  <c r="HE163" i="45"/>
  <c r="HC163" i="45"/>
  <c r="HA163" i="45"/>
  <c r="GY163" i="45"/>
  <c r="HE154" i="45"/>
  <c r="HC154" i="45"/>
  <c r="HA154" i="45"/>
  <c r="GY154" i="45"/>
  <c r="HE146" i="45"/>
  <c r="HC146" i="45"/>
  <c r="HA146" i="45"/>
  <c r="GY146" i="45"/>
  <c r="HE125" i="45"/>
  <c r="HC125" i="45"/>
  <c r="HA125" i="45"/>
  <c r="GY125" i="45"/>
  <c r="HE111" i="45"/>
  <c r="HC111" i="45"/>
  <c r="HA111" i="45"/>
  <c r="GY111" i="45"/>
  <c r="HE97" i="45"/>
  <c r="HC97" i="45"/>
  <c r="HA97" i="45"/>
  <c r="GY97" i="45"/>
  <c r="HE81" i="45"/>
  <c r="HC81" i="45"/>
  <c r="HA81" i="45"/>
  <c r="GY81" i="45"/>
  <c r="HE70" i="45"/>
  <c r="HC70" i="45"/>
  <c r="HA70" i="45"/>
  <c r="GY70" i="45"/>
  <c r="HE47" i="45"/>
  <c r="HC47" i="45"/>
  <c r="HA47" i="45"/>
  <c r="GY47" i="45"/>
  <c r="HE46" i="45"/>
  <c r="HC46" i="45"/>
  <c r="HA46" i="45"/>
  <c r="GY46" i="45"/>
  <c r="GY17" i="45"/>
  <c r="HE17" i="45"/>
  <c r="HC17" i="45"/>
  <c r="HA17" i="45"/>
  <c r="GF771" i="45"/>
  <c r="GF772" i="45"/>
  <c r="GF773" i="45"/>
  <c r="GF774" i="45"/>
  <c r="GX774" i="45"/>
  <c r="GW774" i="45"/>
  <c r="GV774" i="45"/>
  <c r="GU774" i="45"/>
  <c r="GT774" i="45"/>
  <c r="GS774" i="45"/>
  <c r="GR774" i="45"/>
  <c r="GQ774" i="45"/>
  <c r="GP774" i="45"/>
  <c r="GO774" i="45"/>
  <c r="GN774" i="45"/>
  <c r="GM774" i="45"/>
  <c r="GL774" i="45"/>
  <c r="GK774" i="45"/>
  <c r="GJ774" i="45"/>
  <c r="GI774" i="45"/>
  <c r="GH774" i="45"/>
  <c r="GG774" i="45"/>
  <c r="GX773" i="45"/>
  <c r="GW773" i="45"/>
  <c r="GV773" i="45"/>
  <c r="GU773" i="45"/>
  <c r="GT773" i="45"/>
  <c r="GS773" i="45"/>
  <c r="GR773" i="45"/>
  <c r="GQ773" i="45"/>
  <c r="GP773" i="45"/>
  <c r="GO773" i="45"/>
  <c r="GN773" i="45"/>
  <c r="GM773" i="45"/>
  <c r="GL773" i="45"/>
  <c r="GK773" i="45"/>
  <c r="GJ773" i="45"/>
  <c r="GI773" i="45"/>
  <c r="GH773" i="45"/>
  <c r="GG773" i="45"/>
  <c r="GX772" i="45"/>
  <c r="GW772" i="45"/>
  <c r="GV772" i="45"/>
  <c r="GU772" i="45"/>
  <c r="GT772" i="45"/>
  <c r="GS772" i="45"/>
  <c r="GR772" i="45"/>
  <c r="GQ772" i="45"/>
  <c r="GP772" i="45"/>
  <c r="GO772" i="45"/>
  <c r="GN772" i="45"/>
  <c r="GM772" i="45"/>
  <c r="GL772" i="45"/>
  <c r="GK772" i="45"/>
  <c r="GJ772" i="45"/>
  <c r="GI772" i="45"/>
  <c r="GH772" i="45"/>
  <c r="GG772" i="45"/>
  <c r="GX771" i="45"/>
  <c r="GX776" i="45" s="1"/>
  <c r="GW771" i="45"/>
  <c r="GW776" i="45" s="1"/>
  <c r="GV771" i="45"/>
  <c r="GV776" i="45" s="1"/>
  <c r="GU771" i="45"/>
  <c r="GU776" i="45" s="1"/>
  <c r="GT771" i="45"/>
  <c r="GS771" i="45"/>
  <c r="GR771" i="45"/>
  <c r="GQ771" i="45"/>
  <c r="GQ776" i="45" s="1"/>
  <c r="GP771" i="45"/>
  <c r="GP776" i="45" s="1"/>
  <c r="GO771" i="45"/>
  <c r="GN771" i="45"/>
  <c r="GN776" i="45" s="1"/>
  <c r="GM771" i="45"/>
  <c r="GL771" i="45"/>
  <c r="GL776" i="45" s="1"/>
  <c r="GK771" i="45"/>
  <c r="GK776" i="45" s="1"/>
  <c r="GJ771" i="45"/>
  <c r="GI771" i="45"/>
  <c r="GI776" i="45" s="1"/>
  <c r="GH771" i="45"/>
  <c r="GH776" i="45" s="1"/>
  <c r="GG771" i="45"/>
  <c r="GT776" i="45" l="1"/>
  <c r="GZ17" i="45"/>
  <c r="GZ46" i="45"/>
  <c r="GZ47" i="45"/>
  <c r="GZ111" i="45"/>
  <c r="GZ226" i="45"/>
  <c r="GZ237" i="45"/>
  <c r="GZ282" i="45"/>
  <c r="GZ313" i="45"/>
  <c r="GZ409" i="45"/>
  <c r="GZ436" i="45"/>
  <c r="GZ531" i="45"/>
  <c r="GZ542" i="45"/>
  <c r="GZ596" i="45"/>
  <c r="GZ621" i="45"/>
  <c r="GZ632" i="45"/>
  <c r="GZ665" i="45"/>
  <c r="HD237" i="45"/>
  <c r="HD282" i="45"/>
  <c r="HD313" i="45"/>
  <c r="HD409" i="45"/>
  <c r="HD531" i="45"/>
  <c r="HD542" i="45"/>
  <c r="HD665" i="45"/>
  <c r="HB154" i="45"/>
  <c r="HB163" i="45"/>
  <c r="HB167" i="45"/>
  <c r="HB178" i="45"/>
  <c r="HB195" i="45"/>
  <c r="HB211" i="45"/>
  <c r="HB218" i="45"/>
  <c r="HB237" i="45"/>
  <c r="HF237" i="45"/>
  <c r="HB266" i="45"/>
  <c r="HB282" i="45"/>
  <c r="HF282" i="45"/>
  <c r="HB299" i="45"/>
  <c r="HB313" i="45"/>
  <c r="HF313" i="45"/>
  <c r="HB328" i="45"/>
  <c r="HB351" i="45"/>
  <c r="HB398" i="45"/>
  <c r="HB409" i="45"/>
  <c r="HF409" i="45"/>
  <c r="HB420" i="45"/>
  <c r="HB462" i="45"/>
  <c r="HB473" i="45"/>
  <c r="HB484" i="45"/>
  <c r="HB514" i="45"/>
  <c r="HB531" i="45"/>
  <c r="HF531" i="45"/>
  <c r="HB542" i="45"/>
  <c r="HF542" i="45"/>
  <c r="HB559" i="45"/>
  <c r="HB583" i="45"/>
  <c r="HB589" i="45"/>
  <c r="HB609" i="45"/>
  <c r="HB643" i="45"/>
  <c r="HB665" i="45"/>
  <c r="HF665" i="45"/>
  <c r="HB676" i="45"/>
  <c r="HB687" i="45"/>
  <c r="HB698" i="45"/>
  <c r="HB731" i="45"/>
  <c r="HB742" i="45"/>
  <c r="GZ742" i="45"/>
  <c r="HD742" i="45"/>
  <c r="HF742" i="45"/>
  <c r="HF731" i="45"/>
  <c r="GZ731" i="45"/>
  <c r="HD731" i="45"/>
  <c r="HB719" i="45"/>
  <c r="GZ719" i="45"/>
  <c r="HD719" i="45"/>
  <c r="HF719" i="45"/>
  <c r="HB707" i="45"/>
  <c r="GZ707" i="45"/>
  <c r="HD707" i="45"/>
  <c r="HF707" i="45"/>
  <c r="GZ698" i="45"/>
  <c r="HD698" i="45"/>
  <c r="HF698" i="45"/>
  <c r="GM776" i="45"/>
  <c r="GZ687" i="45"/>
  <c r="HD687" i="45"/>
  <c r="HF687" i="45"/>
  <c r="GZ676" i="45"/>
  <c r="HD676" i="45"/>
  <c r="HF676" i="45"/>
  <c r="HB654" i="45"/>
  <c r="GZ654" i="45"/>
  <c r="HD654" i="45"/>
  <c r="HF654" i="45"/>
  <c r="GZ643" i="45"/>
  <c r="HD643" i="45"/>
  <c r="HF643" i="45"/>
  <c r="HD632" i="45"/>
  <c r="HB632" i="45"/>
  <c r="HF632" i="45"/>
  <c r="HD621" i="45"/>
  <c r="HB621" i="45"/>
  <c r="HF621" i="45"/>
  <c r="GZ609" i="45"/>
  <c r="HD609" i="45"/>
  <c r="HF609" i="45"/>
  <c r="HD596" i="45"/>
  <c r="HB596" i="45"/>
  <c r="HF596" i="45"/>
  <c r="GZ589" i="45"/>
  <c r="HD589" i="45"/>
  <c r="HF589" i="45"/>
  <c r="GZ583" i="45"/>
  <c r="HD583" i="45"/>
  <c r="HF583" i="45"/>
  <c r="GZ573" i="45"/>
  <c r="HD573" i="45"/>
  <c r="HB573" i="45"/>
  <c r="HF573" i="45"/>
  <c r="GZ559" i="45"/>
  <c r="HD559" i="45"/>
  <c r="HF559" i="45"/>
  <c r="GZ514" i="45"/>
  <c r="HD514" i="45"/>
  <c r="HF514" i="45"/>
  <c r="GZ507" i="45"/>
  <c r="HD507" i="45"/>
  <c r="HB507" i="45"/>
  <c r="HF507" i="45"/>
  <c r="GZ498" i="45"/>
  <c r="HD498" i="45"/>
  <c r="HB498" i="45"/>
  <c r="HF498" i="45"/>
  <c r="GZ484" i="45"/>
  <c r="HD484" i="45"/>
  <c r="HF484" i="45"/>
  <c r="GZ473" i="45"/>
  <c r="HD473" i="45"/>
  <c r="HF473" i="45"/>
  <c r="GZ462" i="45"/>
  <c r="HD462" i="45"/>
  <c r="HF462" i="45"/>
  <c r="HB444" i="45"/>
  <c r="GZ444" i="45"/>
  <c r="HD444" i="45"/>
  <c r="HF444" i="45"/>
  <c r="HD436" i="45"/>
  <c r="HB436" i="45"/>
  <c r="HF436" i="45"/>
  <c r="GZ420" i="45"/>
  <c r="HD420" i="45"/>
  <c r="HF420" i="45"/>
  <c r="GZ398" i="45"/>
  <c r="HD398" i="45"/>
  <c r="HF398" i="45"/>
  <c r="GZ351" i="45"/>
  <c r="HD351" i="45"/>
  <c r="HF351" i="45"/>
  <c r="HB347" i="45"/>
  <c r="GZ347" i="45"/>
  <c r="HD347" i="45"/>
  <c r="HF347" i="45"/>
  <c r="HF328" i="45"/>
  <c r="GZ328" i="45"/>
  <c r="HD328" i="45"/>
  <c r="GZ299" i="45"/>
  <c r="HD299" i="45"/>
  <c r="HF299" i="45"/>
  <c r="HF266" i="45"/>
  <c r="GZ266" i="45"/>
  <c r="HD266" i="45"/>
  <c r="HD226" i="45"/>
  <c r="HB226" i="45"/>
  <c r="HF226" i="45"/>
  <c r="GZ218" i="45"/>
  <c r="HD218" i="45"/>
  <c r="HF218" i="45"/>
  <c r="GJ776" i="45"/>
  <c r="GZ211" i="45"/>
  <c r="HD211" i="45"/>
  <c r="HF211" i="45"/>
  <c r="GZ195" i="45"/>
  <c r="HD195" i="45"/>
  <c r="HF195" i="45"/>
  <c r="GZ186" i="45"/>
  <c r="HD186" i="45"/>
  <c r="HB186" i="45"/>
  <c r="HF186" i="45"/>
  <c r="GG776" i="45"/>
  <c r="GZ178" i="45"/>
  <c r="HD178" i="45"/>
  <c r="HF178" i="45"/>
  <c r="GZ167" i="45"/>
  <c r="HD167" i="45"/>
  <c r="HF167" i="45"/>
  <c r="GZ163" i="45"/>
  <c r="HD163" i="45"/>
  <c r="HF163" i="45"/>
  <c r="GZ154" i="45"/>
  <c r="HD154" i="45"/>
  <c r="HF154" i="45"/>
  <c r="GR776" i="45"/>
  <c r="GZ146" i="45"/>
  <c r="HD146" i="45"/>
  <c r="HB146" i="45"/>
  <c r="HF146" i="45"/>
  <c r="GZ125" i="45"/>
  <c r="GZ97" i="45"/>
  <c r="GZ81" i="45"/>
  <c r="HB70" i="45"/>
  <c r="HG742" i="45"/>
  <c r="HH742" i="45" s="1"/>
  <c r="HG731" i="45"/>
  <c r="HH731" i="45" s="1"/>
  <c r="HG719" i="45"/>
  <c r="HG707" i="45"/>
  <c r="HH707" i="45" s="1"/>
  <c r="HG698" i="45"/>
  <c r="HG687" i="45"/>
  <c r="HG676" i="45"/>
  <c r="HG665" i="45"/>
  <c r="HG654" i="45"/>
  <c r="HG643" i="45"/>
  <c r="HG632" i="45"/>
  <c r="HG621" i="45"/>
  <c r="HG609" i="45"/>
  <c r="HG596" i="45"/>
  <c r="HG589" i="45"/>
  <c r="HG583" i="45"/>
  <c r="HG573" i="45"/>
  <c r="HH573" i="45" s="1"/>
  <c r="HG559" i="45"/>
  <c r="HH559" i="45" s="1"/>
  <c r="HG542" i="45"/>
  <c r="HG531" i="45"/>
  <c r="HH531" i="45" s="1"/>
  <c r="HG514" i="45"/>
  <c r="HG507" i="45"/>
  <c r="HG498" i="45"/>
  <c r="HG484" i="45"/>
  <c r="HH484" i="45" s="1"/>
  <c r="HG473" i="45"/>
  <c r="HG462" i="45"/>
  <c r="HH462" i="45" s="1"/>
  <c r="HG444" i="45"/>
  <c r="GO776" i="45"/>
  <c r="HG436" i="45"/>
  <c r="HH436" i="45" s="1"/>
  <c r="HG420" i="45"/>
  <c r="HH420" i="45" s="1"/>
  <c r="HG409" i="45"/>
  <c r="HH409" i="45" s="1"/>
  <c r="HG398" i="45"/>
  <c r="HG351" i="45"/>
  <c r="HG347" i="45"/>
  <c r="HH347" i="45" s="1"/>
  <c r="HG328" i="45"/>
  <c r="HG313" i="45"/>
  <c r="HH313" i="45" s="1"/>
  <c r="HG299" i="45"/>
  <c r="HG282" i="45"/>
  <c r="HG266" i="45"/>
  <c r="HG237" i="45"/>
  <c r="HH237" i="45" s="1"/>
  <c r="HG226" i="45"/>
  <c r="HG218" i="45"/>
  <c r="HG211" i="45"/>
  <c r="HH211" i="45" s="1"/>
  <c r="HG195" i="45"/>
  <c r="HH195" i="45" s="1"/>
  <c r="HG186" i="45"/>
  <c r="HG178" i="45"/>
  <c r="HH178" i="45" s="1"/>
  <c r="HG167" i="45"/>
  <c r="HH167" i="45" s="1"/>
  <c r="HG163" i="45"/>
  <c r="HH163" i="45" s="1"/>
  <c r="HG154" i="45"/>
  <c r="HG146" i="45"/>
  <c r="HD125" i="45"/>
  <c r="HB125" i="45"/>
  <c r="HF125" i="45"/>
  <c r="HD111" i="45"/>
  <c r="HB111" i="45"/>
  <c r="HF111" i="45"/>
  <c r="HD97" i="45"/>
  <c r="HB97" i="45"/>
  <c r="HF97" i="45"/>
  <c r="HD81" i="45"/>
  <c r="HB81" i="45"/>
  <c r="HF81" i="45"/>
  <c r="GZ70" i="45"/>
  <c r="HD70" i="45"/>
  <c r="HF70" i="45"/>
  <c r="HG125" i="45"/>
  <c r="HG111" i="45"/>
  <c r="HG97" i="45"/>
  <c r="HG81" i="45"/>
  <c r="HG70" i="45"/>
  <c r="HD47" i="45"/>
  <c r="HB47" i="45"/>
  <c r="HF47" i="45"/>
  <c r="HD46" i="45"/>
  <c r="HB46" i="45"/>
  <c r="HF46" i="45"/>
  <c r="GS776" i="45"/>
  <c r="HG47" i="45"/>
  <c r="HG46" i="45"/>
  <c r="GF775" i="45"/>
  <c r="GF776" i="45"/>
  <c r="HD17" i="45"/>
  <c r="HB17" i="45"/>
  <c r="HF17" i="45"/>
  <c r="GH775" i="45"/>
  <c r="GH777" i="45" s="1"/>
  <c r="GJ775" i="45"/>
  <c r="GL775" i="45"/>
  <c r="GL777" i="45" s="1"/>
  <c r="GN775" i="45"/>
  <c r="GN777" i="45" s="1"/>
  <c r="GP775" i="45"/>
  <c r="GP777" i="45" s="1"/>
  <c r="GR775" i="45"/>
  <c r="GT775" i="45"/>
  <c r="GV775" i="45"/>
  <c r="GV777" i="45" s="1"/>
  <c r="GX775" i="45"/>
  <c r="GX777" i="45" s="1"/>
  <c r="HG17" i="45"/>
  <c r="HH17" i="45" s="1"/>
  <c r="GG775" i="45"/>
  <c r="GI775" i="45"/>
  <c r="GI777" i="45" s="1"/>
  <c r="GK775" i="45"/>
  <c r="GK777" i="45" s="1"/>
  <c r="GM775" i="45"/>
  <c r="GO775" i="45"/>
  <c r="GQ775" i="45"/>
  <c r="GQ777" i="45" s="1"/>
  <c r="GS775" i="45"/>
  <c r="GU775" i="45"/>
  <c r="GU777" i="45" s="1"/>
  <c r="GW775" i="45"/>
  <c r="GW777" i="45" s="1"/>
  <c r="GT777" i="45" l="1"/>
  <c r="HH282" i="45"/>
  <c r="HH398" i="45"/>
  <c r="HH507" i="45"/>
  <c r="HH583" i="45"/>
  <c r="HH596" i="45"/>
  <c r="HH621" i="45"/>
  <c r="HH643" i="45"/>
  <c r="HH665" i="45"/>
  <c r="HH687" i="45"/>
  <c r="HH186" i="45"/>
  <c r="HH351" i="45"/>
  <c r="HH542" i="45"/>
  <c r="HH589" i="45"/>
  <c r="HH609" i="45"/>
  <c r="HH632" i="45"/>
  <c r="HH654" i="45"/>
  <c r="HH125" i="45"/>
  <c r="HH111" i="45"/>
  <c r="HH473" i="45"/>
  <c r="HH698" i="45"/>
  <c r="GM777" i="45"/>
  <c r="HH719" i="45"/>
  <c r="HH676" i="45"/>
  <c r="GJ777" i="45"/>
  <c r="HH514" i="45"/>
  <c r="HH498" i="45"/>
  <c r="GG777" i="45"/>
  <c r="HH444" i="45"/>
  <c r="HH328" i="45"/>
  <c r="HH299" i="45"/>
  <c r="HH266" i="45"/>
  <c r="HH226" i="45"/>
  <c r="HH218" i="45"/>
  <c r="HH154" i="45"/>
  <c r="GR777" i="45"/>
  <c r="HH146" i="45"/>
  <c r="HH97" i="45"/>
  <c r="HH81" i="45"/>
  <c r="HH70" i="45"/>
  <c r="GO777" i="45"/>
  <c r="GS777" i="45"/>
  <c r="HH47" i="45"/>
  <c r="HH46" i="45"/>
  <c r="GF777" i="45"/>
  <c r="GY776" i="45" l="1"/>
  <c r="HE776" i="45"/>
  <c r="HC776" i="45"/>
  <c r="HA776" i="45"/>
  <c r="HF776" i="45" l="1"/>
  <c r="GZ776" i="45"/>
  <c r="HD776" i="45"/>
  <c r="HG776" i="45"/>
  <c r="HB776" i="45"/>
  <c r="GE750" i="45" l="1"/>
  <c r="GE751" i="45"/>
  <c r="GE752" i="45"/>
  <c r="GE753" i="45"/>
  <c r="GE754" i="45"/>
  <c r="GD754" i="45"/>
  <c r="GD753" i="45"/>
  <c r="GD752" i="45"/>
  <c r="GD751" i="45"/>
  <c r="GD750" i="45"/>
  <c r="GE756" i="45" l="1"/>
  <c r="GE757" i="45"/>
  <c r="GE758" i="45"/>
  <c r="GE759" i="45"/>
  <c r="GE760" i="45"/>
  <c r="GE761" i="45"/>
  <c r="GE762" i="45"/>
  <c r="GE763" i="45"/>
  <c r="GE764" i="45"/>
  <c r="GD764" i="45"/>
  <c r="GD763" i="45"/>
  <c r="GD762" i="45"/>
  <c r="GD761" i="45"/>
  <c r="GD760" i="45"/>
  <c r="GD759" i="45"/>
  <c r="GD757" i="45"/>
  <c r="GD756" i="45"/>
  <c r="GE769" i="45"/>
  <c r="GE770" i="45"/>
  <c r="GD770" i="45"/>
  <c r="GD769" i="45"/>
  <c r="OM419" i="45"/>
  <c r="OM435" i="45"/>
  <c r="GE768" i="45"/>
  <c r="GD768" i="45"/>
  <c r="GE767" i="45"/>
  <c r="GD767" i="45"/>
  <c r="GE766" i="45"/>
  <c r="GD766" i="45"/>
  <c r="GD758" i="45"/>
  <c r="GE765" i="45" l="1"/>
  <c r="GE755" i="45" s="1"/>
  <c r="GD765" i="45"/>
  <c r="GD755" i="45" s="1"/>
  <c r="GD749" i="45"/>
  <c r="GE749" i="45"/>
  <c r="FS774" i="45" l="1"/>
  <c r="FR774" i="45"/>
  <c r="FQ774" i="45"/>
  <c r="FP774" i="45"/>
  <c r="FO774" i="45"/>
  <c r="FN774" i="45"/>
  <c r="FM774" i="45"/>
  <c r="FL774" i="45"/>
  <c r="FK774" i="45"/>
  <c r="FJ774" i="45"/>
  <c r="FI774" i="45"/>
  <c r="FH774" i="45"/>
  <c r="FG774" i="45"/>
  <c r="FF774" i="45"/>
  <c r="FE774" i="45"/>
  <c r="FD774" i="45"/>
  <c r="FC774" i="45"/>
  <c r="FB774" i="45"/>
  <c r="FS773" i="45"/>
  <c r="FR773" i="45"/>
  <c r="FQ773" i="45"/>
  <c r="FP773" i="45"/>
  <c r="FO773" i="45"/>
  <c r="FN773" i="45"/>
  <c r="FM773" i="45"/>
  <c r="FL773" i="45"/>
  <c r="FK773" i="45"/>
  <c r="FJ773" i="45"/>
  <c r="FI773" i="45"/>
  <c r="FH773" i="45"/>
  <c r="FG773" i="45"/>
  <c r="FF773" i="45"/>
  <c r="FE773" i="45"/>
  <c r="FD773" i="45"/>
  <c r="FC773" i="45"/>
  <c r="FB773" i="45"/>
  <c r="FS772" i="45"/>
  <c r="FR772" i="45"/>
  <c r="FQ772" i="45"/>
  <c r="FP772" i="45"/>
  <c r="FO772" i="45"/>
  <c r="FN772" i="45"/>
  <c r="FM772" i="45"/>
  <c r="FL772" i="45"/>
  <c r="FK772" i="45"/>
  <c r="FJ772" i="45"/>
  <c r="FI772" i="45"/>
  <c r="FH772" i="45"/>
  <c r="FG772" i="45"/>
  <c r="FF772" i="45"/>
  <c r="FE772" i="45"/>
  <c r="FD772" i="45"/>
  <c r="FC772" i="45"/>
  <c r="FB772" i="45"/>
  <c r="FS771" i="45"/>
  <c r="FS776" i="45" s="1"/>
  <c r="FR771" i="45"/>
  <c r="FQ771" i="45"/>
  <c r="FP771" i="45"/>
  <c r="FP776" i="45" s="1"/>
  <c r="FO771" i="45"/>
  <c r="FO776" i="45" s="1"/>
  <c r="FN771" i="45"/>
  <c r="FN776" i="45" s="1"/>
  <c r="FM771" i="45"/>
  <c r="FM776" i="45" s="1"/>
  <c r="FL771" i="45"/>
  <c r="FK771" i="45"/>
  <c r="FK776" i="45" s="1"/>
  <c r="FJ771" i="45"/>
  <c r="FJ776" i="45" s="1"/>
  <c r="FI771" i="45"/>
  <c r="FH771" i="45"/>
  <c r="FH776" i="45" s="1"/>
  <c r="FG771" i="45"/>
  <c r="FF771" i="45"/>
  <c r="FF776" i="45" s="1"/>
  <c r="FE771" i="45"/>
  <c r="FE776" i="45" s="1"/>
  <c r="FD771" i="45"/>
  <c r="FD776" i="45" s="1"/>
  <c r="FC771" i="45"/>
  <c r="FB771" i="45"/>
  <c r="FZ741" i="45"/>
  <c r="FX741" i="45"/>
  <c r="FV741" i="45"/>
  <c r="FT741" i="45"/>
  <c r="FZ730" i="45"/>
  <c r="FX730" i="45"/>
  <c r="FV730" i="45"/>
  <c r="FT730" i="45"/>
  <c r="FZ718" i="45"/>
  <c r="FX718" i="45"/>
  <c r="FV718" i="45"/>
  <c r="FT718" i="45"/>
  <c r="FZ706" i="45"/>
  <c r="FX706" i="45"/>
  <c r="FV706" i="45"/>
  <c r="FT706" i="45"/>
  <c r="FZ697" i="45"/>
  <c r="FX697" i="45"/>
  <c r="FV697" i="45"/>
  <c r="FT697" i="45"/>
  <c r="FZ686" i="45"/>
  <c r="FX686" i="45"/>
  <c r="FV686" i="45"/>
  <c r="FT686" i="45"/>
  <c r="FZ675" i="45"/>
  <c r="FX675" i="45"/>
  <c r="FV675" i="45"/>
  <c r="FT675" i="45"/>
  <c r="FZ664" i="45"/>
  <c r="FX664" i="45"/>
  <c r="FV664" i="45"/>
  <c r="FT664" i="45"/>
  <c r="FZ653" i="45"/>
  <c r="FX653" i="45"/>
  <c r="FV653" i="45"/>
  <c r="FT653" i="45"/>
  <c r="FZ642" i="45"/>
  <c r="FX642" i="45"/>
  <c r="FV642" i="45"/>
  <c r="FT642" i="45"/>
  <c r="FZ631" i="45"/>
  <c r="FX631" i="45"/>
  <c r="FV631" i="45"/>
  <c r="FT631" i="45"/>
  <c r="FZ620" i="45"/>
  <c r="FX620" i="45"/>
  <c r="FV620" i="45"/>
  <c r="FT620" i="45"/>
  <c r="FZ608" i="45"/>
  <c r="FX608" i="45"/>
  <c r="FV608" i="45"/>
  <c r="FT608" i="45"/>
  <c r="FZ595" i="45"/>
  <c r="FX595" i="45"/>
  <c r="FV595" i="45"/>
  <c r="FT595" i="45"/>
  <c r="FZ587" i="45"/>
  <c r="FX587" i="45"/>
  <c r="FV587" i="45"/>
  <c r="FT587" i="45"/>
  <c r="FZ580" i="45"/>
  <c r="FX580" i="45"/>
  <c r="FV580" i="45"/>
  <c r="FT580" i="45"/>
  <c r="FZ557" i="45"/>
  <c r="FX557" i="45"/>
  <c r="FV557" i="45"/>
  <c r="FT557" i="45"/>
  <c r="FZ541" i="45"/>
  <c r="FX541" i="45"/>
  <c r="FV541" i="45"/>
  <c r="FT541" i="45"/>
  <c r="FZ530" i="45"/>
  <c r="FX530" i="45"/>
  <c r="FV530" i="45"/>
  <c r="FT530" i="45"/>
  <c r="FZ520" i="45"/>
  <c r="FX520" i="45"/>
  <c r="FV520" i="45"/>
  <c r="FT520" i="45"/>
  <c r="FZ506" i="45"/>
  <c r="FX506" i="45"/>
  <c r="FV506" i="45"/>
  <c r="FT506" i="45"/>
  <c r="FZ497" i="45"/>
  <c r="FX497" i="45"/>
  <c r="FV497" i="45"/>
  <c r="FT497" i="45"/>
  <c r="FZ483" i="45"/>
  <c r="FX483" i="45"/>
  <c r="FV483" i="45"/>
  <c r="FT483" i="45"/>
  <c r="FZ472" i="45"/>
  <c r="FX472" i="45"/>
  <c r="FV472" i="45"/>
  <c r="FT472" i="45"/>
  <c r="FZ461" i="45"/>
  <c r="FX461" i="45"/>
  <c r="FV461" i="45"/>
  <c r="FT461" i="45"/>
  <c r="FZ448" i="45"/>
  <c r="FX448" i="45"/>
  <c r="FV448" i="45"/>
  <c r="FT448" i="45"/>
  <c r="FZ443" i="45"/>
  <c r="FX443" i="45"/>
  <c r="FV443" i="45"/>
  <c r="FT443" i="45"/>
  <c r="FZ435" i="45"/>
  <c r="FX435" i="45"/>
  <c r="FV435" i="45"/>
  <c r="FT435" i="45"/>
  <c r="FZ428" i="45"/>
  <c r="FX428" i="45"/>
  <c r="FV428" i="45"/>
  <c r="FT428" i="45"/>
  <c r="FZ419" i="45"/>
  <c r="FX419" i="45"/>
  <c r="FV419" i="45"/>
  <c r="FT419" i="45"/>
  <c r="FZ408" i="45"/>
  <c r="FX408" i="45"/>
  <c r="FV408" i="45"/>
  <c r="FT408" i="45"/>
  <c r="FZ397" i="45"/>
  <c r="FX397" i="45"/>
  <c r="FV397" i="45"/>
  <c r="FT397" i="45"/>
  <c r="FZ366" i="45"/>
  <c r="FX366" i="45"/>
  <c r="FV366" i="45"/>
  <c r="FT366" i="45"/>
  <c r="FZ353" i="45"/>
  <c r="FX353" i="45"/>
  <c r="FV353" i="45"/>
  <c r="FT353" i="45"/>
  <c r="FZ327" i="45"/>
  <c r="FX327" i="45"/>
  <c r="FV327" i="45"/>
  <c r="FT327" i="45"/>
  <c r="FZ312" i="45"/>
  <c r="FX312" i="45"/>
  <c r="FV312" i="45"/>
  <c r="FT312" i="45"/>
  <c r="FZ305" i="45"/>
  <c r="FX305" i="45"/>
  <c r="FV305" i="45"/>
  <c r="FT305" i="45"/>
  <c r="FZ298" i="45"/>
  <c r="FX298" i="45"/>
  <c r="FV298" i="45"/>
  <c r="FT298" i="45"/>
  <c r="FZ292" i="45"/>
  <c r="FX292" i="45"/>
  <c r="FV292" i="45"/>
  <c r="FT292" i="45"/>
  <c r="FZ291" i="45"/>
  <c r="FX291" i="45"/>
  <c r="FV291" i="45"/>
  <c r="FT291" i="45"/>
  <c r="FZ276" i="45"/>
  <c r="FX276" i="45"/>
  <c r="FV276" i="45"/>
  <c r="FT276" i="45"/>
  <c r="FZ265" i="45"/>
  <c r="FX265" i="45"/>
  <c r="FV265" i="45"/>
  <c r="FT265" i="45"/>
  <c r="FZ236" i="45"/>
  <c r="FX236" i="45"/>
  <c r="FV236" i="45"/>
  <c r="FT236" i="45"/>
  <c r="FZ225" i="45"/>
  <c r="FX225" i="45"/>
  <c r="FV225" i="45"/>
  <c r="FT225" i="45"/>
  <c r="FZ212" i="45"/>
  <c r="FX212" i="45"/>
  <c r="FV212" i="45"/>
  <c r="FT212" i="45"/>
  <c r="FZ210" i="45"/>
  <c r="FX210" i="45"/>
  <c r="FV210" i="45"/>
  <c r="FT210" i="45"/>
  <c r="FZ203" i="45"/>
  <c r="FX203" i="45"/>
  <c r="FV203" i="45"/>
  <c r="FT203" i="45"/>
  <c r="FZ194" i="45"/>
  <c r="FX194" i="45"/>
  <c r="FV194" i="45"/>
  <c r="FT194" i="45"/>
  <c r="FZ177" i="45"/>
  <c r="FX177" i="45"/>
  <c r="FV177" i="45"/>
  <c r="FT177" i="45"/>
  <c r="FZ169" i="45"/>
  <c r="FX169" i="45"/>
  <c r="FV169" i="45"/>
  <c r="FT169" i="45"/>
  <c r="FZ153" i="45"/>
  <c r="FX153" i="45"/>
  <c r="FV153" i="45"/>
  <c r="FT153" i="45"/>
  <c r="FZ140" i="45"/>
  <c r="FX140" i="45"/>
  <c r="FV140" i="45"/>
  <c r="FT140" i="45"/>
  <c r="FZ134" i="45"/>
  <c r="FX134" i="45"/>
  <c r="FV134" i="45"/>
  <c r="FT134" i="45"/>
  <c r="FZ124" i="45"/>
  <c r="FX124" i="45"/>
  <c r="FV124" i="45"/>
  <c r="FT124" i="45"/>
  <c r="FZ110" i="45"/>
  <c r="FX110" i="45"/>
  <c r="FV110" i="45"/>
  <c r="FT110" i="45"/>
  <c r="FZ96" i="45"/>
  <c r="FX96" i="45"/>
  <c r="FV96" i="45"/>
  <c r="FT96" i="45"/>
  <c r="FZ84" i="45"/>
  <c r="FX84" i="45"/>
  <c r="FV84" i="45"/>
  <c r="FT84" i="45"/>
  <c r="FZ69" i="45"/>
  <c r="FX69" i="45"/>
  <c r="FV69" i="45"/>
  <c r="FT69" i="45"/>
  <c r="FZ44" i="45"/>
  <c r="FX44" i="45"/>
  <c r="FV44" i="45"/>
  <c r="FT44" i="45"/>
  <c r="FZ43" i="45"/>
  <c r="FX43" i="45"/>
  <c r="FV43" i="45"/>
  <c r="FT43" i="45"/>
  <c r="FZ42" i="45"/>
  <c r="FX42" i="45"/>
  <c r="FV42" i="45"/>
  <c r="FT42" i="45"/>
  <c r="FZ16" i="45"/>
  <c r="FX16" i="45"/>
  <c r="FV16" i="45"/>
  <c r="FT16" i="45"/>
  <c r="FR776" i="45" l="1"/>
  <c r="FQ776" i="45"/>
  <c r="FW69" i="45"/>
  <c r="FW96" i="45"/>
  <c r="FW291" i="45"/>
  <c r="FW298" i="45"/>
  <c r="FW305" i="45"/>
  <c r="FW327" i="45"/>
  <c r="FW408" i="45"/>
  <c r="FW530" i="45"/>
  <c r="FW541" i="45"/>
  <c r="FW580" i="45"/>
  <c r="FW608" i="45"/>
  <c r="FW631" i="45"/>
  <c r="FW675" i="45"/>
  <c r="FW697" i="45"/>
  <c r="FW730" i="45"/>
  <c r="GA69" i="45"/>
  <c r="GA298" i="45"/>
  <c r="GA305" i="45"/>
  <c r="GA327" i="45"/>
  <c r="GA530" i="45"/>
  <c r="GA541" i="45"/>
  <c r="GA697" i="45"/>
  <c r="GA730" i="45"/>
  <c r="FU42" i="45"/>
  <c r="FU43" i="45"/>
  <c r="FU69" i="45"/>
  <c r="FY69" i="45"/>
  <c r="FU96" i="45"/>
  <c r="FY96" i="45"/>
  <c r="FU110" i="45"/>
  <c r="FU134" i="45"/>
  <c r="FU140" i="45"/>
  <c r="FU210" i="45"/>
  <c r="FU212" i="45"/>
  <c r="FU225" i="45"/>
  <c r="FU236" i="45"/>
  <c r="FU265" i="45"/>
  <c r="FU292" i="45"/>
  <c r="FU305" i="45"/>
  <c r="FY305" i="45"/>
  <c r="FU312" i="45"/>
  <c r="FU327" i="45"/>
  <c r="FY327" i="45"/>
  <c r="FU366" i="45"/>
  <c r="FU397" i="45"/>
  <c r="FU408" i="45"/>
  <c r="FY408" i="45"/>
  <c r="FU419" i="45"/>
  <c r="FU428" i="45"/>
  <c r="FU435" i="45"/>
  <c r="FU443" i="45"/>
  <c r="FU448" i="45"/>
  <c r="FU461" i="45"/>
  <c r="FU472" i="45"/>
  <c r="FU483" i="45"/>
  <c r="FU506" i="45"/>
  <c r="FU520" i="45"/>
  <c r="FU541" i="45"/>
  <c r="FY541" i="45"/>
  <c r="FU557" i="45"/>
  <c r="FU580" i="45"/>
  <c r="FY580" i="45"/>
  <c r="FU587" i="45"/>
  <c r="FU595" i="45"/>
  <c r="FU608" i="45"/>
  <c r="FY608" i="45"/>
  <c r="FU620" i="45"/>
  <c r="FU642" i="45"/>
  <c r="FU653" i="45"/>
  <c r="FU664" i="45"/>
  <c r="FU686" i="45"/>
  <c r="FU697" i="45"/>
  <c r="FY697" i="45"/>
  <c r="FU706" i="45"/>
  <c r="FU718" i="45"/>
  <c r="FU730" i="45"/>
  <c r="FY730" i="45"/>
  <c r="FU741" i="45"/>
  <c r="FD775" i="45"/>
  <c r="FH775" i="45"/>
  <c r="FJ775" i="45"/>
  <c r="FP775" i="45"/>
  <c r="FP777" i="45" s="1"/>
  <c r="FR775" i="45"/>
  <c r="FR777" i="45" s="1"/>
  <c r="GA96" i="45"/>
  <c r="GA408" i="45"/>
  <c r="GA580" i="45"/>
  <c r="GA608" i="45"/>
  <c r="GA675" i="45"/>
  <c r="FE775" i="45"/>
  <c r="FM775" i="45"/>
  <c r="FM777" i="45" s="1"/>
  <c r="FQ775" i="45"/>
  <c r="FS775" i="45"/>
  <c r="FS777" i="45" s="1"/>
  <c r="FY741" i="45"/>
  <c r="FW741" i="45"/>
  <c r="GA741" i="45"/>
  <c r="FY718" i="45"/>
  <c r="FW718" i="45"/>
  <c r="GA718" i="45"/>
  <c r="FY706" i="45"/>
  <c r="FW706" i="45"/>
  <c r="GA706" i="45"/>
  <c r="FY686" i="45"/>
  <c r="FW686" i="45"/>
  <c r="GA686" i="45"/>
  <c r="FU675" i="45"/>
  <c r="FY675" i="45"/>
  <c r="FY664" i="45"/>
  <c r="FW664" i="45"/>
  <c r="GA664" i="45"/>
  <c r="FY653" i="45"/>
  <c r="FW653" i="45"/>
  <c r="GA653" i="45"/>
  <c r="FY642" i="45"/>
  <c r="FW642" i="45"/>
  <c r="GA642" i="45"/>
  <c r="FU631" i="45"/>
  <c r="FY631" i="45"/>
  <c r="GA631" i="45"/>
  <c r="FY620" i="45"/>
  <c r="FW620" i="45"/>
  <c r="GA620" i="45"/>
  <c r="FY595" i="45"/>
  <c r="FW595" i="45"/>
  <c r="GA595" i="45"/>
  <c r="FY587" i="45"/>
  <c r="FW587" i="45"/>
  <c r="GA587" i="45"/>
  <c r="FY557" i="45"/>
  <c r="FW557" i="45"/>
  <c r="GA557" i="45"/>
  <c r="FU530" i="45"/>
  <c r="FY530" i="45"/>
  <c r="FY520" i="45"/>
  <c r="FW520" i="45"/>
  <c r="GA520" i="45"/>
  <c r="FY506" i="45"/>
  <c r="FW506" i="45"/>
  <c r="GA506" i="45"/>
  <c r="FU497" i="45"/>
  <c r="FY497" i="45"/>
  <c r="FW497" i="45"/>
  <c r="GA497" i="45"/>
  <c r="FY483" i="45"/>
  <c r="FW483" i="45"/>
  <c r="GA483" i="45"/>
  <c r="FY472" i="45"/>
  <c r="FW472" i="45"/>
  <c r="GA472" i="45"/>
  <c r="FY461" i="45"/>
  <c r="FW461" i="45"/>
  <c r="GA461" i="45"/>
  <c r="FY448" i="45"/>
  <c r="FW448" i="45"/>
  <c r="GA448" i="45"/>
  <c r="FY443" i="45"/>
  <c r="FW443" i="45"/>
  <c r="GA443" i="45"/>
  <c r="FY435" i="45"/>
  <c r="FW435" i="45"/>
  <c r="GA435" i="45"/>
  <c r="FY428" i="45"/>
  <c r="FW428" i="45"/>
  <c r="GA428" i="45"/>
  <c r="FY419" i="45"/>
  <c r="FW419" i="45"/>
  <c r="GA419" i="45"/>
  <c r="FY397" i="45"/>
  <c r="FW397" i="45"/>
  <c r="GA397" i="45"/>
  <c r="FY366" i="45"/>
  <c r="FW366" i="45"/>
  <c r="GA366" i="45"/>
  <c r="FL776" i="45"/>
  <c r="GA353" i="45"/>
  <c r="FU353" i="45"/>
  <c r="FY353" i="45"/>
  <c r="FW353" i="45"/>
  <c r="FY312" i="45"/>
  <c r="FW312" i="45"/>
  <c r="GA312" i="45"/>
  <c r="FU298" i="45"/>
  <c r="FY298" i="45"/>
  <c r="FC776" i="45"/>
  <c r="FY292" i="45"/>
  <c r="FW292" i="45"/>
  <c r="GA292" i="45"/>
  <c r="FU291" i="45"/>
  <c r="FY291" i="45"/>
  <c r="GA291" i="45"/>
  <c r="FU276" i="45"/>
  <c r="FY276" i="45"/>
  <c r="FW276" i="45"/>
  <c r="GA276" i="45"/>
  <c r="FY265" i="45"/>
  <c r="FW265" i="45"/>
  <c r="GA265" i="45"/>
  <c r="FY236" i="45"/>
  <c r="FW236" i="45"/>
  <c r="GA236" i="45"/>
  <c r="FY225" i="45"/>
  <c r="FW225" i="45"/>
  <c r="GA225" i="45"/>
  <c r="FY212" i="45"/>
  <c r="FW212" i="45"/>
  <c r="GA212" i="45"/>
  <c r="FB776" i="45"/>
  <c r="FB775" i="45"/>
  <c r="FY210" i="45"/>
  <c r="FW210" i="45"/>
  <c r="GA210" i="45"/>
  <c r="GA203" i="45"/>
  <c r="FU203" i="45"/>
  <c r="FY203" i="45"/>
  <c r="FW203" i="45"/>
  <c r="FU194" i="45"/>
  <c r="FO775" i="45"/>
  <c r="FY194" i="45"/>
  <c r="FW194" i="45"/>
  <c r="GA194" i="45"/>
  <c r="FU177" i="45"/>
  <c r="FY177" i="45"/>
  <c r="FW177" i="45"/>
  <c r="GA177" i="45"/>
  <c r="FW169" i="45"/>
  <c r="GA169" i="45"/>
  <c r="FU169" i="45"/>
  <c r="FY169" i="45"/>
  <c r="FN775" i="45"/>
  <c r="FU153" i="45"/>
  <c r="FI776" i="45"/>
  <c r="FI775" i="45"/>
  <c r="FY153" i="45"/>
  <c r="FW153" i="45"/>
  <c r="GA153" i="45"/>
  <c r="FK775" i="45"/>
  <c r="FK777" i="45" s="1"/>
  <c r="FY140" i="45"/>
  <c r="FW140" i="45"/>
  <c r="GA140" i="45"/>
  <c r="FY134" i="45"/>
  <c r="FW134" i="45"/>
  <c r="GA134" i="45"/>
  <c r="FU124" i="45"/>
  <c r="FG776" i="45"/>
  <c r="FY124" i="45"/>
  <c r="FW124" i="45"/>
  <c r="GA124" i="45"/>
  <c r="FY110" i="45"/>
  <c r="FW110" i="45"/>
  <c r="GA110" i="45"/>
  <c r="FW84" i="45"/>
  <c r="FG775" i="45"/>
  <c r="FG777" i="45" s="1"/>
  <c r="FC775" i="45"/>
  <c r="FU84" i="45"/>
  <c r="FY84" i="45"/>
  <c r="GA84" i="45"/>
  <c r="FU44" i="45"/>
  <c r="FL775" i="45"/>
  <c r="FL777" i="45" s="1"/>
  <c r="FY44" i="45"/>
  <c r="FW44" i="45"/>
  <c r="GA44" i="45"/>
  <c r="FY43" i="45"/>
  <c r="FW43" i="45"/>
  <c r="GA43" i="45"/>
  <c r="FY42" i="45"/>
  <c r="FW42" i="45"/>
  <c r="GA42" i="45"/>
  <c r="FF775" i="45"/>
  <c r="FF777" i="45" s="1"/>
  <c r="FW16" i="45"/>
  <c r="FD777" i="45"/>
  <c r="FH777" i="45"/>
  <c r="FJ777" i="45"/>
  <c r="FN777" i="45"/>
  <c r="FE777" i="45"/>
  <c r="FO777" i="45"/>
  <c r="GB741" i="45"/>
  <c r="GC741" i="45" s="1"/>
  <c r="GB730" i="45"/>
  <c r="GB718" i="45"/>
  <c r="GB706" i="45"/>
  <c r="GB697" i="45"/>
  <c r="GB686" i="45"/>
  <c r="GC686" i="45" s="1"/>
  <c r="GB675" i="45"/>
  <c r="GB664" i="45"/>
  <c r="GB653" i="45"/>
  <c r="GB642" i="45"/>
  <c r="GB631" i="45"/>
  <c r="GB620" i="45"/>
  <c r="GB608" i="45"/>
  <c r="GB595" i="45"/>
  <c r="GB587" i="45"/>
  <c r="GB580" i="45"/>
  <c r="GB557" i="45"/>
  <c r="GB541" i="45"/>
  <c r="GB530" i="45"/>
  <c r="GB520" i="45"/>
  <c r="GB506" i="45"/>
  <c r="GB497" i="45"/>
  <c r="GB483" i="45"/>
  <c r="GB472" i="45"/>
  <c r="GB461" i="45"/>
  <c r="GB448" i="45"/>
  <c r="GB443" i="45"/>
  <c r="GB435" i="45"/>
  <c r="GB428" i="45"/>
  <c r="GB419" i="45"/>
  <c r="GB408" i="45"/>
  <c r="GC408" i="45" s="1"/>
  <c r="GB397" i="45"/>
  <c r="GB366" i="45"/>
  <c r="GB353" i="45"/>
  <c r="GC353" i="45" s="1"/>
  <c r="GB327" i="45"/>
  <c r="GC327" i="45" s="1"/>
  <c r="GB312" i="45"/>
  <c r="GC312" i="45" s="1"/>
  <c r="GB305" i="45"/>
  <c r="GB298" i="45"/>
  <c r="GB292" i="45"/>
  <c r="GB291" i="45"/>
  <c r="GB276" i="45"/>
  <c r="GB265" i="45"/>
  <c r="GC265" i="45" s="1"/>
  <c r="GB236" i="45"/>
  <c r="GB225" i="45"/>
  <c r="GB212" i="45"/>
  <c r="GB210" i="45"/>
  <c r="GB203" i="45"/>
  <c r="GB194" i="45"/>
  <c r="GB177" i="45"/>
  <c r="GB169" i="45"/>
  <c r="GB153" i="45"/>
  <c r="GB140" i="45"/>
  <c r="GB134" i="45"/>
  <c r="GB124" i="45"/>
  <c r="GB110" i="45"/>
  <c r="GB96" i="45"/>
  <c r="GC96" i="45" s="1"/>
  <c r="GB84" i="45"/>
  <c r="GB69" i="45"/>
  <c r="GC69" i="45" s="1"/>
  <c r="GB44" i="45"/>
  <c r="GB43" i="45"/>
  <c r="GB42" i="45"/>
  <c r="FU16" i="45"/>
  <c r="FY16" i="45"/>
  <c r="GA16" i="45"/>
  <c r="GB16" i="45"/>
  <c r="GC42" i="45" l="1"/>
  <c r="FQ777" i="45"/>
  <c r="GC298" i="45"/>
  <c r="GC520" i="45"/>
  <c r="GC541" i="45"/>
  <c r="GC631" i="45"/>
  <c r="GC435" i="45"/>
  <c r="GC530" i="45"/>
  <c r="GC557" i="45"/>
  <c r="GC153" i="45"/>
  <c r="GC292" i="45"/>
  <c r="GC305" i="45"/>
  <c r="GC366" i="45"/>
  <c r="GC448" i="45"/>
  <c r="GC472" i="45"/>
  <c r="GC497" i="45"/>
  <c r="GC580" i="45"/>
  <c r="GC595" i="45"/>
  <c r="GC675" i="45"/>
  <c r="GC697" i="45"/>
  <c r="GC43" i="45"/>
  <c r="GC212" i="45"/>
  <c r="GC587" i="45"/>
  <c r="GC642" i="45"/>
  <c r="GC291" i="45"/>
  <c r="GC16" i="45"/>
  <c r="GC84" i="45"/>
  <c r="GC110" i="45"/>
  <c r="GC134" i="45"/>
  <c r="GC203" i="45"/>
  <c r="GC236" i="45"/>
  <c r="GC276" i="45"/>
  <c r="GC397" i="45"/>
  <c r="GC443" i="45"/>
  <c r="GC461" i="45"/>
  <c r="GC483" i="45"/>
  <c r="GC608" i="45"/>
  <c r="GC664" i="45"/>
  <c r="GC730" i="45"/>
  <c r="GC718" i="45"/>
  <c r="GC706" i="45"/>
  <c r="GC653" i="45"/>
  <c r="GC620" i="45"/>
  <c r="GC506" i="45"/>
  <c r="FI777" i="45"/>
  <c r="GC428" i="45"/>
  <c r="GC419" i="45"/>
  <c r="FC777" i="45"/>
  <c r="GC225" i="45"/>
  <c r="FB777" i="45"/>
  <c r="GC210" i="45"/>
  <c r="GC194" i="45"/>
  <c r="GC177" i="45"/>
  <c r="GC169" i="45"/>
  <c r="GC140" i="45"/>
  <c r="GC124" i="45"/>
  <c r="GC44" i="45"/>
  <c r="FZ776" i="45" l="1"/>
  <c r="FX776" i="45"/>
  <c r="FV776" i="45"/>
  <c r="FT776" i="45"/>
  <c r="FU776" i="45" l="1"/>
  <c r="GB776" i="45"/>
  <c r="FW776" i="45"/>
  <c r="GA776" i="45"/>
  <c r="FY776" i="45"/>
  <c r="EZ769" i="45" l="1"/>
  <c r="FA769" i="45"/>
  <c r="EZ770" i="45"/>
  <c r="FA770" i="45"/>
  <c r="EY769" i="45"/>
  <c r="EZ756" i="45"/>
  <c r="FA756" i="45"/>
  <c r="EZ757" i="45"/>
  <c r="FA757" i="45"/>
  <c r="EZ758" i="45"/>
  <c r="FA758" i="45"/>
  <c r="EZ759" i="45"/>
  <c r="FA759" i="45"/>
  <c r="EZ760" i="45"/>
  <c r="FA760" i="45"/>
  <c r="EZ761" i="45"/>
  <c r="FA761" i="45"/>
  <c r="EZ762" i="45"/>
  <c r="FA762" i="45"/>
  <c r="EZ763" i="45"/>
  <c r="FA763" i="45"/>
  <c r="EZ764" i="45"/>
  <c r="FA764" i="45"/>
  <c r="EY762" i="45"/>
  <c r="EY761" i="45"/>
  <c r="EY760" i="45"/>
  <c r="EY759" i="45"/>
  <c r="EY757" i="45"/>
  <c r="EY756" i="45"/>
  <c r="EY770" i="45" l="1"/>
  <c r="FA768" i="45"/>
  <c r="EZ768" i="45"/>
  <c r="EY768" i="45"/>
  <c r="FA767" i="45"/>
  <c r="EZ767" i="45"/>
  <c r="EY767" i="45"/>
  <c r="FA766" i="45"/>
  <c r="EZ766" i="45"/>
  <c r="EY766" i="45"/>
  <c r="EY764" i="45"/>
  <c r="EY763" i="45"/>
  <c r="EY758" i="45"/>
  <c r="FA754" i="45"/>
  <c r="EZ754" i="45"/>
  <c r="EY754" i="45"/>
  <c r="FA753" i="45"/>
  <c r="EZ753" i="45"/>
  <c r="EY753" i="45"/>
  <c r="FA752" i="45"/>
  <c r="EZ752" i="45"/>
  <c r="EY752" i="45"/>
  <c r="FA751" i="45"/>
  <c r="EZ751" i="45"/>
  <c r="EY751" i="45"/>
  <c r="FA750" i="45"/>
  <c r="EZ750" i="45"/>
  <c r="EY750" i="45"/>
  <c r="EZ765" i="45" l="1"/>
  <c r="EZ755" i="45" s="1"/>
  <c r="FA765" i="45"/>
  <c r="FA755" i="45" s="1"/>
  <c r="EZ749" i="45"/>
  <c r="FA749" i="45"/>
  <c r="EY765" i="45"/>
  <c r="EY755" i="45" s="1"/>
  <c r="EY749" i="45"/>
  <c r="EU594" i="45" l="1"/>
  <c r="ES594" i="45"/>
  <c r="EQ594" i="45"/>
  <c r="EO594" i="45"/>
  <c r="EU336" i="45"/>
  <c r="ES336" i="45"/>
  <c r="EQ336" i="45"/>
  <c r="EO336" i="45"/>
  <c r="EU418" i="45"/>
  <c r="ES418" i="45"/>
  <c r="EQ418" i="45"/>
  <c r="EO418" i="45"/>
  <c r="EU460" i="45"/>
  <c r="ES460" i="45"/>
  <c r="EQ460" i="45"/>
  <c r="EO460" i="45"/>
  <c r="EU123" i="45"/>
  <c r="ES123" i="45"/>
  <c r="EQ123" i="45"/>
  <c r="EO123" i="45"/>
  <c r="DX771" i="45"/>
  <c r="DY771" i="45"/>
  <c r="DZ771" i="45"/>
  <c r="EA771" i="45"/>
  <c r="EB771" i="45"/>
  <c r="EC771" i="45"/>
  <c r="ED771" i="45"/>
  <c r="EE771" i="45"/>
  <c r="EF771" i="45"/>
  <c r="EG771" i="45"/>
  <c r="EH771" i="45"/>
  <c r="EI771" i="45"/>
  <c r="EJ771" i="45"/>
  <c r="EK771" i="45"/>
  <c r="EL771" i="45"/>
  <c r="EM771" i="45"/>
  <c r="DX772" i="45"/>
  <c r="DY772" i="45"/>
  <c r="DZ772" i="45"/>
  <c r="EA772" i="45"/>
  <c r="EB772" i="45"/>
  <c r="EC772" i="45"/>
  <c r="ED772" i="45"/>
  <c r="EE772" i="45"/>
  <c r="EF772" i="45"/>
  <c r="EG772" i="45"/>
  <c r="EH772" i="45"/>
  <c r="EI772" i="45"/>
  <c r="EJ772" i="45"/>
  <c r="EK772" i="45"/>
  <c r="EL772" i="45"/>
  <c r="EM772" i="45"/>
  <c r="DX773" i="45"/>
  <c r="DY773" i="45"/>
  <c r="DZ773" i="45"/>
  <c r="EA773" i="45"/>
  <c r="EB773" i="45"/>
  <c r="EC773" i="45"/>
  <c r="ED773" i="45"/>
  <c r="EE773" i="45"/>
  <c r="EF773" i="45"/>
  <c r="EG773" i="45"/>
  <c r="EH773" i="45"/>
  <c r="EI773" i="45"/>
  <c r="EJ773" i="45"/>
  <c r="EK773" i="45"/>
  <c r="EL773" i="45"/>
  <c r="EM773" i="45"/>
  <c r="DW773" i="45"/>
  <c r="DW772" i="45"/>
  <c r="DW771" i="45"/>
  <c r="EU748" i="45"/>
  <c r="ES748" i="45"/>
  <c r="EQ748" i="45"/>
  <c r="EO748" i="45"/>
  <c r="EU740" i="45"/>
  <c r="ES740" i="45"/>
  <c r="EQ740" i="45"/>
  <c r="EO740" i="45"/>
  <c r="EU729" i="45"/>
  <c r="ES729" i="45"/>
  <c r="EQ729" i="45"/>
  <c r="EO729" i="45"/>
  <c r="EU705" i="45"/>
  <c r="ES705" i="45"/>
  <c r="EQ705" i="45"/>
  <c r="EO705" i="45"/>
  <c r="EU696" i="45"/>
  <c r="ES696" i="45"/>
  <c r="EQ696" i="45"/>
  <c r="EO696" i="45"/>
  <c r="EU717" i="45"/>
  <c r="ES717" i="45"/>
  <c r="EQ717" i="45"/>
  <c r="EO717" i="45"/>
  <c r="EU685" i="45"/>
  <c r="ES685" i="45"/>
  <c r="EQ685" i="45"/>
  <c r="EO685" i="45"/>
  <c r="EU674" i="45"/>
  <c r="ES674" i="45"/>
  <c r="EQ674" i="45"/>
  <c r="EO674" i="45"/>
  <c r="EU663" i="45"/>
  <c r="ES663" i="45"/>
  <c r="EQ663" i="45"/>
  <c r="EO663" i="45"/>
  <c r="EU652" i="45"/>
  <c r="ES652" i="45"/>
  <c r="EQ652" i="45"/>
  <c r="EO652" i="45"/>
  <c r="EU641" i="45"/>
  <c r="ES641" i="45"/>
  <c r="EQ641" i="45"/>
  <c r="EO641" i="45"/>
  <c r="EU630" i="45"/>
  <c r="ES630" i="45"/>
  <c r="EQ630" i="45"/>
  <c r="EO630" i="45"/>
  <c r="EU619" i="45"/>
  <c r="ES619" i="45"/>
  <c r="EQ619" i="45"/>
  <c r="EO619" i="45"/>
  <c r="EU607" i="45"/>
  <c r="ES607" i="45"/>
  <c r="EQ607" i="45"/>
  <c r="EO607" i="45"/>
  <c r="EU567" i="45"/>
  <c r="ES567" i="45"/>
  <c r="EQ567" i="45"/>
  <c r="EO567" i="45"/>
  <c r="EU540" i="45"/>
  <c r="ES540" i="45"/>
  <c r="EQ540" i="45"/>
  <c r="EO540" i="45"/>
  <c r="EU529" i="45"/>
  <c r="ES529" i="45"/>
  <c r="EQ529" i="45"/>
  <c r="EO529" i="45"/>
  <c r="EU518" i="45"/>
  <c r="ES518" i="45"/>
  <c r="EQ518" i="45"/>
  <c r="EO518" i="45"/>
  <c r="EU505" i="45"/>
  <c r="ES505" i="45"/>
  <c r="EQ505" i="45"/>
  <c r="EO505" i="45"/>
  <c r="EU494" i="45"/>
  <c r="ES494" i="45"/>
  <c r="EQ494" i="45"/>
  <c r="EO494" i="45"/>
  <c r="EU482" i="45"/>
  <c r="ES482" i="45"/>
  <c r="EQ482" i="45"/>
  <c r="EO482" i="45"/>
  <c r="EU471" i="45"/>
  <c r="ES471" i="45"/>
  <c r="EQ471" i="45"/>
  <c r="EO471" i="45"/>
  <c r="EU452" i="45"/>
  <c r="ES452" i="45"/>
  <c r="EQ452" i="45"/>
  <c r="EO452" i="45"/>
  <c r="EU434" i="45"/>
  <c r="ES434" i="45"/>
  <c r="EQ434" i="45"/>
  <c r="EO434" i="45"/>
  <c r="EU427" i="45"/>
  <c r="ES427" i="45"/>
  <c r="EQ427" i="45"/>
  <c r="EO427" i="45"/>
  <c r="EU407" i="45"/>
  <c r="ES407" i="45"/>
  <c r="EQ407" i="45"/>
  <c r="EO407" i="45"/>
  <c r="EU396" i="45"/>
  <c r="ES396" i="45"/>
  <c r="EQ396" i="45"/>
  <c r="EO396" i="45"/>
  <c r="EU381" i="45"/>
  <c r="ES381" i="45"/>
  <c r="EQ381" i="45"/>
  <c r="EO381" i="45"/>
  <c r="EU377" i="45"/>
  <c r="ES377" i="45"/>
  <c r="EQ377" i="45"/>
  <c r="EO377" i="45"/>
  <c r="EU350" i="45"/>
  <c r="ES350" i="45"/>
  <c r="EQ350" i="45"/>
  <c r="EO350" i="45"/>
  <c r="EU346" i="45"/>
  <c r="ES346" i="45"/>
  <c r="EQ346" i="45"/>
  <c r="EO346" i="45"/>
  <c r="EU340" i="45"/>
  <c r="ES340" i="45"/>
  <c r="EQ340" i="45"/>
  <c r="EO340" i="45"/>
  <c r="EU326" i="45"/>
  <c r="ES326" i="45"/>
  <c r="EQ326" i="45"/>
  <c r="EO326" i="45"/>
  <c r="EU311" i="45"/>
  <c r="ES311" i="45"/>
  <c r="EQ311" i="45"/>
  <c r="EO311" i="45"/>
  <c r="EU297" i="45"/>
  <c r="ES297" i="45"/>
  <c r="EQ297" i="45"/>
  <c r="EO297" i="45"/>
  <c r="EU281" i="45"/>
  <c r="ES281" i="45"/>
  <c r="EQ281" i="45"/>
  <c r="EO281" i="45"/>
  <c r="EU256" i="45"/>
  <c r="ES256" i="45"/>
  <c r="EQ256" i="45"/>
  <c r="EO256" i="45"/>
  <c r="EU233" i="45"/>
  <c r="ES233" i="45"/>
  <c r="EQ233" i="45"/>
  <c r="EO233" i="45"/>
  <c r="EU224" i="45"/>
  <c r="ES224" i="45"/>
  <c r="EQ224" i="45"/>
  <c r="EO224" i="45"/>
  <c r="EU216" i="45"/>
  <c r="ES216" i="45"/>
  <c r="EQ216" i="45"/>
  <c r="EO216" i="45"/>
  <c r="EU206" i="45"/>
  <c r="ES206" i="45"/>
  <c r="EQ206" i="45"/>
  <c r="EO206" i="45"/>
  <c r="EU193" i="45"/>
  <c r="ES193" i="45"/>
  <c r="EQ193" i="45"/>
  <c r="EO193" i="45"/>
  <c r="EU173" i="45"/>
  <c r="ES173" i="45"/>
  <c r="EQ173" i="45"/>
  <c r="EO173" i="45"/>
  <c r="EU166" i="45"/>
  <c r="ES166" i="45"/>
  <c r="EQ166" i="45"/>
  <c r="EO166" i="45"/>
  <c r="EU152" i="45"/>
  <c r="ES152" i="45"/>
  <c r="EQ152" i="45"/>
  <c r="EO152" i="45"/>
  <c r="EU143" i="45"/>
  <c r="ES143" i="45"/>
  <c r="EQ143" i="45"/>
  <c r="EO143" i="45"/>
  <c r="EU139" i="45"/>
  <c r="ES139" i="45"/>
  <c r="EQ139" i="45"/>
  <c r="EO139" i="45"/>
  <c r="EU117" i="45"/>
  <c r="ES117" i="45"/>
  <c r="EQ117" i="45"/>
  <c r="EO117" i="45"/>
  <c r="EU109" i="45"/>
  <c r="ES109" i="45"/>
  <c r="EQ109" i="45"/>
  <c r="EO109" i="45"/>
  <c r="EU95" i="45"/>
  <c r="ES95" i="45"/>
  <c r="EQ95" i="45"/>
  <c r="EO95" i="45"/>
  <c r="EU89" i="45"/>
  <c r="ES89" i="45"/>
  <c r="EQ89" i="45"/>
  <c r="EO89" i="45"/>
  <c r="EU79" i="45"/>
  <c r="ES79" i="45"/>
  <c r="EQ79" i="45"/>
  <c r="EO79" i="45"/>
  <c r="EU68" i="45"/>
  <c r="ES68" i="45"/>
  <c r="EQ68" i="45"/>
  <c r="EO68" i="45"/>
  <c r="EU41" i="45"/>
  <c r="ES41" i="45"/>
  <c r="EQ41" i="45"/>
  <c r="EO41" i="45"/>
  <c r="EU40" i="45"/>
  <c r="ES40" i="45"/>
  <c r="EQ40" i="45"/>
  <c r="EO40" i="45"/>
  <c r="EU39" i="45"/>
  <c r="ES39" i="45"/>
  <c r="EQ39" i="45"/>
  <c r="EO39" i="45"/>
  <c r="EU38" i="45"/>
  <c r="ES38" i="45"/>
  <c r="EQ38" i="45"/>
  <c r="EO38" i="45"/>
  <c r="EU36" i="45"/>
  <c r="ES36" i="45"/>
  <c r="EQ36" i="45"/>
  <c r="EO36" i="45"/>
  <c r="EU15" i="45"/>
  <c r="ES15" i="45"/>
  <c r="EQ15" i="45"/>
  <c r="EO15" i="45"/>
  <c r="ER38" i="45" l="1"/>
  <c r="ER41" i="45"/>
  <c r="ER68" i="45"/>
  <c r="ER89" i="45"/>
  <c r="ER95" i="45"/>
  <c r="ER166" i="45"/>
  <c r="ER216" i="45"/>
  <c r="ER256" i="45"/>
  <c r="ER311" i="45"/>
  <c r="ER326" i="45"/>
  <c r="ER340" i="45"/>
  <c r="ER396" i="45"/>
  <c r="ER434" i="45"/>
  <c r="ER540" i="45"/>
  <c r="ER567" i="45"/>
  <c r="ER607" i="45"/>
  <c r="ER630" i="45"/>
  <c r="ER641" i="45"/>
  <c r="ER652" i="45"/>
  <c r="ER663" i="45"/>
  <c r="ER674" i="45"/>
  <c r="ER685" i="45"/>
  <c r="ER717" i="45"/>
  <c r="ER705" i="45"/>
  <c r="ER729" i="45"/>
  <c r="ER740" i="45"/>
  <c r="ER748" i="45"/>
  <c r="EW123" i="45"/>
  <c r="EP336" i="45"/>
  <c r="ER696" i="45"/>
  <c r="ER471" i="45"/>
  <c r="EP460" i="45"/>
  <c r="ET123" i="45"/>
  <c r="ER123" i="45"/>
  <c r="EV123" i="45"/>
  <c r="EV68" i="45"/>
  <c r="EV216" i="45"/>
  <c r="EV396" i="45"/>
  <c r="EV567" i="45"/>
  <c r="EV607" i="45"/>
  <c r="ET336" i="45"/>
  <c r="EV95" i="45"/>
  <c r="EV166" i="45"/>
  <c r="EV281" i="45"/>
  <c r="EV377" i="45"/>
  <c r="EV434" i="45"/>
  <c r="EV663" i="45"/>
  <c r="EV729" i="45"/>
  <c r="EP36" i="45"/>
  <c r="EP39" i="45"/>
  <c r="EP68" i="45"/>
  <c r="ET68" i="45"/>
  <c r="EP79" i="45"/>
  <c r="EP95" i="45"/>
  <c r="ET95" i="45"/>
  <c r="EP143" i="45"/>
  <c r="EP166" i="45"/>
  <c r="ET166" i="45"/>
  <c r="EP216" i="45"/>
  <c r="ET216" i="45"/>
  <c r="EP224" i="45"/>
  <c r="EP346" i="45"/>
  <c r="EP396" i="45"/>
  <c r="ET396" i="45"/>
  <c r="EP407" i="45"/>
  <c r="ET427" i="45"/>
  <c r="EP434" i="45"/>
  <c r="ET434" i="45"/>
  <c r="EP494" i="45"/>
  <c r="EP567" i="45"/>
  <c r="ET567" i="45"/>
  <c r="EP607" i="45"/>
  <c r="ET607" i="45"/>
  <c r="EP663" i="45"/>
  <c r="ET663" i="45"/>
  <c r="EP729" i="45"/>
  <c r="ET729" i="45"/>
  <c r="EP123" i="45"/>
  <c r="ER418" i="45"/>
  <c r="ER336" i="45"/>
  <c r="EV336" i="45"/>
  <c r="EV748" i="45"/>
  <c r="EP748" i="45"/>
  <c r="ET748" i="45"/>
  <c r="EV740" i="45"/>
  <c r="EP740" i="45"/>
  <c r="ET740" i="45"/>
  <c r="EV705" i="45"/>
  <c r="EP705" i="45"/>
  <c r="ET705" i="45"/>
  <c r="EV696" i="45"/>
  <c r="EP696" i="45"/>
  <c r="ET696" i="45"/>
  <c r="EV685" i="45"/>
  <c r="EP685" i="45"/>
  <c r="ET685" i="45"/>
  <c r="EV674" i="45"/>
  <c r="EP674" i="45"/>
  <c r="ET674" i="45"/>
  <c r="EV652" i="45"/>
  <c r="EP652" i="45"/>
  <c r="ET652" i="45"/>
  <c r="EV641" i="45"/>
  <c r="EP641" i="45"/>
  <c r="ET641" i="45"/>
  <c r="EV630" i="45"/>
  <c r="EP630" i="45"/>
  <c r="ET630" i="45"/>
  <c r="EP619" i="45"/>
  <c r="ET619" i="45"/>
  <c r="ER619" i="45"/>
  <c r="EV619" i="45"/>
  <c r="DZ776" i="45"/>
  <c r="EV717" i="45"/>
  <c r="EP717" i="45"/>
  <c r="ET717" i="45"/>
  <c r="ER594" i="45"/>
  <c r="EV594" i="45"/>
  <c r="EP594" i="45"/>
  <c r="ET594" i="45"/>
  <c r="EW594" i="45"/>
  <c r="ER529" i="45"/>
  <c r="EP540" i="45"/>
  <c r="ET540" i="45"/>
  <c r="EV540" i="45"/>
  <c r="EV529" i="45"/>
  <c r="EP529" i="45"/>
  <c r="ET529" i="45"/>
  <c r="EV518" i="45"/>
  <c r="ER518" i="45"/>
  <c r="EP518" i="45"/>
  <c r="ET518" i="45"/>
  <c r="ER505" i="45"/>
  <c r="EV505" i="45"/>
  <c r="EP505" i="45"/>
  <c r="ET505" i="45"/>
  <c r="ET494" i="45"/>
  <c r="ER494" i="45"/>
  <c r="EV494" i="45"/>
  <c r="EV482" i="45"/>
  <c r="EP482" i="45"/>
  <c r="ET482" i="45"/>
  <c r="ER482" i="45"/>
  <c r="EV471" i="45"/>
  <c r="EP471" i="45"/>
  <c r="ET471" i="45"/>
  <c r="ET460" i="45"/>
  <c r="ER460" i="45"/>
  <c r="EV460" i="45"/>
  <c r="EP452" i="45"/>
  <c r="ET452" i="45"/>
  <c r="ER452" i="45"/>
  <c r="EV452" i="45"/>
  <c r="EP427" i="45"/>
  <c r="ER427" i="45"/>
  <c r="EV427" i="45"/>
  <c r="EP418" i="45"/>
  <c r="ET418" i="45"/>
  <c r="EV418" i="45"/>
  <c r="ET407" i="45"/>
  <c r="ER407" i="45"/>
  <c r="EV407" i="45"/>
  <c r="EV381" i="45"/>
  <c r="ER381" i="45"/>
  <c r="EP381" i="45"/>
  <c r="ET381" i="45"/>
  <c r="EP377" i="45"/>
  <c r="ET377" i="45"/>
  <c r="ER377" i="45"/>
  <c r="EP350" i="45"/>
  <c r="ET350" i="45"/>
  <c r="ER350" i="45"/>
  <c r="EV350" i="45"/>
  <c r="ET346" i="45"/>
  <c r="ER346" i="45"/>
  <c r="EV346" i="45"/>
  <c r="EP340" i="45"/>
  <c r="ET340" i="45"/>
  <c r="EV340" i="45"/>
  <c r="EP326" i="45"/>
  <c r="ET326" i="45"/>
  <c r="EV326" i="45"/>
  <c r="EW336" i="45"/>
  <c r="EX336" i="45" s="1"/>
  <c r="EW418" i="45"/>
  <c r="EW460" i="45"/>
  <c r="DW776" i="45"/>
  <c r="EH776" i="45"/>
  <c r="EF776" i="45"/>
  <c r="EV311" i="45"/>
  <c r="EP311" i="45"/>
  <c r="ET311" i="45"/>
  <c r="ER297" i="45"/>
  <c r="EP297" i="45"/>
  <c r="ET297" i="45"/>
  <c r="EV297" i="45"/>
  <c r="EP281" i="45"/>
  <c r="ET281" i="45"/>
  <c r="ER281" i="45"/>
  <c r="EV256" i="45"/>
  <c r="EP256" i="45"/>
  <c r="ET256" i="45"/>
  <c r="EP233" i="45"/>
  <c r="ET233" i="45"/>
  <c r="ER233" i="45"/>
  <c r="EV233" i="45"/>
  <c r="ET224" i="45"/>
  <c r="ER224" i="45"/>
  <c r="EV224" i="45"/>
  <c r="ER206" i="45"/>
  <c r="EV206" i="45"/>
  <c r="EP206" i="45"/>
  <c r="ET206" i="45"/>
  <c r="EL776" i="45"/>
  <c r="EP193" i="45"/>
  <c r="ET193" i="45"/>
  <c r="ER193" i="45"/>
  <c r="EV193" i="45"/>
  <c r="EP173" i="45"/>
  <c r="ET173" i="45"/>
  <c r="ER173" i="45"/>
  <c r="EV173" i="45"/>
  <c r="EP152" i="45"/>
  <c r="ET152" i="45"/>
  <c r="ER152" i="45"/>
  <c r="EV152" i="45"/>
  <c r="ET143" i="45"/>
  <c r="ER143" i="45"/>
  <c r="EV143" i="45"/>
  <c r="DX776" i="45"/>
  <c r="EV139" i="45"/>
  <c r="EP139" i="45"/>
  <c r="ET139" i="45"/>
  <c r="ER139" i="45"/>
  <c r="EV117" i="45"/>
  <c r="ER117" i="45"/>
  <c r="EP117" i="45"/>
  <c r="ET117" i="45"/>
  <c r="EP109" i="45"/>
  <c r="ET109" i="45"/>
  <c r="ER109" i="45"/>
  <c r="EV109" i="45"/>
  <c r="EP89" i="45"/>
  <c r="ET89" i="45"/>
  <c r="EV89" i="45"/>
  <c r="ED776" i="45"/>
  <c r="ET79" i="45"/>
  <c r="ER79" i="45"/>
  <c r="EV79" i="45"/>
  <c r="EV41" i="45"/>
  <c r="EP41" i="45"/>
  <c r="ET41" i="45"/>
  <c r="ER40" i="45"/>
  <c r="EV40" i="45"/>
  <c r="EP40" i="45"/>
  <c r="ET40" i="45"/>
  <c r="ET39" i="45"/>
  <c r="ER39" i="45"/>
  <c r="EV39" i="45"/>
  <c r="EB776" i="45"/>
  <c r="EV38" i="45"/>
  <c r="EP38" i="45"/>
  <c r="ET38" i="45"/>
  <c r="ET36" i="45"/>
  <c r="ER36" i="45"/>
  <c r="EV36" i="45"/>
  <c r="EJ776" i="45"/>
  <c r="ER15" i="45"/>
  <c r="EM776" i="45"/>
  <c r="EK776" i="45"/>
  <c r="EI776" i="45"/>
  <c r="EG776" i="45"/>
  <c r="EE776" i="45"/>
  <c r="EC776" i="45"/>
  <c r="EA776" i="45"/>
  <c r="DY776" i="45"/>
  <c r="EW748" i="45"/>
  <c r="EW740" i="45"/>
  <c r="EW729" i="45"/>
  <c r="EW705" i="45"/>
  <c r="EW696" i="45"/>
  <c r="EW717" i="45"/>
  <c r="EW685" i="45"/>
  <c r="EW674" i="45"/>
  <c r="EW663" i="45"/>
  <c r="EW652" i="45"/>
  <c r="EW641" i="45"/>
  <c r="EW630" i="45"/>
  <c r="EW619" i="45"/>
  <c r="EW607" i="45"/>
  <c r="EW567" i="45"/>
  <c r="EW540" i="45"/>
  <c r="EX540" i="45" s="1"/>
  <c r="EW529" i="45"/>
  <c r="EW518" i="45"/>
  <c r="EX518" i="45" s="1"/>
  <c r="EW505" i="45"/>
  <c r="EX505" i="45" s="1"/>
  <c r="EW494" i="45"/>
  <c r="EW482" i="45"/>
  <c r="EW471" i="45"/>
  <c r="EW452" i="45"/>
  <c r="EW434" i="45"/>
  <c r="EW427" i="45"/>
  <c r="EX427" i="45" s="1"/>
  <c r="EW407" i="45"/>
  <c r="EW396" i="45"/>
  <c r="EX396" i="45" s="1"/>
  <c r="EW381" i="45"/>
  <c r="EW377" i="45"/>
  <c r="EW350" i="45"/>
  <c r="EW346" i="45"/>
  <c r="EW340" i="45"/>
  <c r="EW326" i="45"/>
  <c r="EW311" i="45"/>
  <c r="EW297" i="45"/>
  <c r="EW281" i="45"/>
  <c r="EW256" i="45"/>
  <c r="EW233" i="45"/>
  <c r="EW224" i="45"/>
  <c r="EX224" i="45" s="1"/>
  <c r="EW216" i="45"/>
  <c r="EW206" i="45"/>
  <c r="EX206" i="45" s="1"/>
  <c r="EW193" i="45"/>
  <c r="EW173" i="45"/>
  <c r="EW166" i="45"/>
  <c r="EW152" i="45"/>
  <c r="EW143" i="45"/>
  <c r="EW139" i="45"/>
  <c r="EW117" i="45"/>
  <c r="EW109" i="45"/>
  <c r="EW95" i="45"/>
  <c r="EW89" i="45"/>
  <c r="EW79" i="45"/>
  <c r="EW68" i="45"/>
  <c r="EW41" i="45"/>
  <c r="EX41" i="45" s="1"/>
  <c r="EW40" i="45"/>
  <c r="EW39" i="45"/>
  <c r="EW38" i="45"/>
  <c r="EX38" i="45" s="1"/>
  <c r="EW36" i="45"/>
  <c r="EX36" i="45" s="1"/>
  <c r="EP15" i="45"/>
  <c r="ET15" i="45"/>
  <c r="EV15" i="45"/>
  <c r="EW15" i="45"/>
  <c r="DS758" i="45"/>
  <c r="DT758" i="45"/>
  <c r="DU758" i="45"/>
  <c r="DV758" i="45"/>
  <c r="DW758" i="45"/>
  <c r="DX758" i="45"/>
  <c r="DY758" i="45"/>
  <c r="DZ758" i="45"/>
  <c r="EA758" i="45"/>
  <c r="EB758" i="45"/>
  <c r="EC758" i="45"/>
  <c r="ED758" i="45"/>
  <c r="EE758" i="45"/>
  <c r="EF758" i="45"/>
  <c r="EG758" i="45"/>
  <c r="EH758" i="45"/>
  <c r="EI758" i="45"/>
  <c r="EJ758" i="45"/>
  <c r="EK758" i="45"/>
  <c r="EL758" i="45"/>
  <c r="EM758" i="45"/>
  <c r="EN758" i="45"/>
  <c r="EO758" i="45"/>
  <c r="EQ758" i="45"/>
  <c r="ES758" i="45"/>
  <c r="EU758" i="45"/>
  <c r="DR758" i="45"/>
  <c r="DS754" i="45"/>
  <c r="DT754" i="45"/>
  <c r="DU754" i="45"/>
  <c r="DV754" i="45"/>
  <c r="DW754" i="45"/>
  <c r="DX754" i="45"/>
  <c r="DY754" i="45"/>
  <c r="DZ754" i="45"/>
  <c r="EA754" i="45"/>
  <c r="EB754" i="45"/>
  <c r="EC754" i="45"/>
  <c r="ED754" i="45"/>
  <c r="EE754" i="45"/>
  <c r="EF754" i="45"/>
  <c r="EG754" i="45"/>
  <c r="EH754" i="45"/>
  <c r="EI754" i="45"/>
  <c r="EJ754" i="45"/>
  <c r="EK754" i="45"/>
  <c r="EL754" i="45"/>
  <c r="EM754" i="45"/>
  <c r="EN754" i="45"/>
  <c r="EO754" i="45"/>
  <c r="EQ754" i="45"/>
  <c r="ES754" i="45"/>
  <c r="EU754" i="45"/>
  <c r="DR754" i="45"/>
  <c r="DT770" i="45"/>
  <c r="EX79" i="45" l="1"/>
  <c r="EX95" i="45"/>
  <c r="EX143" i="45"/>
  <c r="EX281" i="45"/>
  <c r="EX607" i="45"/>
  <c r="EX630" i="45"/>
  <c r="EX652" i="45"/>
  <c r="EX717" i="45"/>
  <c r="EX705" i="45"/>
  <c r="EX152" i="45"/>
  <c r="EX256" i="45"/>
  <c r="EX311" i="45"/>
  <c r="EX567" i="45"/>
  <c r="EX641" i="45"/>
  <c r="EX663" i="45"/>
  <c r="EX696" i="45"/>
  <c r="EX418" i="45"/>
  <c r="EX123" i="45"/>
  <c r="ER754" i="45"/>
  <c r="EX40" i="45"/>
  <c r="EX68" i="45"/>
  <c r="EX233" i="45"/>
  <c r="EX297" i="45"/>
  <c r="EX346" i="45"/>
  <c r="EX407" i="45"/>
  <c r="EX434" i="45"/>
  <c r="EX471" i="45"/>
  <c r="EX729" i="45"/>
  <c r="EX748" i="45"/>
  <c r="EX377" i="45"/>
  <c r="EX166" i="45"/>
  <c r="EX39" i="45"/>
  <c r="EX89" i="45"/>
  <c r="EX216" i="45"/>
  <c r="EX350" i="45"/>
  <c r="EX494" i="45"/>
  <c r="EX674" i="45"/>
  <c r="EX740" i="45"/>
  <c r="EX109" i="45"/>
  <c r="EX460" i="45"/>
  <c r="EX685" i="45"/>
  <c r="ET754" i="45"/>
  <c r="EP754" i="45"/>
  <c r="EX619" i="45"/>
  <c r="EW754" i="45"/>
  <c r="EX594" i="45"/>
  <c r="EV758" i="45"/>
  <c r="ET758" i="45"/>
  <c r="EV754" i="45"/>
  <c r="EL774" i="45"/>
  <c r="EL775" i="45" s="1"/>
  <c r="EL777" i="45" s="1"/>
  <c r="EJ774" i="45"/>
  <c r="EJ775" i="45" s="1"/>
  <c r="EJ777" i="45" s="1"/>
  <c r="EH774" i="45"/>
  <c r="EH775" i="45" s="1"/>
  <c r="EH777" i="45" s="1"/>
  <c r="EF774" i="45"/>
  <c r="EF775" i="45" s="1"/>
  <c r="EF777" i="45" s="1"/>
  <c r="ED774" i="45"/>
  <c r="ED775" i="45" s="1"/>
  <c r="ED777" i="45" s="1"/>
  <c r="EB774" i="45"/>
  <c r="EB775" i="45" s="1"/>
  <c r="EB777" i="45" s="1"/>
  <c r="DZ774" i="45"/>
  <c r="DZ775" i="45" s="1"/>
  <c r="DZ777" i="45" s="1"/>
  <c r="DX774" i="45"/>
  <c r="DX775" i="45" s="1"/>
  <c r="DX777" i="45" s="1"/>
  <c r="EM774" i="45"/>
  <c r="EM775" i="45" s="1"/>
  <c r="EM777" i="45" s="1"/>
  <c r="EK774" i="45"/>
  <c r="EK775" i="45" s="1"/>
  <c r="EK777" i="45" s="1"/>
  <c r="EI774" i="45"/>
  <c r="EI775" i="45" s="1"/>
  <c r="EI777" i="45" s="1"/>
  <c r="EG774" i="45"/>
  <c r="EG775" i="45" s="1"/>
  <c r="EG777" i="45" s="1"/>
  <c r="EE774" i="45"/>
  <c r="EE775" i="45" s="1"/>
  <c r="EE777" i="45" s="1"/>
  <c r="EC774" i="45"/>
  <c r="EC775" i="45" s="1"/>
  <c r="EC777" i="45" s="1"/>
  <c r="EA774" i="45"/>
  <c r="EA775" i="45" s="1"/>
  <c r="EA777" i="45" s="1"/>
  <c r="DY774" i="45"/>
  <c r="DY775" i="45" s="1"/>
  <c r="DY777" i="45" s="1"/>
  <c r="DW774" i="45"/>
  <c r="DW775" i="45" s="1"/>
  <c r="DW777" i="45" s="1"/>
  <c r="EX529" i="45"/>
  <c r="EX482" i="45"/>
  <c r="EX452" i="45"/>
  <c r="EX381" i="45"/>
  <c r="EX340" i="45"/>
  <c r="EX326" i="45"/>
  <c r="EX193" i="45"/>
  <c r="EX173" i="45"/>
  <c r="EP758" i="45"/>
  <c r="EX139" i="45"/>
  <c r="EX117" i="45"/>
  <c r="ER758" i="45"/>
  <c r="EX15" i="45"/>
  <c r="EW758" i="45"/>
  <c r="DU750" i="45"/>
  <c r="DV750" i="45"/>
  <c r="DU751" i="45"/>
  <c r="DV751" i="45"/>
  <c r="DU752" i="45"/>
  <c r="DV752" i="45"/>
  <c r="DU753" i="45"/>
  <c r="DV753" i="45"/>
  <c r="DU756" i="45"/>
  <c r="DV756" i="45"/>
  <c r="DU757" i="45"/>
  <c r="DV757" i="45"/>
  <c r="DU759" i="45"/>
  <c r="DV759" i="45"/>
  <c r="DU760" i="45"/>
  <c r="DV760" i="45"/>
  <c r="DU761" i="45"/>
  <c r="DV761" i="45"/>
  <c r="DU762" i="45"/>
  <c r="DV762" i="45"/>
  <c r="DU763" i="45"/>
  <c r="DV763" i="45"/>
  <c r="DU764" i="45"/>
  <c r="DV764" i="45"/>
  <c r="DU766" i="45"/>
  <c r="DV766" i="45"/>
  <c r="DU767" i="45"/>
  <c r="DV767" i="45"/>
  <c r="DU768" i="45"/>
  <c r="DV768" i="45"/>
  <c r="DU769" i="45"/>
  <c r="DV769" i="45"/>
  <c r="DU770" i="45"/>
  <c r="DV770" i="45"/>
  <c r="DS770" i="45"/>
  <c r="DR770" i="45"/>
  <c r="DT769" i="45"/>
  <c r="DS769" i="45"/>
  <c r="DR769" i="45"/>
  <c r="DT768" i="45"/>
  <c r="DS768" i="45"/>
  <c r="DR768" i="45"/>
  <c r="DT767" i="45"/>
  <c r="DS767" i="45"/>
  <c r="DR767" i="45"/>
  <c r="DT766" i="45"/>
  <c r="DS766" i="45"/>
  <c r="DR766" i="45"/>
  <c r="DT764" i="45"/>
  <c r="DS764" i="45"/>
  <c r="DR764" i="45"/>
  <c r="DT763" i="45"/>
  <c r="DS763" i="45"/>
  <c r="DR763" i="45"/>
  <c r="DT762" i="45"/>
  <c r="DS762" i="45"/>
  <c r="DR762" i="45"/>
  <c r="DT761" i="45"/>
  <c r="DS761" i="45"/>
  <c r="DR761" i="45"/>
  <c r="DT760" i="45"/>
  <c r="DS760" i="45"/>
  <c r="DR760" i="45"/>
  <c r="DT759" i="45"/>
  <c r="DS759" i="45"/>
  <c r="DR759" i="45"/>
  <c r="DT757" i="45"/>
  <c r="DS757" i="45"/>
  <c r="DR757" i="45"/>
  <c r="DT756" i="45"/>
  <c r="DS756" i="45"/>
  <c r="DR756" i="45"/>
  <c r="DT753" i="45"/>
  <c r="DS753" i="45"/>
  <c r="DR753" i="45"/>
  <c r="DT752" i="45"/>
  <c r="DS752" i="45"/>
  <c r="DR752" i="45"/>
  <c r="DT751" i="45"/>
  <c r="DS751" i="45"/>
  <c r="DR751" i="45"/>
  <c r="DT750" i="45"/>
  <c r="DS750" i="45"/>
  <c r="DR750" i="45"/>
  <c r="EX754" i="45" l="1"/>
  <c r="EX758" i="45"/>
  <c r="EU776" i="45"/>
  <c r="EQ776" i="45"/>
  <c r="ES776" i="45"/>
  <c r="EO776" i="45"/>
  <c r="DT765" i="45"/>
  <c r="DT755" i="45" s="1"/>
  <c r="DS765" i="45"/>
  <c r="DS755" i="45" s="1"/>
  <c r="DT749" i="45"/>
  <c r="DS749" i="45"/>
  <c r="DR749" i="45"/>
  <c r="DR765" i="45"/>
  <c r="DR755" i="45" s="1"/>
  <c r="DV765" i="45"/>
  <c r="DV755" i="45" s="1"/>
  <c r="DV749" i="45"/>
  <c r="DU765" i="45"/>
  <c r="DU755" i="45" s="1"/>
  <c r="DU749" i="45"/>
  <c r="EP776" i="45" l="1"/>
  <c r="ER776" i="45"/>
  <c r="EW776" i="45"/>
  <c r="EV776" i="45"/>
  <c r="ET776" i="45"/>
  <c r="OM726" i="45"/>
  <c r="OM404" i="45"/>
  <c r="OM77" i="45"/>
  <c r="DG774" i="45" l="1"/>
  <c r="DF774" i="45"/>
  <c r="DE774" i="45"/>
  <c r="DD774" i="45"/>
  <c r="DC774" i="45"/>
  <c r="DB774" i="45"/>
  <c r="DA774" i="45"/>
  <c r="CZ774" i="45"/>
  <c r="CY774" i="45"/>
  <c r="CX774" i="45"/>
  <c r="CW774" i="45"/>
  <c r="CV774" i="45"/>
  <c r="CU774" i="45"/>
  <c r="CT774" i="45"/>
  <c r="CS774" i="45"/>
  <c r="CR774" i="45"/>
  <c r="CQ774" i="45"/>
  <c r="CP774" i="45"/>
  <c r="DG773" i="45"/>
  <c r="DF773" i="45"/>
  <c r="DE773" i="45"/>
  <c r="DD773" i="45"/>
  <c r="DC773" i="45"/>
  <c r="DB773" i="45"/>
  <c r="DA773" i="45"/>
  <c r="CZ773" i="45"/>
  <c r="CY773" i="45"/>
  <c r="CX773" i="45"/>
  <c r="CW773" i="45"/>
  <c r="CV773" i="45"/>
  <c r="CU773" i="45"/>
  <c r="CT773" i="45"/>
  <c r="CS773" i="45"/>
  <c r="CR773" i="45"/>
  <c r="CQ773" i="45"/>
  <c r="CP773" i="45"/>
  <c r="DG772" i="45"/>
  <c r="DF772" i="45"/>
  <c r="DE772" i="45"/>
  <c r="DD772" i="45"/>
  <c r="DC772" i="45"/>
  <c r="DB772" i="45"/>
  <c r="DA772" i="45"/>
  <c r="CZ772" i="45"/>
  <c r="CY772" i="45"/>
  <c r="CX772" i="45"/>
  <c r="CW772" i="45"/>
  <c r="CV772" i="45"/>
  <c r="CU772" i="45"/>
  <c r="CT772" i="45"/>
  <c r="CS772" i="45"/>
  <c r="CR772" i="45"/>
  <c r="CQ772" i="45"/>
  <c r="CP772" i="45"/>
  <c r="DG771" i="45"/>
  <c r="DG776" i="45" s="1"/>
  <c r="DF771" i="45"/>
  <c r="DF776" i="45" s="1"/>
  <c r="DE771" i="45"/>
  <c r="DE776" i="45" s="1"/>
  <c r="DD771" i="45"/>
  <c r="DD776" i="45" s="1"/>
  <c r="DC771" i="45"/>
  <c r="DC776" i="45" s="1"/>
  <c r="DB771" i="45"/>
  <c r="DB776" i="45" s="1"/>
  <c r="DA771" i="45"/>
  <c r="DA776" i="45" s="1"/>
  <c r="CZ771" i="45"/>
  <c r="CY771" i="45"/>
  <c r="CX771" i="45"/>
  <c r="CX776" i="45" s="1"/>
  <c r="CW771" i="45"/>
  <c r="CW776" i="45" s="1"/>
  <c r="CV771" i="45"/>
  <c r="CV776" i="45" s="1"/>
  <c r="CU771" i="45"/>
  <c r="CT771" i="45"/>
  <c r="CT776" i="45" s="1"/>
  <c r="CS771" i="45"/>
  <c r="CS776" i="45" s="1"/>
  <c r="CR771" i="45"/>
  <c r="CR776" i="45" s="1"/>
  <c r="CQ771" i="45"/>
  <c r="CP771" i="45"/>
  <c r="DN739" i="45"/>
  <c r="DL739" i="45"/>
  <c r="DJ739" i="45"/>
  <c r="DH739" i="45"/>
  <c r="DN728" i="45"/>
  <c r="DL728" i="45"/>
  <c r="DJ728" i="45"/>
  <c r="DH728" i="45"/>
  <c r="DN716" i="45"/>
  <c r="DL716" i="45"/>
  <c r="DJ716" i="45"/>
  <c r="DH716" i="45"/>
  <c r="DN704" i="45"/>
  <c r="DL704" i="45"/>
  <c r="DJ704" i="45"/>
  <c r="DH704" i="45"/>
  <c r="DN695" i="45"/>
  <c r="DL695" i="45"/>
  <c r="DJ695" i="45"/>
  <c r="DH695" i="45"/>
  <c r="DN684" i="45"/>
  <c r="DL684" i="45"/>
  <c r="DJ684" i="45"/>
  <c r="DH684" i="45"/>
  <c r="DN673" i="45"/>
  <c r="DL673" i="45"/>
  <c r="DJ673" i="45"/>
  <c r="DH673" i="45"/>
  <c r="DN662" i="45"/>
  <c r="DL662" i="45"/>
  <c r="DJ662" i="45"/>
  <c r="DH662" i="45"/>
  <c r="DN651" i="45"/>
  <c r="DL651" i="45"/>
  <c r="DJ651" i="45"/>
  <c r="DH651" i="45"/>
  <c r="DN640" i="45"/>
  <c r="DL640" i="45"/>
  <c r="DJ640" i="45"/>
  <c r="DH640" i="45"/>
  <c r="DN629" i="45"/>
  <c r="DL629" i="45"/>
  <c r="DJ629" i="45"/>
  <c r="DH629" i="45"/>
  <c r="DN618" i="45"/>
  <c r="DL618" i="45"/>
  <c r="DJ618" i="45"/>
  <c r="DH618" i="45"/>
  <c r="DN606" i="45"/>
  <c r="DL606" i="45"/>
  <c r="DJ606" i="45"/>
  <c r="DH606" i="45"/>
  <c r="DN601" i="45"/>
  <c r="DL601" i="45"/>
  <c r="DJ601" i="45"/>
  <c r="DH601" i="45"/>
  <c r="DN584" i="45"/>
  <c r="DL584" i="45"/>
  <c r="DJ584" i="45"/>
  <c r="DH584" i="45"/>
  <c r="DN577" i="45"/>
  <c r="DL577" i="45"/>
  <c r="DJ577" i="45"/>
  <c r="DH577" i="45"/>
  <c r="DN574" i="45"/>
  <c r="DL574" i="45"/>
  <c r="DJ574" i="45"/>
  <c r="DH574" i="45"/>
  <c r="DN556" i="45"/>
  <c r="DL556" i="45"/>
  <c r="DJ556" i="45"/>
  <c r="DH556" i="45"/>
  <c r="DN539" i="45"/>
  <c r="DL539" i="45"/>
  <c r="DJ539" i="45"/>
  <c r="DH539" i="45"/>
  <c r="DN528" i="45"/>
  <c r="DL528" i="45"/>
  <c r="DJ528" i="45"/>
  <c r="DH528" i="45"/>
  <c r="DN525" i="45"/>
  <c r="DL525" i="45"/>
  <c r="DJ525" i="45"/>
  <c r="DH525" i="45"/>
  <c r="DN513" i="45"/>
  <c r="DL513" i="45"/>
  <c r="DJ513" i="45"/>
  <c r="DH513" i="45"/>
  <c r="DN504" i="45"/>
  <c r="DL504" i="45"/>
  <c r="DJ504" i="45"/>
  <c r="DH504" i="45"/>
  <c r="DN491" i="45"/>
  <c r="DL491" i="45"/>
  <c r="DJ491" i="45"/>
  <c r="DH491" i="45"/>
  <c r="DN481" i="45"/>
  <c r="DL481" i="45"/>
  <c r="DJ481" i="45"/>
  <c r="DH481" i="45"/>
  <c r="DN470" i="45"/>
  <c r="DL470" i="45"/>
  <c r="DJ470" i="45"/>
  <c r="DH470" i="45"/>
  <c r="DN459" i="45"/>
  <c r="DL459" i="45"/>
  <c r="DJ459" i="45"/>
  <c r="DH459" i="45"/>
  <c r="DN456" i="45"/>
  <c r="DL456" i="45"/>
  <c r="DJ456" i="45"/>
  <c r="DH456" i="45"/>
  <c r="DN451" i="45"/>
  <c r="DL451" i="45"/>
  <c r="DJ451" i="45"/>
  <c r="DH451" i="45"/>
  <c r="DN433" i="45"/>
  <c r="DL433" i="45"/>
  <c r="DJ433" i="45"/>
  <c r="DH433" i="45"/>
  <c r="DN426" i="45"/>
  <c r="DL426" i="45"/>
  <c r="DJ426" i="45"/>
  <c r="DH426" i="45"/>
  <c r="DN417" i="45"/>
  <c r="DL417" i="45"/>
  <c r="DJ417" i="45"/>
  <c r="DH417" i="45"/>
  <c r="DN406" i="45"/>
  <c r="DL406" i="45"/>
  <c r="DJ406" i="45"/>
  <c r="DH406" i="45"/>
  <c r="DN395" i="45"/>
  <c r="DL395" i="45"/>
  <c r="DJ395" i="45"/>
  <c r="DH395" i="45"/>
  <c r="DN392" i="45"/>
  <c r="DL392" i="45"/>
  <c r="DJ392" i="45"/>
  <c r="DH392" i="45"/>
  <c r="DN389" i="45"/>
  <c r="DL389" i="45"/>
  <c r="DJ389" i="45"/>
  <c r="DH389" i="45"/>
  <c r="DN373" i="45"/>
  <c r="DL373" i="45"/>
  <c r="DJ373" i="45"/>
  <c r="DH373" i="45"/>
  <c r="DN365" i="45"/>
  <c r="DL365" i="45"/>
  <c r="DJ365" i="45"/>
  <c r="DH365" i="45"/>
  <c r="DN345" i="45"/>
  <c r="DL345" i="45"/>
  <c r="DJ345" i="45"/>
  <c r="DH345" i="45"/>
  <c r="DN335" i="45"/>
  <c r="DL335" i="45"/>
  <c r="DJ335" i="45"/>
  <c r="DH335" i="45"/>
  <c r="DN325" i="45"/>
  <c r="DL325" i="45"/>
  <c r="DJ325" i="45"/>
  <c r="DH325" i="45"/>
  <c r="DN310" i="45"/>
  <c r="DL310" i="45"/>
  <c r="DJ310" i="45"/>
  <c r="DH310" i="45"/>
  <c r="DN296" i="45"/>
  <c r="DL296" i="45"/>
  <c r="DJ296" i="45"/>
  <c r="DH296" i="45"/>
  <c r="DN275" i="45"/>
  <c r="DL275" i="45"/>
  <c r="DJ275" i="45"/>
  <c r="DH275" i="45"/>
  <c r="DN255" i="45"/>
  <c r="DL255" i="45"/>
  <c r="DJ255" i="45"/>
  <c r="DH255" i="45"/>
  <c r="DN243" i="45"/>
  <c r="DL243" i="45"/>
  <c r="DJ243" i="45"/>
  <c r="DH243" i="45"/>
  <c r="DN232" i="45"/>
  <c r="DL232" i="45"/>
  <c r="DJ232" i="45"/>
  <c r="DH232" i="45"/>
  <c r="DN202" i="45"/>
  <c r="DL202" i="45"/>
  <c r="DJ202" i="45"/>
  <c r="DH202" i="45"/>
  <c r="DN192" i="45"/>
  <c r="DL192" i="45"/>
  <c r="DJ192" i="45"/>
  <c r="DH192" i="45"/>
  <c r="DN181" i="45"/>
  <c r="DL181" i="45"/>
  <c r="DJ181" i="45"/>
  <c r="DH181" i="45"/>
  <c r="DN172" i="45"/>
  <c r="DL172" i="45"/>
  <c r="DJ172" i="45"/>
  <c r="DH172" i="45"/>
  <c r="DN165" i="45"/>
  <c r="DL165" i="45"/>
  <c r="DJ165" i="45"/>
  <c r="DH165" i="45"/>
  <c r="DN151" i="45"/>
  <c r="DL151" i="45"/>
  <c r="DJ151" i="45"/>
  <c r="DH151" i="45"/>
  <c r="DN141" i="45"/>
  <c r="DL141" i="45"/>
  <c r="DJ141" i="45"/>
  <c r="DH141" i="45"/>
  <c r="DN138" i="45"/>
  <c r="DL138" i="45"/>
  <c r="DJ138" i="45"/>
  <c r="DH138" i="45"/>
  <c r="DN122" i="45"/>
  <c r="DL122" i="45"/>
  <c r="DJ122" i="45"/>
  <c r="DH122" i="45"/>
  <c r="DN108" i="45"/>
  <c r="DL108" i="45"/>
  <c r="DJ108" i="45"/>
  <c r="DH108" i="45"/>
  <c r="DN105" i="45"/>
  <c r="DL105" i="45"/>
  <c r="DJ105" i="45"/>
  <c r="DH105" i="45"/>
  <c r="DN94" i="45"/>
  <c r="DL94" i="45"/>
  <c r="DJ94" i="45"/>
  <c r="DH94" i="45"/>
  <c r="DN88" i="45"/>
  <c r="DL88" i="45"/>
  <c r="DJ88" i="45"/>
  <c r="DH88" i="45"/>
  <c r="DN78" i="45"/>
  <c r="DL78" i="45"/>
  <c r="DJ78" i="45"/>
  <c r="DH78" i="45"/>
  <c r="DN67" i="45"/>
  <c r="DL67" i="45"/>
  <c r="DJ67" i="45"/>
  <c r="DH67" i="45"/>
  <c r="DN35" i="45"/>
  <c r="DL35" i="45"/>
  <c r="DJ35" i="45"/>
  <c r="DH35" i="45"/>
  <c r="DN34" i="45"/>
  <c r="DL34" i="45"/>
  <c r="DJ34" i="45"/>
  <c r="DH34" i="45"/>
  <c r="DN33" i="45"/>
  <c r="DL33" i="45"/>
  <c r="DJ33" i="45"/>
  <c r="DH33" i="45"/>
  <c r="DN32" i="45"/>
  <c r="DL32" i="45"/>
  <c r="DJ32" i="45"/>
  <c r="DH32" i="45"/>
  <c r="DN14" i="45"/>
  <c r="DL14" i="45"/>
  <c r="DJ14" i="45"/>
  <c r="DH14" i="45"/>
  <c r="OM662" i="45"/>
  <c r="OM491" i="45"/>
  <c r="DI34" i="45" l="1"/>
  <c r="DI67" i="45"/>
  <c r="DI94" i="45"/>
  <c r="DI108" i="45"/>
  <c r="DI122" i="45"/>
  <c r="DI138" i="45"/>
  <c r="DI151" i="45"/>
  <c r="DI192" i="45"/>
  <c r="DI202" i="45"/>
  <c r="DP232" i="45"/>
  <c r="DI243" i="45"/>
  <c r="DI255" i="45"/>
  <c r="DI373" i="45"/>
  <c r="DI389" i="45"/>
  <c r="DI392" i="45"/>
  <c r="DI395" i="45"/>
  <c r="DI406" i="45"/>
  <c r="DI417" i="45"/>
  <c r="DI433" i="45"/>
  <c r="DI456" i="45"/>
  <c r="DI513" i="45"/>
  <c r="DI539" i="45"/>
  <c r="DI574" i="45"/>
  <c r="DI716" i="45"/>
  <c r="DI728" i="45"/>
  <c r="DI739" i="45"/>
  <c r="DM232" i="45"/>
  <c r="DM389" i="45"/>
  <c r="DK232" i="45"/>
  <c r="DO232" i="45"/>
  <c r="DQ232" i="45" s="1"/>
  <c r="DM34" i="45"/>
  <c r="DM108" i="45"/>
  <c r="DM151" i="45"/>
  <c r="DM255" i="45"/>
  <c r="DM513" i="45"/>
  <c r="DM67" i="45"/>
  <c r="DM94" i="45"/>
  <c r="DM138" i="45"/>
  <c r="DM395" i="45"/>
  <c r="DM433" i="45"/>
  <c r="DM539" i="45"/>
  <c r="DK33" i="45"/>
  <c r="DK34" i="45"/>
  <c r="DO34" i="45"/>
  <c r="DK35" i="45"/>
  <c r="DK67" i="45"/>
  <c r="DO67" i="45"/>
  <c r="DK78" i="45"/>
  <c r="DK94" i="45"/>
  <c r="DO94" i="45"/>
  <c r="DK108" i="45"/>
  <c r="DO108" i="45"/>
  <c r="DK138" i="45"/>
  <c r="DO138" i="45"/>
  <c r="DK141" i="45"/>
  <c r="DK165" i="45"/>
  <c r="DK172" i="45"/>
  <c r="DI232" i="45"/>
  <c r="DK255" i="45"/>
  <c r="DO255" i="45"/>
  <c r="DK275" i="45"/>
  <c r="DK296" i="45"/>
  <c r="DK310" i="45"/>
  <c r="DO310" i="45"/>
  <c r="DK335" i="45"/>
  <c r="DK345" i="45"/>
  <c r="DK365" i="45"/>
  <c r="DK389" i="45"/>
  <c r="DO389" i="45"/>
  <c r="DK392" i="45"/>
  <c r="DK395" i="45"/>
  <c r="DO395" i="45"/>
  <c r="DK433" i="45"/>
  <c r="DO433" i="45"/>
  <c r="DK451" i="45"/>
  <c r="DK459" i="45"/>
  <c r="DO470" i="45"/>
  <c r="DK481" i="45"/>
  <c r="DO481" i="45"/>
  <c r="DK491" i="45"/>
  <c r="DK513" i="45"/>
  <c r="DO513" i="45"/>
  <c r="DK528" i="45"/>
  <c r="DO528" i="45"/>
  <c r="DK539" i="45"/>
  <c r="DO539" i="45"/>
  <c r="DK556" i="45"/>
  <c r="DK577" i="45"/>
  <c r="DK606" i="45"/>
  <c r="DO606" i="45"/>
  <c r="DK629" i="45"/>
  <c r="DK662" i="45"/>
  <c r="DO684" i="45"/>
  <c r="DM739" i="45"/>
  <c r="DK739" i="45"/>
  <c r="DO739" i="45"/>
  <c r="DM728" i="45"/>
  <c r="DK728" i="45"/>
  <c r="DO728" i="45"/>
  <c r="DM716" i="45"/>
  <c r="DK716" i="45"/>
  <c r="DO716" i="45"/>
  <c r="DI704" i="45"/>
  <c r="DM704" i="45"/>
  <c r="DK704" i="45"/>
  <c r="DO704" i="45"/>
  <c r="DK695" i="45"/>
  <c r="DO695" i="45"/>
  <c r="DI695" i="45"/>
  <c r="DM695" i="45"/>
  <c r="DI684" i="45"/>
  <c r="DM684" i="45"/>
  <c r="DK684" i="45"/>
  <c r="DK673" i="45"/>
  <c r="DO673" i="45"/>
  <c r="DI673" i="45"/>
  <c r="DM673" i="45"/>
  <c r="CU776" i="45"/>
  <c r="DO662" i="45"/>
  <c r="DI662" i="45"/>
  <c r="DM662" i="45"/>
  <c r="DI651" i="45"/>
  <c r="DM651" i="45"/>
  <c r="DK651" i="45"/>
  <c r="DO651" i="45"/>
  <c r="DK640" i="45"/>
  <c r="DO640" i="45"/>
  <c r="DI640" i="45"/>
  <c r="DM640" i="45"/>
  <c r="DO629" i="45"/>
  <c r="DI629" i="45"/>
  <c r="DM629" i="45"/>
  <c r="DI618" i="45"/>
  <c r="DM618" i="45"/>
  <c r="DK618" i="45"/>
  <c r="DO618" i="45"/>
  <c r="DI606" i="45"/>
  <c r="DM606" i="45"/>
  <c r="DK601" i="45"/>
  <c r="DO601" i="45"/>
  <c r="DI601" i="45"/>
  <c r="DM601" i="45"/>
  <c r="CX775" i="45"/>
  <c r="CX777" i="45" s="1"/>
  <c r="DD775" i="45"/>
  <c r="DD777" i="45" s="1"/>
  <c r="DF775" i="45"/>
  <c r="DF777" i="45" s="1"/>
  <c r="CR775" i="45"/>
  <c r="CR777" i="45" s="1"/>
  <c r="CV775" i="45"/>
  <c r="CV777" i="45" s="1"/>
  <c r="CS775" i="45"/>
  <c r="DA775" i="45"/>
  <c r="DE775" i="45"/>
  <c r="DG775" i="45"/>
  <c r="DG777" i="45" s="1"/>
  <c r="DI584" i="45"/>
  <c r="DM584" i="45"/>
  <c r="DK584" i="45"/>
  <c r="DO584" i="45"/>
  <c r="DO577" i="45"/>
  <c r="DI577" i="45"/>
  <c r="DM577" i="45"/>
  <c r="DM574" i="45"/>
  <c r="DK574" i="45"/>
  <c r="DO574" i="45"/>
  <c r="DO556" i="45"/>
  <c r="DI556" i="45"/>
  <c r="DM556" i="45"/>
  <c r="DI528" i="45"/>
  <c r="DM528" i="45"/>
  <c r="DC775" i="45"/>
  <c r="DC777" i="45" s="1"/>
  <c r="DI525" i="45"/>
  <c r="DM525" i="45"/>
  <c r="DK525" i="45"/>
  <c r="DO525" i="45"/>
  <c r="DI504" i="45"/>
  <c r="DM504" i="45"/>
  <c r="DK504" i="45"/>
  <c r="DO504" i="45"/>
  <c r="DO491" i="45"/>
  <c r="DI491" i="45"/>
  <c r="DM491" i="45"/>
  <c r="CQ776" i="45"/>
  <c r="DI481" i="45"/>
  <c r="DM481" i="45"/>
  <c r="DK470" i="45"/>
  <c r="DI470" i="45"/>
  <c r="DM470" i="45"/>
  <c r="DO459" i="45"/>
  <c r="DI459" i="45"/>
  <c r="DM459" i="45"/>
  <c r="DM456" i="45"/>
  <c r="DK456" i="45"/>
  <c r="DO456" i="45"/>
  <c r="DO451" i="45"/>
  <c r="DI451" i="45"/>
  <c r="DM451" i="45"/>
  <c r="DI426" i="45"/>
  <c r="DM426" i="45"/>
  <c r="DK426" i="45"/>
  <c r="DO426" i="45"/>
  <c r="DM417" i="45"/>
  <c r="DK417" i="45"/>
  <c r="DO417" i="45"/>
  <c r="DM406" i="45"/>
  <c r="CP776" i="45"/>
  <c r="DK406" i="45"/>
  <c r="DO406" i="45"/>
  <c r="DM392" i="45"/>
  <c r="DO392" i="45"/>
  <c r="DM373" i="45"/>
  <c r="DK373" i="45"/>
  <c r="DO373" i="45"/>
  <c r="DO365" i="45"/>
  <c r="DI365" i="45"/>
  <c r="DM365" i="45"/>
  <c r="DO345" i="45"/>
  <c r="DI345" i="45"/>
  <c r="DM345" i="45"/>
  <c r="CY776" i="45"/>
  <c r="DI335" i="45"/>
  <c r="DM335" i="45"/>
  <c r="DO335" i="45"/>
  <c r="DK325" i="45"/>
  <c r="DO325" i="45"/>
  <c r="DI325" i="45"/>
  <c r="DM325" i="45"/>
  <c r="DI310" i="45"/>
  <c r="DM310" i="45"/>
  <c r="CY775" i="45"/>
  <c r="CY777" i="45" s="1"/>
  <c r="DO296" i="45"/>
  <c r="DI296" i="45"/>
  <c r="DM296" i="45"/>
  <c r="DO275" i="45"/>
  <c r="DI275" i="45"/>
  <c r="DM275" i="45"/>
  <c r="DM243" i="45"/>
  <c r="DK243" i="45"/>
  <c r="DO243" i="45"/>
  <c r="DM202" i="45"/>
  <c r="DK202" i="45"/>
  <c r="DO202" i="45"/>
  <c r="DM192" i="45"/>
  <c r="DK192" i="45"/>
  <c r="DO192" i="45"/>
  <c r="DI181" i="45"/>
  <c r="DO172" i="45"/>
  <c r="DI172" i="45"/>
  <c r="DM172" i="45"/>
  <c r="DM181" i="45"/>
  <c r="DK181" i="45"/>
  <c r="DO181" i="45"/>
  <c r="DO165" i="45"/>
  <c r="DI165" i="45"/>
  <c r="DM165" i="45"/>
  <c r="DB775" i="45"/>
  <c r="DB777" i="45" s="1"/>
  <c r="DK151" i="45"/>
  <c r="DO151" i="45"/>
  <c r="DO141" i="45"/>
  <c r="DI141" i="45"/>
  <c r="DM141" i="45"/>
  <c r="DM122" i="45"/>
  <c r="CP775" i="45"/>
  <c r="DK122" i="45"/>
  <c r="DO122" i="45"/>
  <c r="DI105" i="45"/>
  <c r="DM105" i="45"/>
  <c r="DK105" i="45"/>
  <c r="DO105" i="45"/>
  <c r="DK88" i="45"/>
  <c r="CQ775" i="45"/>
  <c r="DI88" i="45"/>
  <c r="DM88" i="45"/>
  <c r="DO88" i="45"/>
  <c r="DO78" i="45"/>
  <c r="DI78" i="45"/>
  <c r="DM78" i="45"/>
  <c r="DO35" i="45"/>
  <c r="DI35" i="45"/>
  <c r="DM35" i="45"/>
  <c r="DI33" i="45"/>
  <c r="DM33" i="45"/>
  <c r="DO33" i="45"/>
  <c r="CU775" i="45"/>
  <c r="CU777" i="45" s="1"/>
  <c r="CZ775" i="45"/>
  <c r="CZ776" i="45"/>
  <c r="DK32" i="45"/>
  <c r="DO32" i="45"/>
  <c r="DI32" i="45"/>
  <c r="DM32" i="45"/>
  <c r="CW775" i="45"/>
  <c r="CW777" i="45" s="1"/>
  <c r="CT775" i="45"/>
  <c r="CT777" i="45" s="1"/>
  <c r="CQ777" i="45"/>
  <c r="CS777" i="45"/>
  <c r="DA777" i="45"/>
  <c r="DE777" i="45"/>
  <c r="DP739" i="45"/>
  <c r="DP728" i="45"/>
  <c r="DQ728" i="45" s="1"/>
  <c r="DP716" i="45"/>
  <c r="DP704" i="45"/>
  <c r="DP695" i="45"/>
  <c r="DP684" i="45"/>
  <c r="DQ684" i="45" s="1"/>
  <c r="DP673" i="45"/>
  <c r="DQ673" i="45" s="1"/>
  <c r="DP662" i="45"/>
  <c r="DQ662" i="45" s="1"/>
  <c r="DP651" i="45"/>
  <c r="DQ651" i="45" s="1"/>
  <c r="DP640" i="45"/>
  <c r="DQ640" i="45" s="1"/>
  <c r="DP629" i="45"/>
  <c r="DP618" i="45"/>
  <c r="DP606" i="45"/>
  <c r="DP601" i="45"/>
  <c r="DP584" i="45"/>
  <c r="DP577" i="45"/>
  <c r="DP574" i="45"/>
  <c r="DQ574" i="45" s="1"/>
  <c r="DP556" i="45"/>
  <c r="DP539" i="45"/>
  <c r="DP528" i="45"/>
  <c r="DP525" i="45"/>
  <c r="DP513" i="45"/>
  <c r="DP504" i="45"/>
  <c r="DQ504" i="45" s="1"/>
  <c r="DP491" i="45"/>
  <c r="DP481" i="45"/>
  <c r="DQ481" i="45" s="1"/>
  <c r="DP470" i="45"/>
  <c r="DQ470" i="45" s="1"/>
  <c r="DP459" i="45"/>
  <c r="DQ459" i="45" s="1"/>
  <c r="DP456" i="45"/>
  <c r="DP451" i="45"/>
  <c r="DQ451" i="45" s="1"/>
  <c r="DP433" i="45"/>
  <c r="DP426" i="45"/>
  <c r="DQ426" i="45" s="1"/>
  <c r="DP417" i="45"/>
  <c r="DP406" i="45"/>
  <c r="DP395" i="45"/>
  <c r="DP392" i="45"/>
  <c r="DP389" i="45"/>
  <c r="DQ389" i="45" s="1"/>
  <c r="DP373" i="45"/>
  <c r="DP365" i="45"/>
  <c r="DP345" i="45"/>
  <c r="DP335" i="45"/>
  <c r="DP325" i="45"/>
  <c r="DQ325" i="45" s="1"/>
  <c r="DP310" i="45"/>
  <c r="DP296" i="45"/>
  <c r="DQ296" i="45" s="1"/>
  <c r="DP275" i="45"/>
  <c r="DP255" i="45"/>
  <c r="DP243" i="45"/>
  <c r="DP202" i="45"/>
  <c r="DP192" i="45"/>
  <c r="DP181" i="45"/>
  <c r="DP172" i="45"/>
  <c r="DP165" i="45"/>
  <c r="DP151" i="45"/>
  <c r="DP141" i="45"/>
  <c r="DQ141" i="45" s="1"/>
  <c r="DP138" i="45"/>
  <c r="DP122" i="45"/>
  <c r="DQ122" i="45" s="1"/>
  <c r="DP108" i="45"/>
  <c r="DP105" i="45"/>
  <c r="DP94" i="45"/>
  <c r="DP88" i="45"/>
  <c r="DP78" i="45"/>
  <c r="DP67" i="45"/>
  <c r="DQ67" i="45" s="1"/>
  <c r="DP35" i="45"/>
  <c r="DP34" i="45"/>
  <c r="DP33" i="45"/>
  <c r="DP32" i="45"/>
  <c r="DI14" i="45"/>
  <c r="DM14" i="45"/>
  <c r="DK14" i="45"/>
  <c r="DO14" i="45"/>
  <c r="DP14" i="45"/>
  <c r="CN758" i="45"/>
  <c r="CO758" i="45"/>
  <c r="CM758" i="45"/>
  <c r="DQ33" i="45" l="1"/>
  <c r="DQ78" i="45"/>
  <c r="DQ172" i="45"/>
  <c r="DQ192" i="45"/>
  <c r="DQ243" i="45"/>
  <c r="DQ335" i="45"/>
  <c r="DQ255" i="45"/>
  <c r="DQ202" i="45"/>
  <c r="DQ275" i="45"/>
  <c r="DQ716" i="45"/>
  <c r="DQ739" i="45"/>
  <c r="DQ32" i="45"/>
  <c r="DQ34" i="45"/>
  <c r="DQ181" i="45"/>
  <c r="DQ310" i="45"/>
  <c r="DQ395" i="45"/>
  <c r="DQ417" i="45"/>
  <c r="DQ433" i="45"/>
  <c r="DQ456" i="45"/>
  <c r="DQ491" i="45"/>
  <c r="DQ513" i="45"/>
  <c r="DQ528" i="45"/>
  <c r="DQ556" i="45"/>
  <c r="DQ601" i="45"/>
  <c r="DQ14" i="45"/>
  <c r="DQ94" i="45"/>
  <c r="DQ108" i="45"/>
  <c r="DQ138" i="45"/>
  <c r="DQ151" i="45"/>
  <c r="DQ392" i="45"/>
  <c r="DQ406" i="45"/>
  <c r="DQ539" i="45"/>
  <c r="DQ606" i="45"/>
  <c r="DQ629" i="45"/>
  <c r="DQ704" i="45"/>
  <c r="DQ584" i="45"/>
  <c r="DQ695" i="45"/>
  <c r="DQ618" i="45"/>
  <c r="CZ777" i="45"/>
  <c r="DQ577" i="45"/>
  <c r="CP777" i="45"/>
  <c r="DN776" i="45" s="1"/>
  <c r="DQ525" i="45"/>
  <c r="DQ373" i="45"/>
  <c r="DQ365" i="45"/>
  <c r="DQ345" i="45"/>
  <c r="DQ165" i="45"/>
  <c r="DQ105" i="45"/>
  <c r="DQ88" i="45"/>
  <c r="DQ35" i="45"/>
  <c r="CM770" i="45"/>
  <c r="DH776" i="45" l="1"/>
  <c r="DL776" i="45"/>
  <c r="DJ776" i="45"/>
  <c r="CO770" i="45"/>
  <c r="CN770" i="45"/>
  <c r="CO769" i="45"/>
  <c r="CN769" i="45"/>
  <c r="CM769" i="45"/>
  <c r="CO768" i="45"/>
  <c r="CN768" i="45"/>
  <c r="CM768" i="45"/>
  <c r="CO767" i="45"/>
  <c r="CN767" i="45"/>
  <c r="CM767" i="45"/>
  <c r="CO766" i="45"/>
  <c r="CN766" i="45"/>
  <c r="CM766" i="45"/>
  <c r="CO764" i="45"/>
  <c r="CN764" i="45"/>
  <c r="CM764" i="45"/>
  <c r="CO763" i="45"/>
  <c r="CN763" i="45"/>
  <c r="CM763" i="45"/>
  <c r="CO762" i="45"/>
  <c r="CN762" i="45"/>
  <c r="CM762" i="45"/>
  <c r="CO761" i="45"/>
  <c r="CN761" i="45"/>
  <c r="CM761" i="45"/>
  <c r="CO760" i="45"/>
  <c r="CN760" i="45"/>
  <c r="CM760" i="45"/>
  <c r="CO759" i="45"/>
  <c r="CN759" i="45"/>
  <c r="CM759" i="45"/>
  <c r="CO757" i="45"/>
  <c r="CN757" i="45"/>
  <c r="CM757" i="45"/>
  <c r="CO756" i="45"/>
  <c r="CN756" i="45"/>
  <c r="CM756" i="45"/>
  <c r="CO754" i="45"/>
  <c r="CN754" i="45"/>
  <c r="CM754" i="45"/>
  <c r="CO753" i="45"/>
  <c r="CN753" i="45"/>
  <c r="CM753" i="45"/>
  <c r="CO752" i="45"/>
  <c r="CN752" i="45"/>
  <c r="CM752" i="45"/>
  <c r="CO751" i="45"/>
  <c r="CN751" i="45"/>
  <c r="CM751" i="45"/>
  <c r="CO750" i="45"/>
  <c r="CN750" i="45"/>
  <c r="CM750" i="45"/>
  <c r="DI776" i="45" l="1"/>
  <c r="DP776" i="45"/>
  <c r="DO776" i="45"/>
  <c r="DM776" i="45"/>
  <c r="DK776" i="45"/>
  <c r="CN765" i="45"/>
  <c r="CN755" i="45" s="1"/>
  <c r="CO765" i="45"/>
  <c r="CO755" i="45" s="1"/>
  <c r="CN749" i="45"/>
  <c r="CO749" i="45"/>
  <c r="CM765" i="45"/>
  <c r="CM755" i="45" s="1"/>
  <c r="CM749" i="45"/>
  <c r="CI738" i="45" l="1"/>
  <c r="CG738" i="45"/>
  <c r="CE738" i="45"/>
  <c r="CC738" i="45"/>
  <c r="CI727" i="45"/>
  <c r="CG727" i="45"/>
  <c r="CE727" i="45"/>
  <c r="CC727" i="45"/>
  <c r="CI715" i="45"/>
  <c r="CG715" i="45"/>
  <c r="CE715" i="45"/>
  <c r="CC715" i="45"/>
  <c r="CI713" i="45"/>
  <c r="CG713" i="45"/>
  <c r="CE713" i="45"/>
  <c r="CC713" i="45"/>
  <c r="CI703" i="45"/>
  <c r="CG703" i="45"/>
  <c r="CE703" i="45"/>
  <c r="CC703" i="45"/>
  <c r="CI694" i="45"/>
  <c r="CG694" i="45"/>
  <c r="CE694" i="45"/>
  <c r="CC694" i="45"/>
  <c r="CI683" i="45"/>
  <c r="CG683" i="45"/>
  <c r="CE683" i="45"/>
  <c r="CC683" i="45"/>
  <c r="CI672" i="45"/>
  <c r="CG672" i="45"/>
  <c r="CE672" i="45"/>
  <c r="CC672" i="45"/>
  <c r="CI661" i="45"/>
  <c r="CG661" i="45"/>
  <c r="CE661" i="45"/>
  <c r="CC661" i="45"/>
  <c r="CI650" i="45"/>
  <c r="CG650" i="45"/>
  <c r="CE650" i="45"/>
  <c r="CC650" i="45"/>
  <c r="CI639" i="45"/>
  <c r="CG639" i="45"/>
  <c r="CE639" i="45"/>
  <c r="CC639" i="45"/>
  <c r="CI628" i="45"/>
  <c r="CG628" i="45"/>
  <c r="CE628" i="45"/>
  <c r="CC628" i="45"/>
  <c r="CI617" i="45"/>
  <c r="CG617" i="45"/>
  <c r="CE617" i="45"/>
  <c r="CC617" i="45"/>
  <c r="CI605" i="45"/>
  <c r="CG605" i="45"/>
  <c r="CE605" i="45"/>
  <c r="CC605" i="45"/>
  <c r="CI600" i="45"/>
  <c r="CG600" i="45"/>
  <c r="CE600" i="45"/>
  <c r="CC600" i="45"/>
  <c r="CI579" i="45"/>
  <c r="CG579" i="45"/>
  <c r="CE579" i="45"/>
  <c r="CC579" i="45"/>
  <c r="CI576" i="45"/>
  <c r="CG576" i="45"/>
  <c r="CE576" i="45"/>
  <c r="CC576" i="45"/>
  <c r="CI566" i="45"/>
  <c r="CG566" i="45"/>
  <c r="CE566" i="45"/>
  <c r="CC566" i="45"/>
  <c r="CI562" i="45"/>
  <c r="CG562" i="45"/>
  <c r="CE562" i="45"/>
  <c r="CC562" i="45"/>
  <c r="CI561" i="45"/>
  <c r="CG561" i="45"/>
  <c r="CE561" i="45"/>
  <c r="CC561" i="45"/>
  <c r="CI558" i="45"/>
  <c r="CG558" i="45"/>
  <c r="CE558" i="45"/>
  <c r="CC558" i="45"/>
  <c r="CI554" i="45"/>
  <c r="CG554" i="45"/>
  <c r="CE554" i="45"/>
  <c r="CC554" i="45"/>
  <c r="CI552" i="45"/>
  <c r="CG552" i="45"/>
  <c r="CE552" i="45"/>
  <c r="CC552" i="45"/>
  <c r="CI551" i="45"/>
  <c r="CG551" i="45"/>
  <c r="CE551" i="45"/>
  <c r="CC551" i="45"/>
  <c r="CI538" i="45"/>
  <c r="CG538" i="45"/>
  <c r="CE538" i="45"/>
  <c r="CC538" i="45"/>
  <c r="CI527" i="45"/>
  <c r="CG527" i="45"/>
  <c r="CE527" i="45"/>
  <c r="CC527" i="45"/>
  <c r="CI517" i="45"/>
  <c r="CG517" i="45"/>
  <c r="CE517" i="45"/>
  <c r="CC517" i="45"/>
  <c r="CI503" i="45"/>
  <c r="CG503" i="45"/>
  <c r="CE503" i="45"/>
  <c r="CC503" i="45"/>
  <c r="CI493" i="45"/>
  <c r="CG493" i="45"/>
  <c r="CE493" i="45"/>
  <c r="CC493" i="45"/>
  <c r="CI480" i="45"/>
  <c r="CG480" i="45"/>
  <c r="CE480" i="45"/>
  <c r="CC480" i="45"/>
  <c r="CI469" i="45"/>
  <c r="CG469" i="45"/>
  <c r="CE469" i="45"/>
  <c r="CC469" i="45"/>
  <c r="CI458" i="45"/>
  <c r="CG458" i="45"/>
  <c r="CE458" i="45"/>
  <c r="CC458" i="45"/>
  <c r="CI450" i="45"/>
  <c r="CG450" i="45"/>
  <c r="CE450" i="45"/>
  <c r="CC450" i="45"/>
  <c r="CI432" i="45"/>
  <c r="CG432" i="45"/>
  <c r="CE432" i="45"/>
  <c r="CC432" i="45"/>
  <c r="CI416" i="45"/>
  <c r="CG416" i="45"/>
  <c r="CE416" i="45"/>
  <c r="CC416" i="45"/>
  <c r="CI405" i="45"/>
  <c r="CG405" i="45"/>
  <c r="CE405" i="45"/>
  <c r="CC405" i="45"/>
  <c r="CI394" i="45"/>
  <c r="CG394" i="45"/>
  <c r="CE394" i="45"/>
  <c r="CC394" i="45"/>
  <c r="CI391" i="45"/>
  <c r="CG391" i="45"/>
  <c r="CE391" i="45"/>
  <c r="CC391" i="45"/>
  <c r="CI380" i="45"/>
  <c r="CG380" i="45"/>
  <c r="CE380" i="45"/>
  <c r="CC380" i="45"/>
  <c r="CI372" i="45"/>
  <c r="CG372" i="45"/>
  <c r="CE372" i="45"/>
  <c r="CC372" i="45"/>
  <c r="CI368" i="45"/>
  <c r="CG368" i="45"/>
  <c r="CE368" i="45"/>
  <c r="CC368" i="45"/>
  <c r="CI324" i="45"/>
  <c r="CG324" i="45"/>
  <c r="CE324" i="45"/>
  <c r="CC324" i="45"/>
  <c r="CI309" i="45"/>
  <c r="CG309" i="45"/>
  <c r="CE309" i="45"/>
  <c r="CC309" i="45"/>
  <c r="CI295" i="45"/>
  <c r="CG295" i="45"/>
  <c r="CE295" i="45"/>
  <c r="CC295" i="45"/>
  <c r="CI280" i="45"/>
  <c r="CG280" i="45"/>
  <c r="CE280" i="45"/>
  <c r="CC280" i="45"/>
  <c r="CI262" i="45"/>
  <c r="CG262" i="45"/>
  <c r="CE262" i="45"/>
  <c r="CC262" i="45"/>
  <c r="CI249" i="45"/>
  <c r="CG249" i="45"/>
  <c r="CE249" i="45"/>
  <c r="CC249" i="45"/>
  <c r="CI248" i="45"/>
  <c r="CG248" i="45"/>
  <c r="CE248" i="45"/>
  <c r="CC248" i="45"/>
  <c r="CI242" i="45"/>
  <c r="CG242" i="45"/>
  <c r="CE242" i="45"/>
  <c r="CC242" i="45"/>
  <c r="CI235" i="45"/>
  <c r="CG235" i="45"/>
  <c r="CE235" i="45"/>
  <c r="CC235" i="45"/>
  <c r="CI223" i="45"/>
  <c r="CG223" i="45"/>
  <c r="CE223" i="45"/>
  <c r="CC223" i="45"/>
  <c r="CI221" i="45"/>
  <c r="CG221" i="45"/>
  <c r="CE221" i="45"/>
  <c r="CC221" i="45"/>
  <c r="CI217" i="45"/>
  <c r="CG217" i="45"/>
  <c r="CE217" i="45"/>
  <c r="CC217" i="45"/>
  <c r="CI205" i="45"/>
  <c r="CG205" i="45"/>
  <c r="CE205" i="45"/>
  <c r="CC205" i="45"/>
  <c r="CI191" i="45"/>
  <c r="CG191" i="45"/>
  <c r="CE191" i="45"/>
  <c r="CC191" i="45"/>
  <c r="CI176" i="45"/>
  <c r="CG176" i="45"/>
  <c r="CE176" i="45"/>
  <c r="CC176" i="45"/>
  <c r="CI162" i="45"/>
  <c r="CG162" i="45"/>
  <c r="CE162" i="45"/>
  <c r="CC162" i="45"/>
  <c r="CI150" i="45"/>
  <c r="CG150" i="45"/>
  <c r="CE150" i="45"/>
  <c r="CC150" i="45"/>
  <c r="CI136" i="45"/>
  <c r="CG136" i="45"/>
  <c r="CE136" i="45"/>
  <c r="CC136" i="45"/>
  <c r="CI121" i="45"/>
  <c r="CG121" i="45"/>
  <c r="CE121" i="45"/>
  <c r="CC121" i="45"/>
  <c r="CI107" i="45"/>
  <c r="CG107" i="45"/>
  <c r="CE107" i="45"/>
  <c r="CC107" i="45"/>
  <c r="CI104" i="45"/>
  <c r="CG104" i="45"/>
  <c r="CE104" i="45"/>
  <c r="CC104" i="45"/>
  <c r="CI93" i="45"/>
  <c r="CG93" i="45"/>
  <c r="CE93" i="45"/>
  <c r="CC93" i="45"/>
  <c r="CI77" i="45"/>
  <c r="CG77" i="45"/>
  <c r="CE77" i="45"/>
  <c r="CC77" i="45"/>
  <c r="CI66" i="45"/>
  <c r="CG66" i="45"/>
  <c r="CE66" i="45"/>
  <c r="CC66" i="45"/>
  <c r="CI30" i="45"/>
  <c r="CG30" i="45"/>
  <c r="CE30" i="45"/>
  <c r="CC30" i="45"/>
  <c r="CI29" i="45"/>
  <c r="CG29" i="45"/>
  <c r="CE29" i="45"/>
  <c r="CC29" i="45"/>
  <c r="CI28" i="45"/>
  <c r="CG28" i="45"/>
  <c r="CE28" i="45"/>
  <c r="CC28" i="45"/>
  <c r="CE13" i="45"/>
  <c r="CI13" i="45"/>
  <c r="CG13" i="45"/>
  <c r="CC13" i="45"/>
  <c r="CA774" i="45"/>
  <c r="BZ774" i="45"/>
  <c r="BY774" i="45"/>
  <c r="BX774" i="45"/>
  <c r="BW774" i="45"/>
  <c r="BV774" i="45"/>
  <c r="BU774" i="45"/>
  <c r="BT774" i="45"/>
  <c r="BS774" i="45"/>
  <c r="BR774" i="45"/>
  <c r="BQ774" i="45"/>
  <c r="BP774" i="45"/>
  <c r="BO774" i="45"/>
  <c r="BN774" i="45"/>
  <c r="BM774" i="45"/>
  <c r="BL774" i="45"/>
  <c r="BK774" i="45"/>
  <c r="BJ774" i="45"/>
  <c r="CA773" i="45"/>
  <c r="BZ773" i="45"/>
  <c r="BY773" i="45"/>
  <c r="BX773" i="45"/>
  <c r="BW773" i="45"/>
  <c r="BV773" i="45"/>
  <c r="BU773" i="45"/>
  <c r="BT773" i="45"/>
  <c r="BS773" i="45"/>
  <c r="BR773" i="45"/>
  <c r="BQ773" i="45"/>
  <c r="BP773" i="45"/>
  <c r="BO773" i="45"/>
  <c r="BN773" i="45"/>
  <c r="BM773" i="45"/>
  <c r="BL773" i="45"/>
  <c r="BK773" i="45"/>
  <c r="BJ773" i="45"/>
  <c r="CA772" i="45"/>
  <c r="BZ772" i="45"/>
  <c r="BY772" i="45"/>
  <c r="BX772" i="45"/>
  <c r="BW772" i="45"/>
  <c r="BV772" i="45"/>
  <c r="BU772" i="45"/>
  <c r="BT772" i="45"/>
  <c r="BS772" i="45"/>
  <c r="BR772" i="45"/>
  <c r="BQ772" i="45"/>
  <c r="BP772" i="45"/>
  <c r="BO772" i="45"/>
  <c r="BN772" i="45"/>
  <c r="BM772" i="45"/>
  <c r="BL772" i="45"/>
  <c r="BK772" i="45"/>
  <c r="BJ772" i="45"/>
  <c r="CA771" i="45"/>
  <c r="BZ771" i="45"/>
  <c r="BZ776" i="45" s="1"/>
  <c r="BY771" i="45"/>
  <c r="BX771" i="45"/>
  <c r="BW771" i="45"/>
  <c r="BV771" i="45"/>
  <c r="BU771" i="45"/>
  <c r="BT771" i="45"/>
  <c r="BS771" i="45"/>
  <c r="BR771" i="45"/>
  <c r="BQ771" i="45"/>
  <c r="BP771" i="45"/>
  <c r="BO771" i="45"/>
  <c r="BN771" i="45"/>
  <c r="BN776" i="45" s="1"/>
  <c r="BM771" i="45"/>
  <c r="BL771" i="45"/>
  <c r="BK771" i="45"/>
  <c r="BJ771" i="45"/>
  <c r="BS776" i="45" l="1"/>
  <c r="BW776" i="45"/>
  <c r="CA776" i="45"/>
  <c r="BL776" i="45"/>
  <c r="BT776" i="45"/>
  <c r="BM776" i="45"/>
  <c r="BU776" i="45"/>
  <c r="BY776" i="45"/>
  <c r="CF13" i="45"/>
  <c r="CD28" i="45"/>
  <c r="CD66" i="45"/>
  <c r="CD93" i="45"/>
  <c r="CD136" i="45"/>
  <c r="CD150" i="45"/>
  <c r="CD176" i="45"/>
  <c r="CD205" i="45"/>
  <c r="CD217" i="45"/>
  <c r="CD221" i="45"/>
  <c r="CD223" i="45"/>
  <c r="CD242" i="45"/>
  <c r="CD248" i="45"/>
  <c r="CD295" i="45"/>
  <c r="CD324" i="45"/>
  <c r="CD391" i="45"/>
  <c r="CD394" i="45"/>
  <c r="CD432" i="45"/>
  <c r="CD450" i="45"/>
  <c r="CD458" i="45"/>
  <c r="CD493" i="45"/>
  <c r="CD503" i="45"/>
  <c r="CD527" i="45"/>
  <c r="CD538" i="45"/>
  <c r="CD551" i="45"/>
  <c r="CD554" i="45"/>
  <c r="CD558" i="45"/>
  <c r="CD561" i="45"/>
  <c r="CD562" i="45"/>
  <c r="CD576" i="45"/>
  <c r="CK600" i="45"/>
  <c r="CD605" i="45"/>
  <c r="CD617" i="45"/>
  <c r="CD650" i="45"/>
  <c r="CD672" i="45"/>
  <c r="CD683" i="45"/>
  <c r="CD694" i="45"/>
  <c r="CD703" i="45"/>
  <c r="CD715" i="45"/>
  <c r="CD727" i="45"/>
  <c r="CD738" i="45"/>
  <c r="CH600" i="45"/>
  <c r="CF600" i="45"/>
  <c r="CJ600" i="45"/>
  <c r="CH28" i="45"/>
  <c r="CH93" i="45"/>
  <c r="CH176" i="45"/>
  <c r="CH205" i="45"/>
  <c r="CH223" i="45"/>
  <c r="CH295" i="45"/>
  <c r="CH324" i="45"/>
  <c r="CH394" i="45"/>
  <c r="CH432" i="45"/>
  <c r="CH450" i="45"/>
  <c r="CH493" i="45"/>
  <c r="CH527" i="45"/>
  <c r="CH551" i="45"/>
  <c r="CH558" i="45"/>
  <c r="CH561" i="45"/>
  <c r="CH576" i="45"/>
  <c r="CH605" i="45"/>
  <c r="CH617" i="45"/>
  <c r="CH650" i="45"/>
  <c r="CH683" i="45"/>
  <c r="CH703" i="45"/>
  <c r="CH727" i="45"/>
  <c r="CF28" i="45"/>
  <c r="CJ28" i="45"/>
  <c r="CF29" i="45"/>
  <c r="CF77" i="45"/>
  <c r="CF93" i="45"/>
  <c r="CJ93" i="45"/>
  <c r="CF104" i="45"/>
  <c r="CF121" i="45"/>
  <c r="CF176" i="45"/>
  <c r="CJ176" i="45"/>
  <c r="CF205" i="45"/>
  <c r="CJ205" i="45"/>
  <c r="CF223" i="45"/>
  <c r="CJ223" i="45"/>
  <c r="CF235" i="45"/>
  <c r="CF295" i="45"/>
  <c r="CJ295" i="45"/>
  <c r="CF324" i="45"/>
  <c r="CJ324" i="45"/>
  <c r="CF380" i="45"/>
  <c r="CF394" i="45"/>
  <c r="CJ394" i="45"/>
  <c r="CF405" i="45"/>
  <c r="CF416" i="45"/>
  <c r="CF432" i="45"/>
  <c r="CJ432" i="45"/>
  <c r="CF450" i="45"/>
  <c r="CJ450" i="45"/>
  <c r="CF493" i="45"/>
  <c r="CJ493" i="45"/>
  <c r="CF517" i="45"/>
  <c r="CF527" i="45"/>
  <c r="CJ527" i="45"/>
  <c r="CF551" i="45"/>
  <c r="CJ551" i="45"/>
  <c r="CF558" i="45"/>
  <c r="CJ558" i="45"/>
  <c r="CF561" i="45"/>
  <c r="CJ561" i="45"/>
  <c r="CF576" i="45"/>
  <c r="CJ576" i="45"/>
  <c r="CF579" i="45"/>
  <c r="CD600" i="45"/>
  <c r="CF605" i="45"/>
  <c r="CJ605" i="45"/>
  <c r="CF617" i="45"/>
  <c r="CJ617" i="45"/>
  <c r="CF628" i="45"/>
  <c r="CF639" i="45"/>
  <c r="CF650" i="45"/>
  <c r="CJ650" i="45"/>
  <c r="CF683" i="45"/>
  <c r="CJ683" i="45"/>
  <c r="CF703" i="45"/>
  <c r="CJ703" i="45"/>
  <c r="CF727" i="45"/>
  <c r="CJ727" i="45"/>
  <c r="CH738" i="45"/>
  <c r="CF738" i="45"/>
  <c r="CJ738" i="45"/>
  <c r="CH715" i="45"/>
  <c r="CF715" i="45"/>
  <c r="CJ715" i="45"/>
  <c r="CD713" i="45"/>
  <c r="CH713" i="45"/>
  <c r="CF713" i="45"/>
  <c r="CJ713" i="45"/>
  <c r="CH694" i="45"/>
  <c r="CF694" i="45"/>
  <c r="CJ694" i="45"/>
  <c r="CH672" i="45"/>
  <c r="CF672" i="45"/>
  <c r="CJ672" i="45"/>
  <c r="CF661" i="45"/>
  <c r="CD661" i="45"/>
  <c r="CH661" i="45"/>
  <c r="CJ661" i="45"/>
  <c r="CD639" i="45"/>
  <c r="CH639" i="45"/>
  <c r="CJ639" i="45"/>
  <c r="CD628" i="45"/>
  <c r="CH628" i="45"/>
  <c r="CJ628" i="45"/>
  <c r="CD579" i="45"/>
  <c r="CH579" i="45"/>
  <c r="CJ579" i="45"/>
  <c r="CF566" i="45"/>
  <c r="CD566" i="45"/>
  <c r="CH566" i="45"/>
  <c r="CJ566" i="45"/>
  <c r="CH562" i="45"/>
  <c r="CF562" i="45"/>
  <c r="CJ562" i="45"/>
  <c r="CH554" i="45"/>
  <c r="CF554" i="45"/>
  <c r="CJ554" i="45"/>
  <c r="CD552" i="45"/>
  <c r="CH552" i="45"/>
  <c r="CF552" i="45"/>
  <c r="CJ552" i="45"/>
  <c r="CH538" i="45"/>
  <c r="CF538" i="45"/>
  <c r="CJ538" i="45"/>
  <c r="CD517" i="45"/>
  <c r="CH517" i="45"/>
  <c r="CJ517" i="45"/>
  <c r="CH503" i="45"/>
  <c r="CF503" i="45"/>
  <c r="CJ503" i="45"/>
  <c r="CF480" i="45"/>
  <c r="BK776" i="45"/>
  <c r="CD480" i="45"/>
  <c r="CH480" i="45"/>
  <c r="CJ480" i="45"/>
  <c r="CD469" i="45"/>
  <c r="CH469" i="45"/>
  <c r="CF469" i="45"/>
  <c r="CJ469" i="45"/>
  <c r="CH458" i="45"/>
  <c r="CF458" i="45"/>
  <c r="CJ458" i="45"/>
  <c r="CD416" i="45"/>
  <c r="CH416" i="45"/>
  <c r="CJ416" i="45"/>
  <c r="CD405" i="45"/>
  <c r="CH405" i="45"/>
  <c r="CJ405" i="45"/>
  <c r="CH391" i="45"/>
  <c r="CF391" i="45"/>
  <c r="CJ391" i="45"/>
  <c r="CD380" i="45"/>
  <c r="CH380" i="45"/>
  <c r="CJ380" i="45"/>
  <c r="CF372" i="45"/>
  <c r="CD372" i="45"/>
  <c r="CH372" i="45"/>
  <c r="CJ372" i="45"/>
  <c r="CF368" i="45"/>
  <c r="CD368" i="45"/>
  <c r="CH368" i="45"/>
  <c r="CJ368" i="45"/>
  <c r="CD309" i="45"/>
  <c r="CH309" i="45"/>
  <c r="CF309" i="45"/>
  <c r="CJ309" i="45"/>
  <c r="CD280" i="45"/>
  <c r="CH280" i="45"/>
  <c r="CF280" i="45"/>
  <c r="CJ280" i="45"/>
  <c r="CF262" i="45"/>
  <c r="CD262" i="45"/>
  <c r="CH262" i="45"/>
  <c r="CJ262" i="45"/>
  <c r="CD249" i="45"/>
  <c r="CH249" i="45"/>
  <c r="CF249" i="45"/>
  <c r="CJ249" i="45"/>
  <c r="CH248" i="45"/>
  <c r="CF248" i="45"/>
  <c r="CJ248" i="45"/>
  <c r="CH242" i="45"/>
  <c r="CF242" i="45"/>
  <c r="CJ242" i="45"/>
  <c r="CD235" i="45"/>
  <c r="CH235" i="45"/>
  <c r="CJ235" i="45"/>
  <c r="CH221" i="45"/>
  <c r="CF221" i="45"/>
  <c r="CJ221" i="45"/>
  <c r="CH217" i="45"/>
  <c r="CF217" i="45"/>
  <c r="CJ217" i="45"/>
  <c r="BV776" i="45"/>
  <c r="CD191" i="45"/>
  <c r="BJ776" i="45"/>
  <c r="CH191" i="45"/>
  <c r="CF191" i="45"/>
  <c r="CJ191" i="45"/>
  <c r="CD162" i="45"/>
  <c r="CH162" i="45"/>
  <c r="CF162" i="45"/>
  <c r="CJ162" i="45"/>
  <c r="BX776" i="45"/>
  <c r="CH150" i="45"/>
  <c r="CF150" i="45"/>
  <c r="CJ150" i="45"/>
  <c r="CH136" i="45"/>
  <c r="CF136" i="45"/>
  <c r="CJ136" i="45"/>
  <c r="CD121" i="45"/>
  <c r="CH121" i="45"/>
  <c r="CJ121" i="45"/>
  <c r="CF107" i="45"/>
  <c r="CD107" i="45"/>
  <c r="CH107" i="45"/>
  <c r="CJ107" i="45"/>
  <c r="CD104" i="45"/>
  <c r="CH104" i="45"/>
  <c r="BQ776" i="45"/>
  <c r="CJ104" i="45"/>
  <c r="CD77" i="45"/>
  <c r="CH77" i="45"/>
  <c r="CJ77" i="45"/>
  <c r="CH66" i="45"/>
  <c r="CF66" i="45"/>
  <c r="CJ66" i="45"/>
  <c r="CF30" i="45"/>
  <c r="CD30" i="45"/>
  <c r="CH30" i="45"/>
  <c r="BO776" i="45"/>
  <c r="CJ30" i="45"/>
  <c r="CD29" i="45"/>
  <c r="CH29" i="45"/>
  <c r="CJ29" i="45"/>
  <c r="CK738" i="45"/>
  <c r="CK727" i="45"/>
  <c r="CK715" i="45"/>
  <c r="CK713" i="45"/>
  <c r="CK703" i="45"/>
  <c r="CK694" i="45"/>
  <c r="CK683" i="45"/>
  <c r="CL683" i="45" s="1"/>
  <c r="CK672" i="45"/>
  <c r="CK661" i="45"/>
  <c r="CK650" i="45"/>
  <c r="CK639" i="45"/>
  <c r="CK628" i="45"/>
  <c r="CK617" i="45"/>
  <c r="CL617" i="45" s="1"/>
  <c r="CK605" i="45"/>
  <c r="CK579" i="45"/>
  <c r="CK576" i="45"/>
  <c r="CK566" i="45"/>
  <c r="CK562" i="45"/>
  <c r="CK561" i="45"/>
  <c r="CK558" i="45"/>
  <c r="CK554" i="45"/>
  <c r="CK552" i="45"/>
  <c r="CK551" i="45"/>
  <c r="CK538" i="45"/>
  <c r="CK527" i="45"/>
  <c r="CK517" i="45"/>
  <c r="CK503" i="45"/>
  <c r="CK493" i="45"/>
  <c r="CK480" i="45"/>
  <c r="CK469" i="45"/>
  <c r="CK458" i="45"/>
  <c r="CK450" i="45"/>
  <c r="CK432" i="45"/>
  <c r="CK416" i="45"/>
  <c r="CL416" i="45" s="1"/>
  <c r="CK405" i="45"/>
  <c r="CK394" i="45"/>
  <c r="CL394" i="45" s="1"/>
  <c r="CK391" i="45"/>
  <c r="CK380" i="45"/>
  <c r="CK372" i="45"/>
  <c r="CK368" i="45"/>
  <c r="CK324" i="45"/>
  <c r="CK309" i="45"/>
  <c r="CK295" i="45"/>
  <c r="CL295" i="45" s="1"/>
  <c r="CK280" i="45"/>
  <c r="CK262" i="45"/>
  <c r="CK249" i="45"/>
  <c r="CK248" i="45"/>
  <c r="CK242" i="45"/>
  <c r="CL242" i="45" s="1"/>
  <c r="CK235" i="45"/>
  <c r="CK223" i="45"/>
  <c r="CK221" i="45"/>
  <c r="CK217" i="45"/>
  <c r="CK205" i="45"/>
  <c r="CK191" i="45"/>
  <c r="CK176" i="45"/>
  <c r="CK162" i="45"/>
  <c r="CL162" i="45" s="1"/>
  <c r="CK150" i="45"/>
  <c r="CK136" i="45"/>
  <c r="CK121" i="45"/>
  <c r="CK107" i="45"/>
  <c r="CK104" i="45"/>
  <c r="CK93" i="45"/>
  <c r="CK77" i="45"/>
  <c r="CL77" i="45" s="1"/>
  <c r="CK66" i="45"/>
  <c r="CL66" i="45" s="1"/>
  <c r="CK30" i="45"/>
  <c r="CL30" i="45" s="1"/>
  <c r="CK29" i="45"/>
  <c r="CK28" i="45"/>
  <c r="BP776" i="45"/>
  <c r="BR776" i="45"/>
  <c r="CJ13" i="45"/>
  <c r="CD13" i="45"/>
  <c r="CH13" i="45"/>
  <c r="BJ775" i="45"/>
  <c r="BL775" i="45"/>
  <c r="BN775" i="45"/>
  <c r="BP775" i="45"/>
  <c r="BR775" i="45"/>
  <c r="BT775" i="45"/>
  <c r="BV775" i="45"/>
  <c r="BV777" i="45" s="1"/>
  <c r="BX775" i="45"/>
  <c r="BZ775" i="45"/>
  <c r="BZ777" i="45" s="1"/>
  <c r="BK775" i="45"/>
  <c r="BM775" i="45"/>
  <c r="BO775" i="45"/>
  <c r="BQ775" i="45"/>
  <c r="BS775" i="45"/>
  <c r="BU775" i="45"/>
  <c r="BU777" i="45" s="1"/>
  <c r="BW775" i="45"/>
  <c r="BW777" i="45" s="1"/>
  <c r="BY775" i="45"/>
  <c r="CA775" i="45"/>
  <c r="BN777" i="45"/>
  <c r="CK13" i="45"/>
  <c r="BS777" i="45" l="1"/>
  <c r="BT777" i="45"/>
  <c r="BR777" i="45"/>
  <c r="BP777" i="45"/>
  <c r="CL650" i="45"/>
  <c r="CA777" i="45"/>
  <c r="BL777" i="45"/>
  <c r="CL605" i="45"/>
  <c r="BM777" i="45"/>
  <c r="CL248" i="45"/>
  <c r="CL554" i="45"/>
  <c r="CL107" i="45"/>
  <c r="CL217" i="45"/>
  <c r="CL223" i="45"/>
  <c r="CL93" i="45"/>
  <c r="CL191" i="45"/>
  <c r="BY777" i="45"/>
  <c r="CL235" i="45"/>
  <c r="CL480" i="45"/>
  <c r="CL579" i="45"/>
  <c r="CL29" i="45"/>
  <c r="CL694" i="45"/>
  <c r="CL450" i="45"/>
  <c r="CL28" i="45"/>
  <c r="CL104" i="45"/>
  <c r="CL150" i="45"/>
  <c r="CL176" i="45"/>
  <c r="CL205" i="45"/>
  <c r="CL391" i="45"/>
  <c r="CL432" i="45"/>
  <c r="CL493" i="45"/>
  <c r="CL517" i="45"/>
  <c r="CL552" i="45"/>
  <c r="CL738" i="45"/>
  <c r="CL136" i="45"/>
  <c r="CL380" i="45"/>
  <c r="CL727" i="45"/>
  <c r="CL600" i="45"/>
  <c r="CL562" i="45"/>
  <c r="CL703" i="45"/>
  <c r="CL324" i="45"/>
  <c r="CL368" i="45"/>
  <c r="CL561" i="45"/>
  <c r="CL713" i="45"/>
  <c r="CL309" i="45"/>
  <c r="CL372" i="45"/>
  <c r="CL458" i="45"/>
  <c r="CL503" i="45"/>
  <c r="CL527" i="45"/>
  <c r="CL551" i="45"/>
  <c r="CL558" i="45"/>
  <c r="CL576" i="45"/>
  <c r="CL661" i="45"/>
  <c r="BX777" i="45"/>
  <c r="CL715" i="45"/>
  <c r="CL672" i="45"/>
  <c r="CL639" i="45"/>
  <c r="BK777" i="45"/>
  <c r="CL628" i="45"/>
  <c r="CL566" i="45"/>
  <c r="CL538" i="45"/>
  <c r="CL469" i="45"/>
  <c r="CL405" i="45"/>
  <c r="CL280" i="45"/>
  <c r="CL262" i="45"/>
  <c r="CL249" i="45"/>
  <c r="BJ777" i="45"/>
  <c r="CL221" i="45"/>
  <c r="CL121" i="45"/>
  <c r="BO777" i="45"/>
  <c r="BQ777" i="45"/>
  <c r="CL13" i="45"/>
  <c r="BH767" i="45"/>
  <c r="BI767" i="45"/>
  <c r="BG767" i="45"/>
  <c r="BI770" i="45"/>
  <c r="CI776" i="45" l="1"/>
  <c r="CC776" i="45"/>
  <c r="CE776" i="45"/>
  <c r="CG776" i="45"/>
  <c r="BH770" i="45"/>
  <c r="BG770" i="45"/>
  <c r="BI769" i="45"/>
  <c r="BH769" i="45"/>
  <c r="BG769" i="45"/>
  <c r="BI768" i="45"/>
  <c r="BH768" i="45"/>
  <c r="BG768" i="45"/>
  <c r="BI766" i="45"/>
  <c r="BH766" i="45"/>
  <c r="BG766" i="45"/>
  <c r="BI764" i="45"/>
  <c r="BH764" i="45"/>
  <c r="BG764" i="45"/>
  <c r="BI763" i="45"/>
  <c r="BH763" i="45"/>
  <c r="BG763" i="45"/>
  <c r="BI762" i="45"/>
  <c r="BH762" i="45"/>
  <c r="BG762" i="45"/>
  <c r="BI761" i="45"/>
  <c r="BH761" i="45"/>
  <c r="BG761" i="45"/>
  <c r="BI760" i="45"/>
  <c r="BH760" i="45"/>
  <c r="BG760" i="45"/>
  <c r="BI759" i="45"/>
  <c r="BH759" i="45"/>
  <c r="BG759" i="45"/>
  <c r="BI758" i="45"/>
  <c r="BH758" i="45"/>
  <c r="BG758" i="45"/>
  <c r="BI757" i="45"/>
  <c r="BH757" i="45"/>
  <c r="BG757" i="45"/>
  <c r="BI756" i="45"/>
  <c r="BH756" i="45"/>
  <c r="BG756" i="45"/>
  <c r="BI754" i="45"/>
  <c r="BH754" i="45"/>
  <c r="BG754" i="45"/>
  <c r="BI753" i="45"/>
  <c r="BH753" i="45"/>
  <c r="BG753" i="45"/>
  <c r="BI752" i="45"/>
  <c r="BH752" i="45"/>
  <c r="BG752" i="45"/>
  <c r="BI751" i="45"/>
  <c r="BH751" i="45"/>
  <c r="BG751" i="45"/>
  <c r="BI750" i="45"/>
  <c r="BH750" i="45"/>
  <c r="BG750" i="45"/>
  <c r="CK776" i="45" l="1"/>
  <c r="CF776" i="45"/>
  <c r="CD776" i="45"/>
  <c r="CJ776" i="45"/>
  <c r="CH776" i="45"/>
  <c r="BI765" i="45"/>
  <c r="BH765" i="45"/>
  <c r="BH755" i="45" s="1"/>
  <c r="BI749" i="45"/>
  <c r="BH749" i="45"/>
  <c r="BG765" i="45"/>
  <c r="BG755" i="45" s="1"/>
  <c r="BG749" i="45"/>
  <c r="BI755" i="45"/>
  <c r="AV771" i="45" l="1"/>
  <c r="AV772" i="45"/>
  <c r="AV773" i="45"/>
  <c r="AV774" i="45"/>
  <c r="BC737" i="45"/>
  <c r="BA737" i="45"/>
  <c r="AY737" i="45"/>
  <c r="AW737" i="45"/>
  <c r="BC726" i="45"/>
  <c r="BA726" i="45"/>
  <c r="AY726" i="45"/>
  <c r="AW726" i="45"/>
  <c r="BC714" i="45"/>
  <c r="BA714" i="45"/>
  <c r="AY714" i="45"/>
  <c r="AW714" i="45"/>
  <c r="BC702" i="45"/>
  <c r="BA702" i="45"/>
  <c r="AY702" i="45"/>
  <c r="AW702" i="45"/>
  <c r="BC693" i="45"/>
  <c r="BA693" i="45"/>
  <c r="AY693" i="45"/>
  <c r="AW693" i="45"/>
  <c r="BC682" i="45"/>
  <c r="BA682" i="45"/>
  <c r="AY682" i="45"/>
  <c r="AW682" i="45"/>
  <c r="BC671" i="45"/>
  <c r="BA671" i="45"/>
  <c r="AY671" i="45"/>
  <c r="AW671" i="45"/>
  <c r="BC660" i="45"/>
  <c r="BA660" i="45"/>
  <c r="AY660" i="45"/>
  <c r="AW660" i="45"/>
  <c r="BC649" i="45"/>
  <c r="BA649" i="45"/>
  <c r="AY649" i="45"/>
  <c r="AW649" i="45"/>
  <c r="BC638" i="45"/>
  <c r="BA638" i="45"/>
  <c r="AY638" i="45"/>
  <c r="AW638" i="45"/>
  <c r="BC627" i="45"/>
  <c r="BA627" i="45"/>
  <c r="AY627" i="45"/>
  <c r="AW627" i="45"/>
  <c r="BC616" i="45"/>
  <c r="BA616" i="45"/>
  <c r="AY616" i="45"/>
  <c r="AW616" i="45"/>
  <c r="BC604" i="45"/>
  <c r="BA604" i="45"/>
  <c r="AY604" i="45"/>
  <c r="AW604" i="45"/>
  <c r="BC593" i="45"/>
  <c r="BA593" i="45"/>
  <c r="AY593" i="45"/>
  <c r="AW593" i="45"/>
  <c r="BC575" i="45"/>
  <c r="BA575" i="45"/>
  <c r="AY575" i="45"/>
  <c r="AW575" i="45"/>
  <c r="BC555" i="45"/>
  <c r="BA555" i="45"/>
  <c r="AY555" i="45"/>
  <c r="AW555" i="45"/>
  <c r="BC537" i="45"/>
  <c r="BA537" i="45"/>
  <c r="AY537" i="45"/>
  <c r="AW537" i="45"/>
  <c r="BC526" i="45"/>
  <c r="BA526" i="45"/>
  <c r="AY526" i="45"/>
  <c r="AW526" i="45"/>
  <c r="BC524" i="45"/>
  <c r="BA524" i="45"/>
  <c r="AY524" i="45"/>
  <c r="AW524" i="45"/>
  <c r="BC516" i="45"/>
  <c r="BA516" i="45"/>
  <c r="AY516" i="45"/>
  <c r="AW516" i="45"/>
  <c r="BC502" i="45"/>
  <c r="BA502" i="45"/>
  <c r="AY502" i="45"/>
  <c r="AW502" i="45"/>
  <c r="BC490" i="45"/>
  <c r="BA490" i="45"/>
  <c r="AY490" i="45"/>
  <c r="AW490" i="45"/>
  <c r="BC479" i="45"/>
  <c r="BA479" i="45"/>
  <c r="AY479" i="45"/>
  <c r="AW479" i="45"/>
  <c r="BC468" i="45"/>
  <c r="BA468" i="45"/>
  <c r="AY468" i="45"/>
  <c r="AW468" i="45"/>
  <c r="BC457" i="45"/>
  <c r="BA457" i="45"/>
  <c r="AY457" i="45"/>
  <c r="AW457" i="45"/>
  <c r="BC449" i="45"/>
  <c r="BA449" i="45"/>
  <c r="AY449" i="45"/>
  <c r="AW449" i="45"/>
  <c r="BC431" i="45"/>
  <c r="BA431" i="45"/>
  <c r="AY431" i="45"/>
  <c r="AW431" i="45"/>
  <c r="BC415" i="45"/>
  <c r="BA415" i="45"/>
  <c r="AY415" i="45"/>
  <c r="AW415" i="45"/>
  <c r="BC404" i="45"/>
  <c r="BA404" i="45"/>
  <c r="AY404" i="45"/>
  <c r="AW404" i="45"/>
  <c r="BC393" i="45"/>
  <c r="BA393" i="45"/>
  <c r="AY393" i="45"/>
  <c r="AW393" i="45"/>
  <c r="BC390" i="45"/>
  <c r="BA390" i="45"/>
  <c r="AY390" i="45"/>
  <c r="AW390" i="45"/>
  <c r="BC379" i="45"/>
  <c r="BA379" i="45"/>
  <c r="AY379" i="45"/>
  <c r="AW379" i="45"/>
  <c r="BC375" i="45"/>
  <c r="BA375" i="45"/>
  <c r="AY375" i="45"/>
  <c r="AW375" i="45"/>
  <c r="BC374" i="45"/>
  <c r="BA374" i="45"/>
  <c r="AY374" i="45"/>
  <c r="AW374" i="45"/>
  <c r="BC357" i="45"/>
  <c r="BA357" i="45"/>
  <c r="AY357" i="45"/>
  <c r="AW357" i="45"/>
  <c r="BC349" i="45"/>
  <c r="BA349" i="45"/>
  <c r="AY349" i="45"/>
  <c r="AW349" i="45"/>
  <c r="BC323" i="45"/>
  <c r="BA323" i="45"/>
  <c r="AY323" i="45"/>
  <c r="AW323" i="45"/>
  <c r="BC294" i="45"/>
  <c r="BA294" i="45"/>
  <c r="AY294" i="45"/>
  <c r="AW294" i="45"/>
  <c r="BC274" i="45"/>
  <c r="BA274" i="45"/>
  <c r="AY274" i="45"/>
  <c r="AW274" i="45"/>
  <c r="BC261" i="45"/>
  <c r="BA261" i="45"/>
  <c r="AY261" i="45"/>
  <c r="AW261" i="45"/>
  <c r="BC253" i="45"/>
  <c r="BA253" i="45"/>
  <c r="AY253" i="45"/>
  <c r="AW253" i="45"/>
  <c r="BC241" i="45"/>
  <c r="BA241" i="45"/>
  <c r="AY241" i="45"/>
  <c r="AW241" i="45"/>
  <c r="BC231" i="45"/>
  <c r="BA231" i="45"/>
  <c r="AY231" i="45"/>
  <c r="AW231" i="45"/>
  <c r="BC220" i="45"/>
  <c r="BA220" i="45"/>
  <c r="AY220" i="45"/>
  <c r="AW220" i="45"/>
  <c r="BC201" i="45"/>
  <c r="BA201" i="45"/>
  <c r="AY201" i="45"/>
  <c r="AW201" i="45"/>
  <c r="BC190" i="45"/>
  <c r="BA190" i="45"/>
  <c r="AY190" i="45"/>
  <c r="AW190" i="45"/>
  <c r="BC185" i="45"/>
  <c r="BA185" i="45"/>
  <c r="AY185" i="45"/>
  <c r="AW185" i="45"/>
  <c r="BC180" i="45"/>
  <c r="BA180" i="45"/>
  <c r="AY180" i="45"/>
  <c r="AW180" i="45"/>
  <c r="BC161" i="45"/>
  <c r="BA161" i="45"/>
  <c r="AY161" i="45"/>
  <c r="AW161" i="45"/>
  <c r="BC149" i="45"/>
  <c r="BA149" i="45"/>
  <c r="AY149" i="45"/>
  <c r="AW149" i="45"/>
  <c r="BC133" i="45"/>
  <c r="BA133" i="45"/>
  <c r="AY133" i="45"/>
  <c r="AW133" i="45"/>
  <c r="BC120" i="45"/>
  <c r="BA120" i="45"/>
  <c r="AY120" i="45"/>
  <c r="AW120" i="45"/>
  <c r="BC106" i="45"/>
  <c r="BA106" i="45"/>
  <c r="AY106" i="45"/>
  <c r="AW106" i="45"/>
  <c r="BC103" i="45"/>
  <c r="BA103" i="45"/>
  <c r="AY103" i="45"/>
  <c r="AW103" i="45"/>
  <c r="BC92" i="45"/>
  <c r="BA92" i="45"/>
  <c r="AY92" i="45"/>
  <c r="AW92" i="45"/>
  <c r="BC80" i="45"/>
  <c r="BA80" i="45"/>
  <c r="AY80" i="45"/>
  <c r="AW80" i="45"/>
  <c r="BC65" i="45"/>
  <c r="BA65" i="45"/>
  <c r="AY65" i="45"/>
  <c r="AW65" i="45"/>
  <c r="BC27" i="45"/>
  <c r="BA27" i="45"/>
  <c r="AY27" i="45"/>
  <c r="AW27" i="45"/>
  <c r="BC26" i="45"/>
  <c r="BA26" i="45"/>
  <c r="AY26" i="45"/>
  <c r="AW26" i="45"/>
  <c r="BC25" i="45"/>
  <c r="BA25" i="45"/>
  <c r="AY25" i="45"/>
  <c r="AW25" i="45"/>
  <c r="BC12" i="45"/>
  <c r="BA12" i="45"/>
  <c r="AY12" i="45"/>
  <c r="AW12" i="45"/>
  <c r="BC308" i="45"/>
  <c r="BA308" i="45"/>
  <c r="AY308" i="45"/>
  <c r="AW308" i="45"/>
  <c r="AX26" i="45" l="1"/>
  <c r="AX27" i="45"/>
  <c r="AX65" i="45"/>
  <c r="AX80" i="45"/>
  <c r="BE103" i="45"/>
  <c r="AX106" i="45"/>
  <c r="AX161" i="45"/>
  <c r="AX190" i="45"/>
  <c r="AX201" i="45"/>
  <c r="AX220" i="45"/>
  <c r="AX231" i="45"/>
  <c r="AX241" i="45"/>
  <c r="AX274" i="45"/>
  <c r="AX375" i="45"/>
  <c r="AX468" i="45"/>
  <c r="AX537" i="45"/>
  <c r="AX616" i="45"/>
  <c r="BB103" i="45"/>
  <c r="AZ12" i="45"/>
  <c r="AZ25" i="45"/>
  <c r="AZ26" i="45"/>
  <c r="AZ92" i="45"/>
  <c r="AZ103" i="45"/>
  <c r="BD103" i="45"/>
  <c r="AZ120" i="45"/>
  <c r="AZ133" i="45"/>
  <c r="AZ149" i="45"/>
  <c r="AZ180" i="45"/>
  <c r="AZ253" i="45"/>
  <c r="AZ261" i="45"/>
  <c r="AZ294" i="45"/>
  <c r="AZ185" i="45"/>
  <c r="AX185" i="45"/>
  <c r="AX737" i="45"/>
  <c r="AX726" i="45"/>
  <c r="BB737" i="45"/>
  <c r="AZ737" i="45"/>
  <c r="BD737" i="45"/>
  <c r="BB726" i="45"/>
  <c r="AZ726" i="45"/>
  <c r="BD726" i="45"/>
  <c r="AX714" i="45"/>
  <c r="AX702" i="45"/>
  <c r="AX693" i="45"/>
  <c r="AX682" i="45"/>
  <c r="AX671" i="45"/>
  <c r="AX660" i="45"/>
  <c r="AZ649" i="45"/>
  <c r="AX638" i="45"/>
  <c r="AX627" i="45"/>
  <c r="BB714" i="45"/>
  <c r="AZ714" i="45"/>
  <c r="BD714" i="45"/>
  <c r="BB702" i="45"/>
  <c r="AZ702" i="45"/>
  <c r="BD702" i="45"/>
  <c r="BB693" i="45"/>
  <c r="AZ693" i="45"/>
  <c r="BD693" i="45"/>
  <c r="BB682" i="45"/>
  <c r="AZ682" i="45"/>
  <c r="BD682" i="45"/>
  <c r="BB671" i="45"/>
  <c r="AZ671" i="45"/>
  <c r="BD671" i="45"/>
  <c r="BB660" i="45"/>
  <c r="AZ660" i="45"/>
  <c r="BD660" i="45"/>
  <c r="AX649" i="45"/>
  <c r="BB649" i="45"/>
  <c r="BD649" i="45"/>
  <c r="BB638" i="45"/>
  <c r="AZ638" i="45"/>
  <c r="BD638" i="45"/>
  <c r="BB627" i="45"/>
  <c r="AZ627" i="45"/>
  <c r="BD627" i="45"/>
  <c r="BB616" i="45"/>
  <c r="AZ616" i="45"/>
  <c r="BD616" i="45"/>
  <c r="AX604" i="45"/>
  <c r="AX593" i="45"/>
  <c r="BB604" i="45"/>
  <c r="AZ604" i="45"/>
  <c r="BD604" i="45"/>
  <c r="BB593" i="45"/>
  <c r="AZ593" i="45"/>
  <c r="BD593" i="45"/>
  <c r="AX575" i="45"/>
  <c r="AX555" i="45"/>
  <c r="BB575" i="45"/>
  <c r="AZ575" i="45"/>
  <c r="BD575" i="45"/>
  <c r="BB555" i="45"/>
  <c r="AZ555" i="45"/>
  <c r="BD555" i="45"/>
  <c r="AX526" i="45"/>
  <c r="AX524" i="45"/>
  <c r="AX516" i="45"/>
  <c r="AX502" i="45"/>
  <c r="BB537" i="45"/>
  <c r="AZ537" i="45"/>
  <c r="BD537" i="45"/>
  <c r="BB526" i="45"/>
  <c r="AZ526" i="45"/>
  <c r="BD526" i="45"/>
  <c r="BB524" i="45"/>
  <c r="AZ524" i="45"/>
  <c r="BD524" i="45"/>
  <c r="BB516" i="45"/>
  <c r="AZ516" i="45"/>
  <c r="BD516" i="45"/>
  <c r="BB502" i="45"/>
  <c r="AZ502" i="45"/>
  <c r="BD502" i="45"/>
  <c r="AX490" i="45"/>
  <c r="AZ490" i="45"/>
  <c r="AX479" i="45"/>
  <c r="AX457" i="45"/>
  <c r="AZ449" i="45"/>
  <c r="BB490" i="45"/>
  <c r="BD490" i="45"/>
  <c r="BB479" i="45"/>
  <c r="AZ479" i="45"/>
  <c r="BD479" i="45"/>
  <c r="BB468" i="45"/>
  <c r="AZ468" i="45"/>
  <c r="BD468" i="45"/>
  <c r="BB457" i="45"/>
  <c r="AZ457" i="45"/>
  <c r="BD457" i="45"/>
  <c r="BD449" i="45"/>
  <c r="AX449" i="45"/>
  <c r="BB449" i="45"/>
  <c r="AX431" i="45"/>
  <c r="BB415" i="45"/>
  <c r="AX404" i="45"/>
  <c r="AX393" i="45"/>
  <c r="AX390" i="45"/>
  <c r="BB431" i="45"/>
  <c r="AZ431" i="45"/>
  <c r="BD431" i="45"/>
  <c r="AX415" i="45"/>
  <c r="AZ415" i="45"/>
  <c r="BD415" i="45"/>
  <c r="BB404" i="45"/>
  <c r="AZ404" i="45"/>
  <c r="BD404" i="45"/>
  <c r="BB393" i="45"/>
  <c r="AZ393" i="45"/>
  <c r="BD393" i="45"/>
  <c r="BB390" i="45"/>
  <c r="AZ390" i="45"/>
  <c r="BD390" i="45"/>
  <c r="AZ379" i="45"/>
  <c r="AX379" i="45"/>
  <c r="BB379" i="45"/>
  <c r="BD379" i="45"/>
  <c r="BB375" i="45"/>
  <c r="AZ375" i="45"/>
  <c r="BD375" i="45"/>
  <c r="AZ374" i="45"/>
  <c r="AX357" i="45"/>
  <c r="AZ349" i="45"/>
  <c r="AX349" i="45"/>
  <c r="BB349" i="45"/>
  <c r="BD349" i="45"/>
  <c r="AX323" i="45"/>
  <c r="BB323" i="45"/>
  <c r="AZ323" i="45"/>
  <c r="BD323" i="45"/>
  <c r="AX374" i="45"/>
  <c r="BB374" i="45"/>
  <c r="BD374" i="45"/>
  <c r="BB357" i="45"/>
  <c r="AZ357" i="45"/>
  <c r="BD357" i="45"/>
  <c r="AX294" i="45"/>
  <c r="BB294" i="45"/>
  <c r="BD294" i="45"/>
  <c r="BB274" i="45"/>
  <c r="AZ274" i="45"/>
  <c r="BD274" i="45"/>
  <c r="AX261" i="45"/>
  <c r="BB261" i="45"/>
  <c r="BD261" i="45"/>
  <c r="AX253" i="45"/>
  <c r="BB253" i="45"/>
  <c r="BD253" i="45"/>
  <c r="BB241" i="45"/>
  <c r="AZ241" i="45"/>
  <c r="BD241" i="45"/>
  <c r="BB231" i="45"/>
  <c r="AZ231" i="45"/>
  <c r="BD231" i="45"/>
  <c r="BB220" i="45"/>
  <c r="AZ220" i="45"/>
  <c r="BD220" i="45"/>
  <c r="BB201" i="45"/>
  <c r="AZ201" i="45"/>
  <c r="BD201" i="45"/>
  <c r="BB190" i="45"/>
  <c r="AZ190" i="45"/>
  <c r="BD190" i="45"/>
  <c r="BB185" i="45"/>
  <c r="BD185" i="45"/>
  <c r="AX180" i="45"/>
  <c r="BB180" i="45"/>
  <c r="BD180" i="45"/>
  <c r="BB161" i="45"/>
  <c r="AZ161" i="45"/>
  <c r="BD161" i="45"/>
  <c r="AX149" i="45"/>
  <c r="BB149" i="45"/>
  <c r="BD149" i="45"/>
  <c r="AX133" i="45"/>
  <c r="BB133" i="45"/>
  <c r="BD133" i="45"/>
  <c r="AX120" i="45"/>
  <c r="BB120" i="45"/>
  <c r="BD120" i="45"/>
  <c r="BB106" i="45"/>
  <c r="AZ106" i="45"/>
  <c r="BD106" i="45"/>
  <c r="AX103" i="45"/>
  <c r="AX92" i="45"/>
  <c r="BB92" i="45"/>
  <c r="BD92" i="45"/>
  <c r="BB80" i="45"/>
  <c r="AZ80" i="45"/>
  <c r="BD80" i="45"/>
  <c r="BB65" i="45"/>
  <c r="AZ65" i="45"/>
  <c r="BD65" i="45"/>
  <c r="BB27" i="45"/>
  <c r="AZ27" i="45"/>
  <c r="BD27" i="45"/>
  <c r="BB26" i="45"/>
  <c r="BD26" i="45"/>
  <c r="AX25" i="45"/>
  <c r="BB25" i="45"/>
  <c r="BD25" i="45"/>
  <c r="AV776" i="45"/>
  <c r="BD12" i="45"/>
  <c r="AX12" i="45"/>
  <c r="BB12" i="45"/>
  <c r="AV775" i="45"/>
  <c r="AV777" i="45" s="1"/>
  <c r="BE737" i="45"/>
  <c r="BF737" i="45" s="1"/>
  <c r="BE726" i="45"/>
  <c r="BF726" i="45" s="1"/>
  <c r="BE714" i="45"/>
  <c r="BE702" i="45"/>
  <c r="BE693" i="45"/>
  <c r="BE682" i="45"/>
  <c r="BE671" i="45"/>
  <c r="BE660" i="45"/>
  <c r="BE649" i="45"/>
  <c r="BE638" i="45"/>
  <c r="BE627" i="45"/>
  <c r="BE616" i="45"/>
  <c r="BE604" i="45"/>
  <c r="BE593" i="45"/>
  <c r="BE575" i="45"/>
  <c r="BE555" i="45"/>
  <c r="BE537" i="45"/>
  <c r="BE526" i="45"/>
  <c r="BE524" i="45"/>
  <c r="BE516" i="45"/>
  <c r="BE502" i="45"/>
  <c r="BE490" i="45"/>
  <c r="BE479" i="45"/>
  <c r="BE468" i="45"/>
  <c r="BE457" i="45"/>
  <c r="BE449" i="45"/>
  <c r="BE431" i="45"/>
  <c r="BE415" i="45"/>
  <c r="BE404" i="45"/>
  <c r="BE393" i="45"/>
  <c r="BE390" i="45"/>
  <c r="BE379" i="45"/>
  <c r="BE375" i="45"/>
  <c r="BE374" i="45"/>
  <c r="BE357" i="45"/>
  <c r="BE349" i="45"/>
  <c r="BE323" i="45"/>
  <c r="BE294" i="45"/>
  <c r="BE274" i="45"/>
  <c r="BE261" i="45"/>
  <c r="BE253" i="45"/>
  <c r="BE241" i="45"/>
  <c r="BE231" i="45"/>
  <c r="BE220" i="45"/>
  <c r="BE201" i="45"/>
  <c r="BE190" i="45"/>
  <c r="BE185" i="45"/>
  <c r="BE180" i="45"/>
  <c r="BE161" i="45"/>
  <c r="BF161" i="45" s="1"/>
  <c r="BE149" i="45"/>
  <c r="BE133" i="45"/>
  <c r="BF133" i="45" s="1"/>
  <c r="BE120" i="45"/>
  <c r="BE106" i="45"/>
  <c r="BE92" i="45"/>
  <c r="BE80" i="45"/>
  <c r="BE65" i="45"/>
  <c r="BE27" i="45"/>
  <c r="BE26" i="45"/>
  <c r="BE25" i="45"/>
  <c r="BF25" i="45" s="1"/>
  <c r="BE12" i="45"/>
  <c r="AF771" i="45"/>
  <c r="AG771" i="45"/>
  <c r="AH771" i="45"/>
  <c r="AI771" i="45"/>
  <c r="AJ771" i="45"/>
  <c r="AK771" i="45"/>
  <c r="AL771" i="45"/>
  <c r="AM771" i="45"/>
  <c r="AN771" i="45"/>
  <c r="AO771" i="45"/>
  <c r="AP771" i="45"/>
  <c r="AQ771" i="45"/>
  <c r="AR771" i="45"/>
  <c r="AS771" i="45"/>
  <c r="AT771" i="45"/>
  <c r="AU771" i="45"/>
  <c r="AF772" i="45"/>
  <c r="AG772" i="45"/>
  <c r="AH772" i="45"/>
  <c r="AI772" i="45"/>
  <c r="AJ772" i="45"/>
  <c r="AK772" i="45"/>
  <c r="AL772" i="45"/>
  <c r="AM772" i="45"/>
  <c r="AN772" i="45"/>
  <c r="AO772" i="45"/>
  <c r="AP772" i="45"/>
  <c r="AQ772" i="45"/>
  <c r="AR772" i="45"/>
  <c r="AS772" i="45"/>
  <c r="AT772" i="45"/>
  <c r="AU772" i="45"/>
  <c r="AF773" i="45"/>
  <c r="AG773" i="45"/>
  <c r="AG776" i="45" s="1"/>
  <c r="AH773" i="45"/>
  <c r="AI773" i="45"/>
  <c r="AJ773" i="45"/>
  <c r="AK773" i="45"/>
  <c r="AL773" i="45"/>
  <c r="AM773" i="45"/>
  <c r="AN773" i="45"/>
  <c r="AO773" i="45"/>
  <c r="AP773" i="45"/>
  <c r="AQ773" i="45"/>
  <c r="AR773" i="45"/>
  <c r="AS773" i="45"/>
  <c r="AT773" i="45"/>
  <c r="AU773" i="45"/>
  <c r="AF774" i="45"/>
  <c r="AG774" i="45"/>
  <c r="AG775" i="45" s="1"/>
  <c r="AH774" i="45"/>
  <c r="AI774" i="45"/>
  <c r="AJ774" i="45"/>
  <c r="AK774" i="45"/>
  <c r="AL774" i="45"/>
  <c r="AM774" i="45"/>
  <c r="AM775" i="45" s="1"/>
  <c r="AN774" i="45"/>
  <c r="AO774" i="45"/>
  <c r="AP774" i="45"/>
  <c r="AQ774" i="45"/>
  <c r="AR774" i="45"/>
  <c r="AS774" i="45"/>
  <c r="AS775" i="45" s="1"/>
  <c r="AT774" i="45"/>
  <c r="AU774" i="45"/>
  <c r="AE774" i="45"/>
  <c r="AE773" i="45"/>
  <c r="AE772" i="45"/>
  <c r="AE771" i="45"/>
  <c r="AH776" i="45"/>
  <c r="AU775" i="45" l="1"/>
  <c r="AQ775" i="45"/>
  <c r="AK775" i="45"/>
  <c r="AO775" i="45"/>
  <c r="AI775" i="45"/>
  <c r="BF190" i="45"/>
  <c r="BF80" i="45"/>
  <c r="BF201" i="45"/>
  <c r="BF103" i="45"/>
  <c r="BF26" i="45"/>
  <c r="BF120" i="45"/>
  <c r="BF479" i="45"/>
  <c r="BF502" i="45"/>
  <c r="BF12" i="45"/>
  <c r="BF106" i="45"/>
  <c r="BF241" i="45"/>
  <c r="BF261" i="45"/>
  <c r="BF294" i="45"/>
  <c r="BF516" i="45"/>
  <c r="BF593" i="45"/>
  <c r="BF616" i="45"/>
  <c r="BF660" i="45"/>
  <c r="BF682" i="45"/>
  <c r="BF702" i="45"/>
  <c r="BF231" i="45"/>
  <c r="BF274" i="45"/>
  <c r="BF524" i="45"/>
  <c r="BF27" i="45"/>
  <c r="BF180" i="45"/>
  <c r="BF253" i="45"/>
  <c r="BF393" i="45"/>
  <c r="BF537" i="45"/>
  <c r="BF627" i="45"/>
  <c r="BF649" i="45"/>
  <c r="BF714" i="45"/>
  <c r="BF65" i="45"/>
  <c r="BF92" i="45"/>
  <c r="BF220" i="45"/>
  <c r="BF404" i="45"/>
  <c r="BF468" i="45"/>
  <c r="BF490" i="45"/>
  <c r="BF555" i="45"/>
  <c r="BF185" i="45"/>
  <c r="BF693" i="45"/>
  <c r="BF671" i="45"/>
  <c r="BF638" i="45"/>
  <c r="BF604" i="45"/>
  <c r="BF575" i="45"/>
  <c r="BF526" i="45"/>
  <c r="AO776" i="45"/>
  <c r="BF457" i="45"/>
  <c r="BF449" i="45"/>
  <c r="BF390" i="45"/>
  <c r="BF431" i="45"/>
  <c r="AS776" i="45"/>
  <c r="AK776" i="45"/>
  <c r="BF415" i="45"/>
  <c r="BF379" i="45"/>
  <c r="BF375" i="45"/>
  <c r="BF374" i="45"/>
  <c r="AT776" i="45"/>
  <c r="BF357" i="45"/>
  <c r="BF349" i="45"/>
  <c r="BF323" i="45"/>
  <c r="BF149" i="45"/>
  <c r="AN776" i="45"/>
  <c r="AL776" i="45"/>
  <c r="AF776" i="45"/>
  <c r="AP776" i="45"/>
  <c r="AJ776" i="45"/>
  <c r="AR776" i="45"/>
  <c r="AU776" i="45"/>
  <c r="AQ776" i="45"/>
  <c r="AM776" i="45"/>
  <c r="AM777" i="45" s="1"/>
  <c r="AI776" i="45"/>
  <c r="AE776" i="45"/>
  <c r="AE775" i="45"/>
  <c r="AG777" i="45"/>
  <c r="AS777" i="45"/>
  <c r="AF775" i="45"/>
  <c r="AH775" i="45"/>
  <c r="AH777" i="45" s="1"/>
  <c r="AJ775" i="45"/>
  <c r="AJ777" i="45" s="1"/>
  <c r="AL775" i="45"/>
  <c r="AL777" i="45" s="1"/>
  <c r="AN775" i="45"/>
  <c r="AP775" i="45"/>
  <c r="AP777" i="45" s="1"/>
  <c r="AR775" i="45"/>
  <c r="AT775" i="45"/>
  <c r="AU777" i="45" l="1"/>
  <c r="AK777" i="45"/>
  <c r="AQ777" i="45"/>
  <c r="AO777" i="45"/>
  <c r="AT777" i="45"/>
  <c r="AI777" i="45"/>
  <c r="AN777" i="45"/>
  <c r="AF777" i="45"/>
  <c r="AR777" i="45"/>
  <c r="AE777" i="45"/>
  <c r="BA776" i="45" l="1"/>
  <c r="BC776" i="45"/>
  <c r="AY776" i="45"/>
  <c r="AW776" i="45"/>
  <c r="AZ776" i="45" l="1"/>
  <c r="BB776" i="45"/>
  <c r="AX776" i="45"/>
  <c r="BE776" i="45"/>
  <c r="BD776" i="45"/>
  <c r="AZ308" i="45"/>
  <c r="BD308" i="45"/>
  <c r="AX308" i="45"/>
  <c r="BB308" i="45"/>
  <c r="BE308" i="45"/>
  <c r="BF308" i="45" l="1"/>
  <c r="AC756" i="45"/>
  <c r="AD756" i="45"/>
  <c r="AB756" i="45"/>
  <c r="AB758" i="45"/>
  <c r="AC770" i="45" l="1"/>
  <c r="AC761" i="45"/>
  <c r="AD761" i="45"/>
  <c r="AB761" i="45"/>
  <c r="AD770" i="45" l="1"/>
  <c r="AB770" i="45"/>
  <c r="AD769" i="45"/>
  <c r="AC769" i="45"/>
  <c r="AB769" i="45"/>
  <c r="AD768" i="45"/>
  <c r="AC768" i="45"/>
  <c r="AB768" i="45"/>
  <c r="AD767" i="45"/>
  <c r="AC767" i="45"/>
  <c r="AB767" i="45"/>
  <c r="AD766" i="45"/>
  <c r="AC766" i="45"/>
  <c r="AB766" i="45"/>
  <c r="AD764" i="45"/>
  <c r="AC764" i="45"/>
  <c r="AB764" i="45"/>
  <c r="AD763" i="45"/>
  <c r="AC763" i="45"/>
  <c r="AB763" i="45"/>
  <c r="AD762" i="45"/>
  <c r="AC762" i="45"/>
  <c r="AB762" i="45"/>
  <c r="AD760" i="45"/>
  <c r="AC760" i="45"/>
  <c r="AB760" i="45"/>
  <c r="AD759" i="45"/>
  <c r="AC759" i="45"/>
  <c r="AB759" i="45"/>
  <c r="AD758" i="45"/>
  <c r="AC758" i="45"/>
  <c r="AD757" i="45"/>
  <c r="AC757" i="45"/>
  <c r="AB757" i="45"/>
  <c r="AD754" i="45"/>
  <c r="AC754" i="45"/>
  <c r="AB754" i="45"/>
  <c r="AD753" i="45"/>
  <c r="AC753" i="45"/>
  <c r="AB753" i="45"/>
  <c r="AD752" i="45"/>
  <c r="AC752" i="45"/>
  <c r="AB752" i="45"/>
  <c r="AD751" i="45"/>
  <c r="AC751" i="45"/>
  <c r="AB751" i="45"/>
  <c r="AD750" i="45"/>
  <c r="AC750" i="45"/>
  <c r="AB750" i="45"/>
  <c r="AC765" i="45" l="1"/>
  <c r="AC755" i="45" s="1"/>
  <c r="AD749" i="45"/>
  <c r="AB749" i="45"/>
  <c r="AC749" i="45"/>
  <c r="AB765" i="45"/>
  <c r="AB755" i="45" s="1"/>
  <c r="AD765" i="45"/>
  <c r="AD755" i="45" s="1"/>
  <c r="P252" i="45" l="1"/>
  <c r="O378" i="45" l="1"/>
  <c r="O247" i="45"/>
  <c r="O725" i="45"/>
  <c r="O615" i="45"/>
  <c r="O592" i="45"/>
  <c r="O586" i="45"/>
  <c r="O572" i="45"/>
  <c r="O560" i="45"/>
  <c r="O553" i="45"/>
  <c r="O550" i="45"/>
  <c r="O501" i="45"/>
  <c r="O442" i="45"/>
  <c r="O388" i="45"/>
  <c r="O252" i="45"/>
  <c r="O339" i="45"/>
  <c r="O334" i="45"/>
  <c r="O321" i="45"/>
  <c r="O319" i="45"/>
  <c r="O307" i="45"/>
  <c r="O290" i="45"/>
  <c r="O272" i="45"/>
  <c r="O251" i="45" l="1"/>
  <c r="O306" i="45"/>
  <c r="O387" i="45"/>
  <c r="O549" i="45"/>
  <c r="O571" i="45"/>
  <c r="O591" i="45"/>
  <c r="O246" i="45" l="1"/>
  <c r="O548" i="45"/>
  <c r="O376" i="45"/>
  <c r="O371" i="45"/>
  <c r="O367" i="45"/>
  <c r="O363" i="45"/>
  <c r="O360" i="45"/>
  <c r="O358" i="45"/>
  <c r="O356" i="45"/>
  <c r="O344" i="45"/>
  <c r="O370" i="45" l="1"/>
  <c r="O343" i="45"/>
  <c r="O132" i="45"/>
  <c r="O751" i="45" l="1"/>
  <c r="O245" i="45"/>
  <c r="O230" i="45"/>
  <c r="O189" i="45"/>
  <c r="O160" i="45"/>
  <c r="O45" i="45"/>
  <c r="O37" i="45"/>
  <c r="O31" i="45"/>
  <c r="O24" i="45"/>
  <c r="O64" i="45"/>
  <c r="O58" i="45" s="1"/>
  <c r="P31" i="45"/>
  <c r="P24" i="45"/>
  <c r="O11" i="45"/>
  <c r="O131" i="45" l="1"/>
  <c r="O9" i="45" s="1"/>
  <c r="O23" i="45"/>
  <c r="O754" i="45"/>
  <c r="O753" i="45"/>
  <c r="O752" i="45"/>
  <c r="O750" i="45" l="1"/>
  <c r="O749" i="45" s="1"/>
  <c r="OM409" i="45" l="1"/>
  <c r="OM415" i="45"/>
  <c r="OM416" i="45"/>
  <c r="OM418" i="45"/>
  <c r="OM455" i="45"/>
  <c r="OM460" i="45"/>
  <c r="OM469" i="45"/>
  <c r="OM470" i="45"/>
  <c r="OM471" i="45"/>
  <c r="OM484" i="45"/>
  <c r="OM632" i="45"/>
  <c r="OM636" i="45"/>
  <c r="OM672" i="45"/>
  <c r="OM740" i="45"/>
  <c r="OM741" i="45"/>
  <c r="OM742" i="45"/>
  <c r="OM743" i="45"/>
  <c r="OM744" i="45"/>
  <c r="OM745" i="45"/>
  <c r="OM746" i="45"/>
  <c r="OM747" i="45"/>
  <c r="OM727" i="45"/>
  <c r="OM728" i="45"/>
  <c r="OM729" i="45"/>
  <c r="OM730" i="45"/>
  <c r="OM731" i="45"/>
  <c r="OM715" i="45"/>
  <c r="OM716" i="45"/>
  <c r="OM717" i="45"/>
  <c r="OM718" i="45"/>
  <c r="OM719" i="45"/>
  <c r="OM720" i="45"/>
  <c r="OM721" i="45"/>
  <c r="OM722" i="45"/>
  <c r="OM723" i="45"/>
  <c r="OM724" i="45"/>
  <c r="OM703" i="45"/>
  <c r="OM704" i="45"/>
  <c r="OM705" i="45"/>
  <c r="OM706" i="45"/>
  <c r="OM707" i="45"/>
  <c r="OM708" i="45"/>
  <c r="OM709" i="45"/>
  <c r="OM710" i="45"/>
  <c r="OM711" i="45"/>
  <c r="OM700" i="45" l="1"/>
  <c r="OM701" i="45"/>
  <c r="OM697" i="45"/>
  <c r="OM698" i="45"/>
  <c r="OM683" i="45"/>
  <c r="OM684" i="45"/>
  <c r="OM686" i="45"/>
  <c r="OM687" i="45"/>
  <c r="OM690" i="45"/>
  <c r="OM691" i="45"/>
  <c r="OM675" i="45"/>
  <c r="OM676" i="45"/>
  <c r="OM680" i="45"/>
  <c r="OM669" i="45"/>
  <c r="OM664" i="45"/>
  <c r="OM657" i="45"/>
  <c r="OM658" i="45"/>
  <c r="OM654" i="45"/>
  <c r="OM650" i="45"/>
  <c r="OM643" i="45" l="1"/>
  <c r="OM647" i="45"/>
  <c r="OM617" i="45" l="1"/>
  <c r="OM618" i="45"/>
  <c r="OM619" i="45"/>
  <c r="OM620" i="45"/>
  <c r="OM621" i="45"/>
  <c r="OM622" i="45"/>
  <c r="OM623" i="45"/>
  <c r="OM624" i="45"/>
  <c r="OM594" i="45"/>
  <c r="OM595" i="45"/>
  <c r="OM596" i="45"/>
  <c r="OM597" i="45"/>
  <c r="OM598" i="45"/>
  <c r="OM599" i="45"/>
  <c r="OM600" i="45"/>
  <c r="OM601" i="45"/>
  <c r="OM602" i="45"/>
  <c r="OM603" i="45"/>
  <c r="OM604" i="45"/>
  <c r="OM605" i="45"/>
  <c r="OM606" i="45"/>
  <c r="OM607" i="45"/>
  <c r="OM608" i="45"/>
  <c r="OM609" i="45"/>
  <c r="OM610" i="45"/>
  <c r="OM611" i="45"/>
  <c r="OM612" i="45"/>
  <c r="OM613" i="45"/>
  <c r="OM614" i="45"/>
  <c r="OM590" i="45"/>
  <c r="OM576" i="45"/>
  <c r="OM577" i="45"/>
  <c r="OM556" i="45"/>
  <c r="OM503" i="45"/>
  <c r="OM504" i="45"/>
  <c r="OM505" i="45"/>
  <c r="OM506" i="45"/>
  <c r="OM507" i="45"/>
  <c r="OM508" i="45"/>
  <c r="OM509" i="45"/>
  <c r="OM510" i="45"/>
  <c r="OM511" i="45"/>
  <c r="OM512" i="45"/>
  <c r="OM513" i="45"/>
  <c r="OM514" i="45"/>
  <c r="OM515" i="45"/>
  <c r="OM516" i="45"/>
  <c r="OM517" i="45"/>
  <c r="OM518" i="45"/>
  <c r="OM519" i="45"/>
  <c r="OM520" i="45"/>
  <c r="OM521" i="45"/>
  <c r="OM522" i="45"/>
  <c r="OM523" i="45"/>
  <c r="OM524" i="45"/>
  <c r="OM525" i="45"/>
  <c r="OM526" i="45"/>
  <c r="OM527" i="45"/>
  <c r="OM528" i="45"/>
  <c r="OM529" i="45"/>
  <c r="OM530" i="45"/>
  <c r="OM531" i="45"/>
  <c r="OM532" i="45"/>
  <c r="OM533" i="45"/>
  <c r="OM534" i="45"/>
  <c r="OM535" i="45"/>
  <c r="OM536" i="45"/>
  <c r="OM537" i="45"/>
  <c r="OM538" i="45"/>
  <c r="OM539" i="45"/>
  <c r="OM540" i="45"/>
  <c r="OM541" i="45"/>
  <c r="OM542" i="45"/>
  <c r="OM543" i="45"/>
  <c r="OM544" i="45"/>
  <c r="OM545" i="45"/>
  <c r="OM546" i="45"/>
  <c r="OM547" i="45"/>
  <c r="OM492" i="45"/>
  <c r="OM493" i="45"/>
  <c r="OM494" i="45"/>
  <c r="OM495" i="45"/>
  <c r="OM496" i="45"/>
  <c r="OM497" i="45"/>
  <c r="OM498" i="45"/>
  <c r="OM499" i="45"/>
  <c r="OM500" i="45"/>
  <c r="OM450" i="45"/>
  <c r="OM451" i="45"/>
  <c r="OM452" i="45"/>
  <c r="OM453" i="45"/>
  <c r="OM454" i="45"/>
  <c r="OM445" i="45"/>
  <c r="OM446" i="45"/>
  <c r="OM444" i="45"/>
  <c r="OM447" i="45"/>
  <c r="OM427" i="45"/>
  <c r="OM428" i="45"/>
  <c r="OM429" i="45"/>
  <c r="OM430" i="45"/>
  <c r="OM394" i="45"/>
  <c r="OM395" i="45"/>
  <c r="OM396" i="45"/>
  <c r="OM397" i="45"/>
  <c r="OM398" i="45"/>
  <c r="OM399" i="45"/>
  <c r="OM400" i="45"/>
  <c r="OM401" i="45"/>
  <c r="OM402" i="45"/>
  <c r="OM391" i="45"/>
  <c r="OM392" i="45"/>
  <c r="OM375" i="45"/>
  <c r="OM341" i="45" l="1"/>
  <c r="OM336" i="45"/>
  <c r="OM337" i="45"/>
  <c r="OM338" i="45"/>
  <c r="OM324" i="45"/>
  <c r="OM325" i="45"/>
  <c r="OM326" i="45"/>
  <c r="OM327" i="45"/>
  <c r="OM328" i="45"/>
  <c r="OM329" i="45"/>
  <c r="OM330" i="45"/>
  <c r="OM331" i="45"/>
  <c r="OM332" i="45"/>
  <c r="OM333" i="45"/>
  <c r="OM309" i="45"/>
  <c r="OM310" i="45"/>
  <c r="OM311" i="45"/>
  <c r="OM312" i="45"/>
  <c r="OM313" i="45"/>
  <c r="OM314" i="45"/>
  <c r="OM315" i="45"/>
  <c r="OM316" i="45"/>
  <c r="OM317" i="45"/>
  <c r="OM318" i="45"/>
  <c r="OM295" i="45"/>
  <c r="OM296" i="45"/>
  <c r="OM297" i="45"/>
  <c r="OM298" i="45"/>
  <c r="OM299" i="45"/>
  <c r="OM300" i="45"/>
  <c r="OM301" i="45"/>
  <c r="OM302" i="45"/>
  <c r="OM303" i="45"/>
  <c r="OM304" i="45"/>
  <c r="OM281" i="45"/>
  <c r="OM282" i="45"/>
  <c r="OM283" i="45"/>
  <c r="OM284" i="45"/>
  <c r="OM285" i="45"/>
  <c r="OM286" i="45"/>
  <c r="OM275" i="45"/>
  <c r="OM276" i="45"/>
  <c r="OM277" i="45"/>
  <c r="OM261" i="45"/>
  <c r="OM262" i="45"/>
  <c r="OM263" i="45"/>
  <c r="OM264" i="45"/>
  <c r="OM265" i="45"/>
  <c r="OM266" i="45"/>
  <c r="OM267" i="45"/>
  <c r="OM268" i="45"/>
  <c r="OM269" i="45"/>
  <c r="OM270" i="45"/>
  <c r="OM271" i="45"/>
  <c r="OM260" i="45"/>
  <c r="OM258" i="45"/>
  <c r="OM259" i="45"/>
  <c r="OM254" i="45"/>
  <c r="OM255" i="45"/>
  <c r="OM256" i="45"/>
  <c r="OM257" i="45"/>
  <c r="OM243" i="45"/>
  <c r="OM232" i="45"/>
  <c r="OM233" i="45"/>
  <c r="OM234" i="45"/>
  <c r="OM235" i="45"/>
  <c r="OM236" i="45"/>
  <c r="OM237" i="45"/>
  <c r="OM238" i="45"/>
  <c r="OM239" i="45"/>
  <c r="OM240" i="45"/>
  <c r="OM241" i="45"/>
  <c r="OM242" i="45"/>
  <c r="OM191" i="45"/>
  <c r="OM192" i="45"/>
  <c r="OM193" i="45"/>
  <c r="OM194" i="45"/>
  <c r="OM195" i="45"/>
  <c r="OM196" i="45"/>
  <c r="OM197" i="45"/>
  <c r="OM198" i="45"/>
  <c r="OM199" i="45"/>
  <c r="OM200" i="45"/>
  <c r="OM201" i="45"/>
  <c r="OM202" i="45"/>
  <c r="OM203" i="45"/>
  <c r="OM204" i="45"/>
  <c r="OM205" i="45"/>
  <c r="OM206" i="45"/>
  <c r="OM207" i="45"/>
  <c r="OM208" i="45"/>
  <c r="OM209" i="45"/>
  <c r="OM210" i="45"/>
  <c r="OM211" i="45"/>
  <c r="OM212" i="45"/>
  <c r="OM213" i="45"/>
  <c r="OM214" i="45"/>
  <c r="OM215" i="45"/>
  <c r="OM216" i="45"/>
  <c r="OM217" i="45"/>
  <c r="OM218" i="45"/>
  <c r="OM219" i="45"/>
  <c r="OM220" i="45"/>
  <c r="OM221" i="45"/>
  <c r="OM222" i="45"/>
  <c r="OM223" i="45"/>
  <c r="OM224" i="45"/>
  <c r="OM225" i="45"/>
  <c r="OM226" i="45"/>
  <c r="OM227" i="45"/>
  <c r="OM228" i="45"/>
  <c r="OM229" i="45"/>
  <c r="OM186" i="45"/>
  <c r="OM187" i="45"/>
  <c r="OM188" i="45"/>
  <c r="OM181" i="45"/>
  <c r="OM182" i="45"/>
  <c r="OM183" i="45"/>
  <c r="OM184" i="45"/>
  <c r="OM177" i="45"/>
  <c r="OM178" i="45"/>
  <c r="OM179" i="45"/>
  <c r="OM173" i="45"/>
  <c r="OM174" i="45"/>
  <c r="OM175" i="45"/>
  <c r="OM170" i="45"/>
  <c r="OM171" i="45"/>
  <c r="OM166" i="45"/>
  <c r="OM167" i="45"/>
  <c r="OM168" i="45"/>
  <c r="OM164" i="45"/>
  <c r="OM162" i="45"/>
  <c r="OM163" i="45"/>
  <c r="OM150" i="45"/>
  <c r="OM151" i="45"/>
  <c r="OM152" i="45"/>
  <c r="OM153" i="45"/>
  <c r="OM154" i="45"/>
  <c r="OM155" i="45"/>
  <c r="OM156" i="45"/>
  <c r="OM157" i="45"/>
  <c r="OM158" i="45"/>
  <c r="OM142" i="45"/>
  <c r="OM143" i="45"/>
  <c r="OM144" i="45"/>
  <c r="OM139" i="45"/>
  <c r="OM140" i="45"/>
  <c r="OM121" i="45"/>
  <c r="OM122" i="45"/>
  <c r="OM123" i="45"/>
  <c r="OM124" i="45"/>
  <c r="OM125" i="45"/>
  <c r="OM126" i="45"/>
  <c r="OM127" i="45"/>
  <c r="OM128" i="45"/>
  <c r="OM129" i="45"/>
  <c r="OM118" i="45"/>
  <c r="OM107" i="45"/>
  <c r="OM108" i="45"/>
  <c r="OM109" i="45"/>
  <c r="OM110" i="45"/>
  <c r="OM111" i="45"/>
  <c r="OM112" i="45"/>
  <c r="OM113" i="45"/>
  <c r="OM114" i="45"/>
  <c r="OM115" i="45"/>
  <c r="OM116" i="45"/>
  <c r="OM104" i="45"/>
  <c r="OM78" i="45"/>
  <c r="OM79" i="45"/>
  <c r="OM80" i="45"/>
  <c r="OM81" i="45"/>
  <c r="OM82" i="45"/>
  <c r="OM83" i="45"/>
  <c r="OM84" i="45"/>
  <c r="OM85" i="45"/>
  <c r="OM86" i="45"/>
  <c r="OM87" i="45"/>
  <c r="OM88" i="45"/>
  <c r="OM89" i="45"/>
  <c r="OM90" i="45"/>
  <c r="OM91" i="45"/>
  <c r="OM66" i="45"/>
  <c r="OM67" i="45"/>
  <c r="OM68" i="45"/>
  <c r="OM69" i="45"/>
  <c r="OM70" i="45"/>
  <c r="OM71" i="45"/>
  <c r="OM72" i="45"/>
  <c r="OM73" i="45"/>
  <c r="OM74" i="45"/>
  <c r="OM75" i="45"/>
  <c r="OM36" i="45"/>
  <c r="OM46" i="45"/>
  <c r="OM574" i="45" l="1"/>
  <c r="Z750" i="45" l="1"/>
  <c r="Z751" i="45"/>
  <c r="Z752" i="45"/>
  <c r="Z753" i="45"/>
  <c r="Z754" i="45"/>
  <c r="V750" i="45"/>
  <c r="V751" i="45"/>
  <c r="V752" i="45"/>
  <c r="V753" i="45"/>
  <c r="V754" i="45"/>
  <c r="OM567" i="45"/>
  <c r="OM479" i="45"/>
  <c r="OM480" i="45"/>
  <c r="OM481" i="45"/>
  <c r="OM482" i="45"/>
  <c r="OM488" i="45"/>
  <c r="OM477" i="45"/>
  <c r="OM466" i="45"/>
  <c r="V749" i="45" l="1"/>
  <c r="Z749" i="45"/>
  <c r="OM440" i="45"/>
  <c r="OM441" i="45"/>
  <c r="OM437" i="45"/>
  <c r="OM438" i="45"/>
  <c r="OM439" i="45"/>
  <c r="OM432" i="45"/>
  <c r="OM433" i="45"/>
  <c r="OM434" i="45"/>
  <c r="OM436" i="45"/>
  <c r="OM424" i="45" l="1"/>
  <c r="OM413" i="45"/>
  <c r="OM408" i="45"/>
  <c r="OM379" i="45" l="1"/>
  <c r="OM364" i="45" l="1"/>
  <c r="OM365" i="45"/>
  <c r="P363" i="45"/>
  <c r="OM638" i="45"/>
  <c r="P132" i="45"/>
  <c r="R750" i="45" l="1"/>
  <c r="S750" i="45"/>
  <c r="T750" i="45"/>
  <c r="U750" i="45"/>
  <c r="W750" i="45"/>
  <c r="X750" i="45"/>
  <c r="Y750" i="45"/>
  <c r="AA750" i="45"/>
  <c r="R751" i="45"/>
  <c r="S751" i="45"/>
  <c r="T751" i="45"/>
  <c r="U751" i="45"/>
  <c r="W751" i="45"/>
  <c r="X751" i="45"/>
  <c r="Y751" i="45"/>
  <c r="AA751" i="45"/>
  <c r="R752" i="45"/>
  <c r="S752" i="45"/>
  <c r="T752" i="45"/>
  <c r="U752" i="45"/>
  <c r="W752" i="45"/>
  <c r="X752" i="45"/>
  <c r="Y752" i="45"/>
  <c r="AA752" i="45"/>
  <c r="R753" i="45"/>
  <c r="S753" i="45"/>
  <c r="T753" i="45"/>
  <c r="U753" i="45"/>
  <c r="W753" i="45"/>
  <c r="X753" i="45"/>
  <c r="Y753" i="45"/>
  <c r="AA753" i="45"/>
  <c r="R754" i="45"/>
  <c r="S754" i="45"/>
  <c r="T754" i="45"/>
  <c r="U754" i="45"/>
  <c r="W754" i="45"/>
  <c r="X754" i="45"/>
  <c r="Y754" i="45"/>
  <c r="AA754" i="45"/>
  <c r="AA749" i="45" l="1"/>
  <c r="Y749" i="45"/>
  <c r="X749" i="45"/>
  <c r="W749" i="45"/>
  <c r="U749" i="45"/>
  <c r="T749" i="45"/>
  <c r="S749" i="45"/>
  <c r="R749" i="45"/>
  <c r="G725" i="45" l="1"/>
  <c r="G553" i="45"/>
  <c r="G376" i="45"/>
  <c r="G371" i="45"/>
  <c r="G378" i="45"/>
  <c r="P160" i="45"/>
  <c r="P189" i="45"/>
  <c r="P230" i="45"/>
  <c r="G160" i="45"/>
  <c r="G132" i="45"/>
  <c r="P45" i="45"/>
  <c r="OM349" i="45"/>
  <c r="G442" i="45"/>
  <c r="G370" i="45" l="1"/>
  <c r="P131" i="45"/>
  <c r="G37" i="45"/>
  <c r="G31" i="45"/>
  <c r="Q754" i="45" l="1"/>
  <c r="Q753" i="45"/>
  <c r="Q752" i="45"/>
  <c r="Q751" i="45"/>
  <c r="Q750" i="45"/>
  <c r="OM748" i="45"/>
  <c r="OM739" i="45"/>
  <c r="OM738" i="45"/>
  <c r="OM737" i="45"/>
  <c r="OM736" i="45"/>
  <c r="OM735" i="45"/>
  <c r="OM734" i="45"/>
  <c r="OM733" i="45"/>
  <c r="OM732" i="45"/>
  <c r="P725" i="45"/>
  <c r="OM714" i="45"/>
  <c r="OM713" i="45"/>
  <c r="OM712" i="45"/>
  <c r="OM702" i="45"/>
  <c r="OM699" i="45"/>
  <c r="OM696" i="45"/>
  <c r="OM695" i="45"/>
  <c r="OM694" i="45"/>
  <c r="OM693" i="45"/>
  <c r="OM692" i="45"/>
  <c r="OM689" i="45"/>
  <c r="OM688" i="45"/>
  <c r="OM685" i="45"/>
  <c r="OM682" i="45"/>
  <c r="OM681" i="45"/>
  <c r="OM679" i="45"/>
  <c r="OM678" i="45"/>
  <c r="OM677" i="45"/>
  <c r="OM674" i="45"/>
  <c r="OM673" i="45"/>
  <c r="OM671" i="45"/>
  <c r="OM670" i="45"/>
  <c r="OM668" i="45"/>
  <c r="OM667" i="45"/>
  <c r="OM666" i="45"/>
  <c r="OM665" i="45"/>
  <c r="OM663" i="45"/>
  <c r="OM661" i="45"/>
  <c r="OM660" i="45"/>
  <c r="OM659" i="45"/>
  <c r="OM656" i="45"/>
  <c r="OM655" i="45"/>
  <c r="OM653" i="45"/>
  <c r="OM652" i="45"/>
  <c r="OM651" i="45"/>
  <c r="OM649" i="45"/>
  <c r="OM648" i="45"/>
  <c r="OM646" i="45"/>
  <c r="OM645" i="45"/>
  <c r="OM644" i="45"/>
  <c r="OM642" i="45"/>
  <c r="OM641" i="45"/>
  <c r="OM640" i="45"/>
  <c r="OM639" i="45"/>
  <c r="OM637" i="45"/>
  <c r="OM635" i="45"/>
  <c r="OM634" i="45"/>
  <c r="OM633" i="45"/>
  <c r="OM631" i="45"/>
  <c r="OM630" i="45"/>
  <c r="OM629" i="45"/>
  <c r="OM628" i="45"/>
  <c r="OM627" i="45"/>
  <c r="OM626" i="45"/>
  <c r="OM625" i="45"/>
  <c r="OM616" i="45"/>
  <c r="P615" i="45"/>
  <c r="G615" i="45"/>
  <c r="OM593" i="45"/>
  <c r="P592" i="45"/>
  <c r="G592" i="45"/>
  <c r="OM589" i="45"/>
  <c r="OM588" i="45"/>
  <c r="OM587" i="45"/>
  <c r="P586" i="45"/>
  <c r="G586" i="45"/>
  <c r="OM584" i="45"/>
  <c r="OM583" i="45"/>
  <c r="OM582" i="45"/>
  <c r="OM581" i="45"/>
  <c r="OM580" i="45"/>
  <c r="OM579" i="45"/>
  <c r="OM578" i="45"/>
  <c r="OM575" i="45"/>
  <c r="OM573" i="45"/>
  <c r="P572" i="45"/>
  <c r="G572" i="45"/>
  <c r="OM570" i="45"/>
  <c r="OM569" i="45"/>
  <c r="OM568" i="45"/>
  <c r="OM566" i="45"/>
  <c r="OM565" i="45"/>
  <c r="OM564" i="45"/>
  <c r="OM563" i="45"/>
  <c r="OM562" i="45"/>
  <c r="OM561" i="45"/>
  <c r="P560" i="45"/>
  <c r="G560" i="45"/>
  <c r="OM559" i="45"/>
  <c r="OM558" i="45"/>
  <c r="OM557" i="45"/>
  <c r="OM555" i="45"/>
  <c r="OM554" i="45"/>
  <c r="P553" i="45"/>
  <c r="OM552" i="45"/>
  <c r="OM551" i="45"/>
  <c r="P550" i="45"/>
  <c r="G550" i="45"/>
  <c r="OM502" i="45"/>
  <c r="P501" i="45"/>
  <c r="G501" i="45"/>
  <c r="OM490" i="45"/>
  <c r="OM489" i="45"/>
  <c r="OM487" i="45"/>
  <c r="OM486" i="45"/>
  <c r="OM485" i="45"/>
  <c r="OM483" i="45"/>
  <c r="OM478" i="45"/>
  <c r="OM476" i="45"/>
  <c r="OM475" i="45"/>
  <c r="OM474" i="45"/>
  <c r="OM473" i="45"/>
  <c r="OM472" i="45"/>
  <c r="OM468" i="45"/>
  <c r="OM467" i="45"/>
  <c r="OM465" i="45"/>
  <c r="OM464" i="45"/>
  <c r="OM463" i="45"/>
  <c r="OM462" i="45"/>
  <c r="OM461" i="45"/>
  <c r="OM459" i="45"/>
  <c r="OM458" i="45"/>
  <c r="OM457" i="45"/>
  <c r="OM456" i="45"/>
  <c r="OM449" i="45"/>
  <c r="OM448" i="45"/>
  <c r="OM443" i="45"/>
  <c r="P442" i="45"/>
  <c r="OM431" i="45"/>
  <c r="OM426" i="45"/>
  <c r="OM425" i="45"/>
  <c r="OM423" i="45"/>
  <c r="OM422" i="45"/>
  <c r="OM420" i="45"/>
  <c r="OM417" i="45"/>
  <c r="OM414" i="45"/>
  <c r="OM412" i="45"/>
  <c r="OM411" i="45"/>
  <c r="OM410" i="45"/>
  <c r="OM407" i="45"/>
  <c r="OM406" i="45"/>
  <c r="OM405" i="45"/>
  <c r="OM403" i="45"/>
  <c r="OM393" i="45"/>
  <c r="OM390" i="45"/>
  <c r="OM389" i="45"/>
  <c r="P388" i="45"/>
  <c r="G388" i="45"/>
  <c r="OM386" i="45"/>
  <c r="OM385" i="45"/>
  <c r="OM384" i="45"/>
  <c r="OM383" i="45"/>
  <c r="OM382" i="45"/>
  <c r="OM381" i="45"/>
  <c r="OM380" i="45"/>
  <c r="P378" i="45"/>
  <c r="OM377" i="45"/>
  <c r="P376" i="45"/>
  <c r="OM374" i="45"/>
  <c r="OM373" i="45"/>
  <c r="OM372" i="45"/>
  <c r="P371" i="45"/>
  <c r="OM369" i="45"/>
  <c r="OM368" i="45"/>
  <c r="P367" i="45"/>
  <c r="G367" i="45"/>
  <c r="OM366" i="45"/>
  <c r="G363" i="45"/>
  <c r="OM362" i="45"/>
  <c r="OM361" i="45"/>
  <c r="P360" i="45"/>
  <c r="G360" i="45"/>
  <c r="OM359" i="45"/>
  <c r="P358" i="45"/>
  <c r="G358" i="45"/>
  <c r="OM357" i="45"/>
  <c r="P356" i="45"/>
  <c r="G356" i="45"/>
  <c r="OM355" i="45"/>
  <c r="OM354" i="45"/>
  <c r="OM353" i="45"/>
  <c r="OM352" i="45"/>
  <c r="OM351" i="45"/>
  <c r="OM350" i="45"/>
  <c r="OM348" i="45"/>
  <c r="OM347" i="45"/>
  <c r="OM346" i="45"/>
  <c r="OM345" i="45"/>
  <c r="P344" i="45"/>
  <c r="G344" i="45"/>
  <c r="OM340" i="45"/>
  <c r="P339" i="45"/>
  <c r="G339" i="45"/>
  <c r="OM335" i="45"/>
  <c r="P334" i="45"/>
  <c r="G334" i="45"/>
  <c r="OM323" i="45"/>
  <c r="OM322" i="45"/>
  <c r="P321" i="45"/>
  <c r="G321" i="45"/>
  <c r="OM320" i="45"/>
  <c r="P319" i="45"/>
  <c r="G319" i="45"/>
  <c r="OM308" i="45"/>
  <c r="P307" i="45"/>
  <c r="G307" i="45"/>
  <c r="OM305" i="45"/>
  <c r="OM294" i="45"/>
  <c r="OM293" i="45"/>
  <c r="OM292" i="45"/>
  <c r="OM291" i="45"/>
  <c r="P290" i="45"/>
  <c r="G290" i="45"/>
  <c r="OM289" i="45"/>
  <c r="OM288" i="45"/>
  <c r="OM287" i="45"/>
  <c r="OM280" i="45"/>
  <c r="OM279" i="45"/>
  <c r="OM278" i="45"/>
  <c r="OM274" i="45"/>
  <c r="OM273" i="45"/>
  <c r="P272" i="45"/>
  <c r="P251" i="45" s="1"/>
  <c r="G272" i="45"/>
  <c r="OM253" i="45"/>
  <c r="G252" i="45"/>
  <c r="OM249" i="45"/>
  <c r="OM248" i="45"/>
  <c r="P247" i="45"/>
  <c r="G247" i="45"/>
  <c r="OM244" i="45"/>
  <c r="OM231" i="45"/>
  <c r="G230" i="45"/>
  <c r="OM190" i="45"/>
  <c r="G189" i="45"/>
  <c r="OM185" i="45"/>
  <c r="OM180" i="45"/>
  <c r="OM176" i="45"/>
  <c r="OM172" i="45"/>
  <c r="OM169" i="45"/>
  <c r="OM165" i="45"/>
  <c r="OM161" i="45"/>
  <c r="OM159" i="45"/>
  <c r="OM149" i="45"/>
  <c r="OM148" i="45"/>
  <c r="OM141" i="45"/>
  <c r="OM138" i="45"/>
  <c r="OM130" i="45"/>
  <c r="OM120" i="45"/>
  <c r="OM119" i="45"/>
  <c r="OM117" i="45"/>
  <c r="OM106" i="45"/>
  <c r="OM105" i="45"/>
  <c r="OM103" i="45"/>
  <c r="OM102" i="45"/>
  <c r="OM99" i="45"/>
  <c r="OM96" i="45"/>
  <c r="OM94" i="45"/>
  <c r="OM93" i="45"/>
  <c r="OM92" i="45"/>
  <c r="P76" i="45"/>
  <c r="G76" i="45"/>
  <c r="OM65" i="45"/>
  <c r="P64" i="45"/>
  <c r="G64" i="45"/>
  <c r="OM63" i="45"/>
  <c r="OM62" i="45"/>
  <c r="OM61" i="45"/>
  <c r="OM60" i="45"/>
  <c r="OM59" i="45"/>
  <c r="P58" i="45"/>
  <c r="G58" i="45"/>
  <c r="OM57" i="45"/>
  <c r="OM56" i="45"/>
  <c r="OM55" i="45"/>
  <c r="OM54" i="45"/>
  <c r="OM53" i="45"/>
  <c r="OM52" i="45"/>
  <c r="OM51" i="45"/>
  <c r="OM50" i="45"/>
  <c r="OM49" i="45"/>
  <c r="OM48" i="45"/>
  <c r="OM47" i="45"/>
  <c r="G45" i="45"/>
  <c r="OM44" i="45"/>
  <c r="OM43" i="45"/>
  <c r="OM42" i="45"/>
  <c r="OM41" i="45"/>
  <c r="OM40" i="45"/>
  <c r="OM39" i="45"/>
  <c r="OM38" i="45"/>
  <c r="P37" i="45"/>
  <c r="OM35" i="45"/>
  <c r="OM34" i="45"/>
  <c r="OM33" i="45"/>
  <c r="OM32" i="45"/>
  <c r="OM30" i="45"/>
  <c r="OM29" i="45"/>
  <c r="OM28" i="45"/>
  <c r="OM27" i="45"/>
  <c r="OM26" i="45"/>
  <c r="OM25" i="45"/>
  <c r="G24" i="45"/>
  <c r="OM22" i="45"/>
  <c r="OM20" i="45"/>
  <c r="OM19" i="45"/>
  <c r="OM18" i="45"/>
  <c r="OM16" i="45"/>
  <c r="OM15" i="45"/>
  <c r="OM14" i="45"/>
  <c r="OM13" i="45"/>
  <c r="OM12" i="45"/>
  <c r="P11" i="45"/>
  <c r="G11" i="45"/>
  <c r="P370" i="45" l="1"/>
  <c r="G131" i="45"/>
  <c r="G571" i="45"/>
  <c r="OM753" i="45"/>
  <c r="G306" i="45"/>
  <c r="OM752" i="45"/>
  <c r="G591" i="45"/>
  <c r="G754" i="45" s="1"/>
  <c r="OM751" i="45"/>
  <c r="OM750" i="45"/>
  <c r="P571" i="45"/>
  <c r="G387" i="45"/>
  <c r="P387" i="45"/>
  <c r="P752" i="45" s="1"/>
  <c r="G251" i="45"/>
  <c r="P306" i="45"/>
  <c r="P549" i="45"/>
  <c r="G549" i="45"/>
  <c r="G343" i="45"/>
  <c r="P591" i="45"/>
  <c r="P754" i="45" s="1"/>
  <c r="G23" i="45"/>
  <c r="G10" i="45" s="1"/>
  <c r="P343" i="45"/>
  <c r="Q749" i="45"/>
  <c r="G752" i="45"/>
  <c r="G548" i="45" l="1"/>
  <c r="G753" i="45" s="1"/>
  <c r="P548" i="45"/>
  <c r="P753" i="45" s="1"/>
  <c r="G246" i="45"/>
  <c r="G245" i="45" s="1"/>
  <c r="G751" i="45" s="1"/>
  <c r="G9" i="45"/>
  <c r="G750" i="45" s="1"/>
  <c r="P246" i="45"/>
  <c r="P245" i="45" s="1"/>
  <c r="P751" i="45" s="1"/>
  <c r="OM749" i="45"/>
  <c r="P23" i="45"/>
  <c r="P10" i="45" s="1"/>
  <c r="P9" i="45" s="1"/>
  <c r="P750" i="45" l="1"/>
  <c r="P749" i="45" s="1"/>
  <c r="G749" i="45"/>
  <c r="P342" i="45"/>
  <c r="G342" i="45"/>
  <c r="OQ747" i="45"/>
</calcChain>
</file>

<file path=xl/sharedStrings.xml><?xml version="1.0" encoding="utf-8"?>
<sst xmlns="http://schemas.openxmlformats.org/spreadsheetml/2006/main" count="10898" uniqueCount="1347">
  <si>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</si>
  <si>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</si>
  <si>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</si>
  <si>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</si>
  <si>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</si>
  <si>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</si>
  <si>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</si>
  <si>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</si>
  <si>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</si>
  <si>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</si>
  <si>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</si>
  <si>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</si>
  <si>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</si>
  <si>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</si>
  <si>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</si>
  <si>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</si>
  <si>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</si>
  <si>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</si>
  <si>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</si>
  <si>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</si>
  <si>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</si>
  <si>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</si>
  <si>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</si>
  <si>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</si>
  <si>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</si>
  <si>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</si>
  <si>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</si>
  <si>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</si>
  <si>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</si>
  <si>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</si>
  <si>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</si>
  <si>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</si>
  <si>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</si>
  <si>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</si>
  <si>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</si>
  <si>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</si>
  <si>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</si>
  <si>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</si>
  <si>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</si>
  <si>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</si>
  <si>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</si>
  <si>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</si>
  <si>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</si>
  <si>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</si>
  <si>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</si>
  <si>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</si>
  <si>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</si>
  <si>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</si>
  <si>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</si>
  <si>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</si>
  <si>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</si>
  <si>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</si>
  <si>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</si>
  <si>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</si>
  <si>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</si>
  <si>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</si>
  <si>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</si>
  <si>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</si>
  <si>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</si>
  <si>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</si>
  <si>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</si>
  <si>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</si>
  <si>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</si>
  <si>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</si>
  <si>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</si>
  <si>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</si>
  <si>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</si>
  <si>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</si>
  <si>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</si>
  <si>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</si>
  <si>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</si>
  <si>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</si>
  <si>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</si>
  <si>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</si>
  <si>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</si>
  <si>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</si>
  <si>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</si>
  <si>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</si>
  <si>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</si>
  <si>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</si>
  <si>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</si>
  <si>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</si>
  <si>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</si>
  <si>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</si>
  <si>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</si>
  <si>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</si>
  <si>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</si>
  <si>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</si>
  <si>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</si>
  <si>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</si>
  <si>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</si>
  <si>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</si>
  <si>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</si>
  <si>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</si>
  <si>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</si>
  <si>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</si>
  <si>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</si>
  <si>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</si>
  <si>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</si>
  <si>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</si>
  <si>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</si>
  <si>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</si>
  <si>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</si>
  <si>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</si>
  <si>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</si>
  <si>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</si>
  <si>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</si>
  <si>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</si>
  <si>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</si>
  <si>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</si>
  <si>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</si>
  <si>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</si>
  <si>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</si>
  <si>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</si>
  <si>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</si>
  <si>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</si>
  <si>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</si>
  <si>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</si>
  <si>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</si>
  <si>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</si>
  <si>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</si>
  <si>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</si>
  <si>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</si>
  <si>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</si>
  <si>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</si>
  <si>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</si>
  <si>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</si>
  <si>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</si>
  <si>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</si>
  <si>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</si>
  <si>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</si>
  <si>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</si>
  <si>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</si>
  <si>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</si>
  <si>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</si>
  <si>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</si>
  <si>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</si>
  <si>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</si>
  <si>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</si>
  <si>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</si>
  <si>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</si>
  <si>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</si>
  <si>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</si>
  <si>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</si>
  <si>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</si>
  <si>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</si>
  <si>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</si>
  <si>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</si>
  <si>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</si>
  <si>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</si>
  <si>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</si>
  <si>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</si>
  <si>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</si>
  <si>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</si>
  <si>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</si>
  <si>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</si>
  <si>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</si>
  <si>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</si>
  <si>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</si>
  <si>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</si>
  <si>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</si>
  <si>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</si>
  <si>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</si>
  <si>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</si>
  <si>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</si>
  <si>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</si>
  <si>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</si>
  <si>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</si>
  <si>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</si>
  <si>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</si>
  <si>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</si>
  <si>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</si>
  <si>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</si>
  <si>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</si>
  <si>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</si>
  <si>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</si>
  <si>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</si>
  <si>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</si>
  <si>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</si>
  <si>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</si>
  <si>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</si>
  <si>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</si>
  <si>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</si>
  <si>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</si>
  <si>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</si>
  <si>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</si>
  <si>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</si>
  <si>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</si>
  <si>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</si>
  <si>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</si>
  <si>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</si>
  <si>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</si>
  <si>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</si>
  <si>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</si>
  <si>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</si>
  <si>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</si>
  <si>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</si>
  <si>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</si>
  <si>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</si>
  <si>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</si>
  <si>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</si>
  <si>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</si>
  <si>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</si>
  <si>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</si>
  <si>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</si>
  <si>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</si>
  <si>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</si>
  <si>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</si>
  <si>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</si>
  <si>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</si>
  <si>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</si>
  <si>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</si>
  <si>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</si>
  <si>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</si>
  <si>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</si>
  <si>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</si>
  <si>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</si>
  <si>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</si>
  <si>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</si>
  <si>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</si>
  <si>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</si>
  <si>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</si>
  <si>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</si>
  <si>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</si>
  <si>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</si>
  <si>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</si>
  <si>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</si>
  <si>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</si>
  <si>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</si>
  <si>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</si>
  <si>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</si>
  <si>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</si>
  <si>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</si>
  <si>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</si>
  <si>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</si>
  <si>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</si>
  <si>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</si>
  <si>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</si>
  <si>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</si>
  <si>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</si>
  <si>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</si>
  <si>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</si>
  <si>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</si>
  <si>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</si>
  <si>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</si>
  <si>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</si>
  <si>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</si>
  <si>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</si>
  <si>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</si>
  <si>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</si>
  <si>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</si>
  <si>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</si>
  <si>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</si>
  <si>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</si>
  <si>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</si>
  <si>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</si>
  <si>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</si>
  <si>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</si>
  <si>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</si>
  <si>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</si>
  <si>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</si>
  <si>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</si>
  <si>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</si>
  <si>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</si>
  <si>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</si>
  <si>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</si>
  <si>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</si>
  <si>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</si>
  <si>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</si>
  <si>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</si>
  <si>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</si>
  <si>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</si>
  <si>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</si>
  <si>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</si>
  <si>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</si>
  <si>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</si>
  <si>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</si>
  <si>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</si>
  <si>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</si>
  <si>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</si>
  <si>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</si>
  <si>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</si>
  <si>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</si>
  <si>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</si>
  <si>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</si>
  <si>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</si>
  <si>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</si>
  <si>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</si>
  <si>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</si>
  <si>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</si>
  <si>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</si>
  <si>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</si>
  <si>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</si>
  <si>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</si>
  <si>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</si>
  <si>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</si>
  <si>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</si>
  <si>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</si>
  <si>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</si>
  <si>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</si>
  <si>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</si>
  <si>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</si>
  <si>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</si>
  <si>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</si>
  <si>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</si>
  <si>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</si>
  <si>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</si>
  <si>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</si>
  <si>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</si>
  <si>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</si>
  <si>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</si>
  <si>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</si>
  <si>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</si>
  <si>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</si>
  <si>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</si>
  <si>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</si>
  <si>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</si>
  <si>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</si>
  <si>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</si>
  <si>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</si>
  <si>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</si>
  <si>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</si>
  <si>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</si>
  <si>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</si>
  <si>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</si>
  <si>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</si>
  <si>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</si>
  <si>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</si>
  <si>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</si>
  <si>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</si>
  <si>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</si>
  <si>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</si>
  <si>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</si>
  <si>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</si>
  <si>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</si>
  <si>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</si>
  <si>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</si>
  <si>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</si>
  <si>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</si>
  <si>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</si>
  <si>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</si>
  <si>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</si>
  <si>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</si>
  <si>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</si>
  <si>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</si>
  <si>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</si>
  <si>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</si>
  <si>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</si>
  <si>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</si>
  <si>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</si>
  <si>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</si>
  <si>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</si>
  <si>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</si>
  <si>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</si>
  <si>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</si>
  <si>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</si>
  <si>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</si>
  <si>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</si>
  <si>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</si>
  <si>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</si>
  <si>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</si>
  <si>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</si>
  <si>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</si>
  <si>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</si>
  <si>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</si>
  <si>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</si>
  <si>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</si>
  <si>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</si>
  <si>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</si>
  <si>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</si>
  <si>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</si>
  <si>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</si>
  <si>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</si>
  <si>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</si>
  <si>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</si>
  <si>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</si>
  <si>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</si>
  <si>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</si>
  <si>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</si>
  <si>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</si>
  <si>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</si>
  <si>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</si>
  <si>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</si>
  <si>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</si>
  <si>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</si>
  <si>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</si>
  <si>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</si>
  <si>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</si>
  <si>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</si>
  <si>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</si>
  <si>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</si>
  <si>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</si>
  <si>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</si>
  <si>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</si>
  <si>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</si>
  <si>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</si>
  <si>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</si>
  <si>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</si>
  <si>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</si>
  <si>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</si>
  <si>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</si>
  <si>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</si>
  <si>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</si>
  <si>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</si>
  <si>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</si>
  <si>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</si>
  <si>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</si>
  <si>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</si>
  <si>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</si>
  <si>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</si>
  <si>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</si>
  <si>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</si>
  <si>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</si>
  <si>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</si>
  <si>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</si>
  <si>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</si>
  <si>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</si>
  <si>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</si>
  <si>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</si>
  <si>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</si>
  <si>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</si>
  <si>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</si>
  <si>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</si>
  <si>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</si>
  <si>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</si>
  <si>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</si>
  <si>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</si>
  <si>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</si>
  <si>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</si>
  <si>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</si>
  <si>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</si>
  <si>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</si>
  <si>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</si>
  <si>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</si>
  <si>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</si>
  <si>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</si>
  <si>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</si>
  <si>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</si>
  <si>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</si>
  <si>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</si>
  <si>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</si>
  <si>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</si>
  <si>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</si>
  <si>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</si>
  <si>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</si>
  <si>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</si>
  <si>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</si>
  <si>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</si>
  <si>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</si>
  <si>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</si>
  <si>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</si>
  <si>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</si>
  <si>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</si>
  <si>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</si>
  <si>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</si>
  <si>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</si>
  <si>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</si>
  <si>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</si>
  <si>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</si>
  <si>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</si>
  <si>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</si>
  <si>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</si>
  <si>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</si>
  <si>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</si>
  <si>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</si>
  <si>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</si>
  <si>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</si>
  <si>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</si>
  <si>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</si>
  <si>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</si>
  <si>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</si>
  <si>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</si>
  <si>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</si>
  <si>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</si>
  <si>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</si>
  <si>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</si>
  <si>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</si>
  <si>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</si>
  <si>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</si>
  <si>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</si>
  <si>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</si>
  <si>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</si>
  <si>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</si>
  <si>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</si>
  <si>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</si>
  <si>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</si>
  <si>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</si>
  <si>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</si>
  <si>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</si>
  <si>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</si>
  <si>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</si>
  <si>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</si>
  <si>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</si>
  <si>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</si>
  <si>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</si>
  <si>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</si>
  <si>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</si>
  <si>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</si>
  <si>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</si>
  <si>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</si>
  <si>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</si>
  <si>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</si>
  <si>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</si>
  <si>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</si>
  <si>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</si>
  <si>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</si>
  <si>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</si>
  <si>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</si>
  <si>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</si>
  <si>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</si>
  <si>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</si>
  <si>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</si>
  <si>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</si>
  <si>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</si>
  <si>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</si>
  <si>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</si>
  <si>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</si>
  <si>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</si>
  <si>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</si>
  <si>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</si>
  <si>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</si>
  <si>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</si>
  <si>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</si>
  <si>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</si>
  <si>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</si>
  <si>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</si>
  <si>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</si>
  <si>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</si>
  <si>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</si>
  <si>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</si>
  <si>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</si>
  <si>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</si>
  <si>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</si>
  <si>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</si>
  <si>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</si>
  <si>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</si>
  <si>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</si>
  <si>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</si>
  <si>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</si>
  <si>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</si>
  <si>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</si>
  <si>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</si>
  <si>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</si>
  <si>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</si>
  <si>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</si>
  <si>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</si>
  <si>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</si>
  <si>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</si>
  <si>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</si>
  <si>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</si>
  <si>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</si>
  <si>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</si>
  <si>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</si>
  <si>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</si>
  <si>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</si>
  <si>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</si>
  <si>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</si>
  <si>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</si>
  <si>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</si>
  <si>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</si>
  <si>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</si>
  <si>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</si>
  <si>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</si>
  <si>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</si>
  <si>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</si>
  <si>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</si>
  <si>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</si>
  <si>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</si>
  <si>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</si>
  <si>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</si>
  <si>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</si>
  <si>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</si>
  <si>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</si>
  <si>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</si>
  <si>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</si>
  <si>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</si>
  <si>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</si>
  <si>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</si>
  <si>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</si>
  <si>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</si>
  <si>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</si>
  <si>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</si>
  <si>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</si>
  <si>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</si>
  <si>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</si>
  <si>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</si>
  <si>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</si>
  <si>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</si>
  <si>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</si>
  <si>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</si>
  <si>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</si>
  <si>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</si>
  <si>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</si>
  <si>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</si>
  <si>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</si>
  <si>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</si>
  <si>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</si>
  <si>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</si>
  <si>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</si>
  <si>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</si>
  <si>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</si>
  <si>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</si>
  <si>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</si>
  <si>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</si>
  <si>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</si>
  <si>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</si>
  <si>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</si>
  <si>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</si>
  <si>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</si>
  <si>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</si>
  <si>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</si>
  <si>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</si>
  <si>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</si>
  <si>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</si>
  <si>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</si>
  <si>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</si>
  <si>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</si>
  <si>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</si>
  <si>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</si>
  <si>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</si>
  <si>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</si>
  <si>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</si>
  <si>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</si>
  <si>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</si>
  <si>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</si>
  <si>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</si>
  <si>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</si>
  <si>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</si>
  <si>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</si>
  <si>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</si>
  <si>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</si>
  <si>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</si>
  <si>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</si>
  <si>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</si>
  <si>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</si>
  <si>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</si>
  <si>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</si>
  <si>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</si>
  <si>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</si>
  <si>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</si>
  <si>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</si>
  <si>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</si>
  <si>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</si>
  <si>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</si>
  <si>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</si>
  <si>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</si>
  <si>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</si>
  <si>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</si>
  <si>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</si>
  <si>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</si>
  <si>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</si>
  <si>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</si>
  <si>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</si>
  <si>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</si>
  <si>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</si>
  <si>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</si>
  <si>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</si>
  <si>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</si>
  <si>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</si>
  <si>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</si>
  <si>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</si>
  <si>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</si>
  <si>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</si>
  <si>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</si>
  <si>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</si>
  <si>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</si>
  <si>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</si>
  <si>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</si>
  <si>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</si>
  <si>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</si>
  <si>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</si>
  <si>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</si>
  <si>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</si>
  <si>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</si>
  <si>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</si>
  <si>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</si>
  <si>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</si>
  <si>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</si>
  <si>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</si>
  <si>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</si>
  <si>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</si>
  <si>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</si>
  <si>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</si>
  <si>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</si>
  <si>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</si>
  <si>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</si>
  <si>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</si>
  <si>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</si>
  <si>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</si>
  <si>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</si>
  <si>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</si>
  <si>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</si>
  <si>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</si>
  <si>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</si>
  <si>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</si>
  <si>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</si>
  <si>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</si>
  <si>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</si>
  <si>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</si>
  <si>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</si>
  <si>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</si>
  <si>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</si>
  <si>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</si>
  <si>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</si>
  <si>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</si>
  <si>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</si>
  <si>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</si>
  <si>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</si>
  <si>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</si>
  <si>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</si>
  <si>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</si>
  <si>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</si>
  <si>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</si>
  <si>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</si>
  <si>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</si>
  <si>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</si>
  <si>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</si>
  <si>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</si>
  <si>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</si>
  <si>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</si>
  <si>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</si>
  <si>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</si>
  <si>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</si>
  <si>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</si>
  <si>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</si>
  <si>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</si>
  <si>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</si>
  <si>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</si>
  <si>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</si>
  <si>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</si>
  <si>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</si>
  <si>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</si>
  <si>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</si>
  <si>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</si>
  <si>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</si>
  <si>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</si>
  <si>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</si>
  <si>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</si>
  <si>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</si>
  <si>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</si>
  <si>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</si>
  <si>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Môi trường sống, cách chăm sóc và bảo vệ con vật.</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</si>
  <si>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</si>
  <si>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</si>
  <si>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</si>
  <si>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</si>
  <si>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</si>
  <si>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</si>
  <si>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</si>
  <si>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</si>
  <si>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</si>
  <si>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</si>
  <si>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</si>
  <si>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</si>
  <si>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</si>
  <si>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</si>
  <si>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</si>
  <si>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</si>
  <si>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</si>
  <si>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</si>
  <si>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</si>
  <si>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</si>
  <si>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</si>
  <si>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</si>
  <si>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</si>
  <si>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</si>
  <si>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</si>
  <si>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</si>
  <si>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</si>
  <si>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</si>
  <si>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HĐC: Trò chuyện về tên lớp học, các bạn trong lớp và đồ dùng đồ chơi trong lớp.
 Cho trẻ xem video các hoạt động của bé trong trường mầm non</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</si>
  <si>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</si>
  <si>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</si>
  <si>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</si>
  <si>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</si>
  <si>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</si>
  <si>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</si>
  <si>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</si>
  <si>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</si>
  <si>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</si>
  <si>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</si>
  <si>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</si>
  <si>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</si>
  <si>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</si>
  <si>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</si>
  <si>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</si>
  <si>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</si>
  <si>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</si>
  <si>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</si>
  <si>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</si>
  <si>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</si>
  <si>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</si>
  <si>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</si>
  <si>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</si>
  <si>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</si>
  <si>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</si>
  <si>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</si>
  <si>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</si>
  <si>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</si>
  <si>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</si>
  <si>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</si>
  <si>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</si>
  <si>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ĐTT: Quan sát một  kí hiệu thông thường ở gia đình, trường lớp và một số quy định của trường lớp.</t>
  </si>
  <si>
    <t>Tiếp xúc với chữ, sách truyện</t>
  </si>
  <si>
    <t>HĐG: Xem album về chủ đề và tô, vẽ theo ý thích về chủ đề.</t>
  </si>
  <si>
    <t>Vẽ, tô màu chủ đề.</t>
  </si>
  <si>
    <t>HĐG: Vẽ tô màu tranh rỗng về chủ đề</t>
  </si>
  <si>
    <t>Sắp xếp đồ dùng, đồ chơi gọn gàng, ngăn nắp.</t>
  </si>
  <si>
    <t>Những trạng thái cảm xúc: vui, buồn, sợ hãi, tức giận, ngạc nhiên.</t>
  </si>
  <si>
    <t xml:space="preserve"> TQDN: Thăm quan di tích lịch sử đình Hà Hương.</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</si>
  <si>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</si>
  <si>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</si>
  <si>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</si>
  <si>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</si>
  <si>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</si>
  <si>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Hào hứng tham gia vào các hoạt động trong ngày lễ hội 22/12</t>
  </si>
  <si>
    <t>Hào hứng tham gia vào các hoạt động trong ngày lễ tết nguyên đán.</t>
  </si>
  <si>
    <t>Hào hứng tham gia vào các hoạt động trong ngày sinh nhật Bác.</t>
  </si>
  <si>
    <t>HĐH: Mừng sinh nhật Bác</t>
  </si>
  <si>
    <t xml:space="preserve">Một số quy định ở trường lớp </t>
  </si>
  <si>
    <t>SHHN: Lắng nghe và trả lời câu hỏi của cô và bạn trong giao tiếp.</t>
  </si>
  <si>
    <t>Nhận biết hành vi "đúng" - "sai", "tốt" - "xấu"</t>
  </si>
  <si>
    <t>HĐG: Trẻ chọn hành vi đúng - sai trong bảo vệ nguồn nước</t>
  </si>
  <si>
    <t>HĐH: Nhận biết hành vi "đúng - sai" khi tham gia giao thông.
HĐG: Trẻ chọn hành vi đúng - sai khi tham gia giao thông</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</si>
  <si>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</si>
  <si>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</si>
  <si>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</si>
  <si>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</si>
  <si>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</si>
  <si>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</si>
  <si>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</si>
  <si>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</si>
  <si>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</si>
  <si>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</si>
  <si>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</si>
  <si>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</si>
  <si>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</si>
  <si>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</si>
  <si>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</si>
  <si>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</si>
  <si>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HĐC: Nghe hát: Chung tay bảo vệ môi trường; Không xả rác; Vì cuộc sống tươi đẹp; Mưa rơi</t>
  </si>
  <si>
    <t xml:space="preserve">HĐC: Nghe hát: Kun bảo vệ môi trường; Siêu nhân xanh.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</si>
  <si>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</si>
  <si>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</si>
  <si>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</si>
  <si>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</si>
  <si>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</si>
  <si>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</si>
  <si>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</si>
  <si>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</si>
  <si>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</si>
  <si>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</si>
  <si>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</si>
  <si>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</si>
  <si>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</si>
  <si>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</si>
  <si>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</si>
  <si>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</si>
  <si>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</si>
  <si>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</si>
  <si>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</si>
  <si>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</si>
  <si>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</si>
  <si>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</si>
  <si>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</si>
  <si>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</si>
  <si>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</si>
  <si>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</si>
  <si>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</si>
  <si>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</si>
  <si>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</si>
  <si>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</si>
  <si>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</si>
  <si>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</si>
  <si>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</si>
  <si>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</si>
  <si>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</si>
  <si>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</si>
  <si>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</si>
  <si>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</si>
  <si>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</si>
  <si>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</si>
  <si>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</si>
  <si>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ô tô, xe máy, máy bay, tàu hỏa, thuyền buồm….
Tô màu đèn giao thông.</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</si>
  <si>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</si>
  <si>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</si>
  <si>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</si>
  <si>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</si>
  <si>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</si>
  <si>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</si>
  <si>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</si>
  <si>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ô tô
Vẽ bánh xe
Vẽ thuyền buồm
Vẽ đèn giao thông</t>
  </si>
  <si>
    <t>HĐH/HĐG: 
Vẽ quả chuông gió
 Vẽ mưa
Vẽ mặt trời
Vẽ mặt trăng</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</si>
  <si>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</si>
  <si>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</si>
  <si>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</si>
  <si>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</si>
  <si>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</si>
  <si>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</si>
  <si>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</si>
  <si>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</si>
  <si>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</si>
  <si>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</si>
  <si>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</si>
  <si>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</si>
  <si>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</si>
  <si>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</si>
  <si>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</si>
  <si>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</si>
  <si>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</si>
  <si>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HĐH/HĐG: 
Nặn ô tô
Nặn bánh xe
Nặn tàu hỏa</t>
  </si>
  <si>
    <t>HĐH/HĐG: 
Nặn đám mây
Nặn ông mặt trời
Nặn mặt trăng</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</si>
  <si>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</si>
  <si>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</si>
  <si>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</si>
  <si>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</si>
  <si>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</si>
  <si>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</si>
  <si>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</si>
  <si>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</si>
  <si>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</si>
  <si>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</si>
  <si>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</si>
  <si>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</si>
  <si>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</si>
  <si>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</si>
  <si>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</si>
  <si>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</si>
  <si>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</si>
  <si>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</si>
  <si>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</si>
  <si>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</si>
  <si>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</si>
  <si>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</si>
  <si>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</si>
  <si>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</si>
  <si>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</si>
  <si>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</si>
  <si>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</si>
  <si>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</si>
  <si>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</si>
  <si>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Chiếc khăn tay, Múa cho mẹ xem, Mẹ đi vắng. Tình thương bà cháu, Bà và cháu, Cháu yêu bà, Bé quét nhà; Ba ngọn nến lung linh; Tổ ấm gia đình, Cả nhà thương nhau; Bữa cơm gia đình</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</si>
  <si>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</si>
  <si>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</si>
  <si>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</si>
  <si>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</si>
  <si>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</si>
  <si>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</si>
  <si>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</si>
  <si>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</si>
  <si>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con lật đật.
Làm hộp đựng bút</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</si>
  <si>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</si>
  <si>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</si>
  <si>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</si>
  <si>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</si>
  <si>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</si>
  <si>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vòng tặng mẹ
Trang trí bưu thiếp tặng người thân
 Làm ngôi nhà</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</si>
  <si>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</si>
  <si>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</si>
  <si>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</si>
  <si>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</si>
  <si>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</si>
  <si>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</si>
  <si>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</si>
  <si>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</si>
  <si>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</si>
  <si>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</si>
  <si>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lớp học của bé, xếp khuôn viên trường MN</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</si>
  <si>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</si>
  <si>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</si>
  <si>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</si>
  <si>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</si>
  <si>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</si>
  <si>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</si>
  <si>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</si>
  <si>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</si>
  <si>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</si>
  <si>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</si>
  <si>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</si>
  <si>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</si>
  <si>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</si>
  <si>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</si>
  <si>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</si>
  <si>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</si>
  <si>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</si>
  <si>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</si>
  <si>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</si>
  <si>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</si>
  <si>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</si>
  <si>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</si>
  <si>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</si>
  <si>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</si>
  <si>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</si>
  <si>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</si>
  <si>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</si>
  <si>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</si>
  <si>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</si>
  <si>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</si>
  <si>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</si>
  <si>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</si>
  <si>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</si>
  <si>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</si>
  <si>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</si>
  <si>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</si>
  <si>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</si>
  <si>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</si>
  <si>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</si>
  <si>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</si>
  <si>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</si>
  <si>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</si>
  <si>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</si>
  <si>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</si>
  <si>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</si>
  <si>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</si>
  <si>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</si>
  <si>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</si>
  <si>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</si>
  <si>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</si>
  <si>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</si>
  <si>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</si>
  <si>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</si>
  <si>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</si>
  <si>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</si>
  <si>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</si>
  <si>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</si>
  <si>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</si>
  <si>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</si>
  <si>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</si>
  <si>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</si>
  <si>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</si>
  <si>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</si>
  <si>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</si>
  <si>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</si>
  <si>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</si>
  <si>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</si>
  <si>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</si>
  <si>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</si>
  <si>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</si>
  <si>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</si>
  <si>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</si>
  <si>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</si>
  <si>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</si>
  <si>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</si>
  <si>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</si>
  <si>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</si>
  <si>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</si>
  <si>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</si>
  <si>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</si>
  <si>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</si>
  <si>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</si>
  <si>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</si>
  <si>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</si>
  <si>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</si>
  <si>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</si>
  <si>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</si>
  <si>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Tổng hợp đánh giá CĐ : ĐỘNG VẬT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</si>
  <si>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</si>
  <si>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</si>
  <si>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</si>
  <si>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</si>
  <si>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</si>
  <si>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</si>
  <si>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</si>
  <si>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</si>
  <si>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</si>
  <si>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</si>
  <si>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</si>
  <si>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</si>
  <si>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</si>
  <si>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</si>
  <si>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</si>
  <si>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</si>
  <si>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</si>
  <si>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</si>
  <si>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</si>
  <si>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</si>
  <si>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</si>
  <si>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</si>
  <si>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</si>
  <si>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</si>
  <si>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</si>
  <si>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</si>
  <si>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HĐC:
Truyện: Tình bạn; Thỏ con đi học; Bạn mới; Mèo con và quyển sách; Chú vịt khàn; Bài học đầu năm; Vịt con đi học.</t>
  </si>
  <si>
    <t>ĐTT/HĐC</t>
  </si>
  <si>
    <t>HĐH: Bé với những chiếc ghế</t>
  </si>
  <si>
    <t>HĐH: 
Bé nói lời cảm ơn, xin lỗi.</t>
  </si>
  <si>
    <t>HĐH: 
Bài hát: Cháu đi mẫu giáo</t>
  </si>
  <si>
    <t xml:space="preserve">HĐH: 
Bài hát: Vui dến trường;                          </t>
  </si>
  <si>
    <t>HĐH (EDP):
Làm hộp đựng bút</t>
  </si>
  <si>
    <t>HĐH/HĐG</t>
  </si>
  <si>
    <t>HĐG: 
Xé, dán trang trí trường mầm non, lớp học của bé, bút chì, cái kéo, quả bóng…</t>
  </si>
  <si>
    <t xml:space="preserve">HĐG: 
Nặn quả bóng, con lật đật, 
</t>
  </si>
  <si>
    <t xml:space="preserve">HĐG: 
 Tô màu, di màu, xé, dán, vẽ, nặn hình quả bóng, xắc xô, con lật đật..; tập sử dụng kéo.                                   </t>
  </si>
  <si>
    <t>Tập đóng vai theo lời dẫn chuyện của giáo viên chủ đề "Trường mầm non"</t>
  </si>
  <si>
    <t>HĐC: Trò chuyện với trẻ về các hoạt động của bé trong ngày khai giảng.</t>
  </si>
  <si>
    <t>ĐTT/HĐC:
Bài thơ: Cô dạy; Mẹ và cô; Lời chào; Bập bênh; Bạn mới; Đi học đúng giờ; Chúng ta đều là bạn ….</t>
  </si>
  <si>
    <t>HĐH: Bài thơ: 
 + Cô dạy
 + Bạn mới
 + Chiếc bút chì</t>
  </si>
  <si>
    <t xml:space="preserve"> VSĂN: Giáo dục trẻ thói quen kỹ năng mời chào khi ăn uống</t>
  </si>
  <si>
    <t>Những việc làm có thể gây nguy hiểm cho bản thân (cười đùa khi ăn  ngậm hột hạt, tự ý uống thuốc/ ăn thức ăn lạ, leo trèo bàn ghế, lan can, theo người lạ, trêu động vật, hút thuốc lá,…)</t>
  </si>
  <si>
    <t>SHHN: Trò chuyện với trẻ  khôngcười đùa khi ăn  ngậm hột hạt, tự ý uống thuốc/ ăn thức ăn lạ, leo trèo bàn ghế, lan can, theo người lạ, trêu động vật, hút thuốc lá,…</t>
  </si>
  <si>
    <t xml:space="preserve"> HĐNT: Quan sát lớp học, quan sát các khu vực trong lớp học … Quan sát một số đồ dùng, đồ chơi trong lớp học (kéo, bút chì, quả bóng,...); Đồ chơi ngoài trời (đu quay, cầu trượt…)</t>
  </si>
  <si>
    <t>4. Một số hiện tượng tự nhiên</t>
  </si>
  <si>
    <t>HĐG:
Truyện: Thỏ con đi học; Mèo con và quyển sách; Chú vịt khàn; Bài học đầu năm; Vịt con đi học.</t>
  </si>
  <si>
    <t xml:space="preserve"> HĐC:
Truyện: Thỏ con đi học;  Mèo con và quyển sách; Chú vịt khàn; Bài học đầu năm; Vịt con đi học.</t>
  </si>
  <si>
    <t>HĐC: Dạy trẻ nhận biết một số ký hiệu trong nhà vệ sinh</t>
  </si>
  <si>
    <t>HĐC: Nghe hát: Cháu đi mẫu giáo; Lớp chúng ta đoàn kết; Đi học về; Cô giáo em; Ngày đầu tiên đi học; Cô giáo em là hoa Ê-Ban; Lý cây kéo; An toàn hằng ngày.</t>
  </si>
  <si>
    <t>HĐG: 
Vẽ đường đi đến lớp,vẽ chùm bóng bay.Vẽ chiếc kéo, bút chì, quả bóng…</t>
  </si>
  <si>
    <t>HĐH:
Tô màu trường mầm non.
HĐG:
Tô màu trường mầm non; lớp học của bé; bút chì, cái kéo, quả bóng…</t>
  </si>
  <si>
    <t>HĐG: 
 Xếp lớp học; ngôi trường
 Xếp con đường đến lớp.
 Xếp khu chơi của lớp.</t>
  </si>
  <si>
    <t>GVCN</t>
  </si>
  <si>
    <t>TTCM DUYỆT</t>
  </si>
  <si>
    <t>Bùi Thị Mến</t>
  </si>
  <si>
    <t>HIỆU PHÓ CM DUYỆT</t>
  </si>
  <si>
    <t>Lưu Thị Thắm</t>
  </si>
  <si>
    <t xml:space="preserve">Trường mầm non </t>
  </si>
  <si>
    <t>Lớp 3TC1 của bé</t>
  </si>
  <si>
    <t>An toàn khi sử dụng đdđc</t>
  </si>
  <si>
    <t>Trần Quỳnh Chi</t>
  </si>
  <si>
    <t>Phạm Quốc Khánh</t>
  </si>
  <si>
    <t>Phạm Hoàng Bảo Ngân</t>
  </si>
  <si>
    <t>Phan Bảo Nhi</t>
  </si>
  <si>
    <t>Đỗ Phú Qúy</t>
  </si>
  <si>
    <t>Trần Nguyễn Tuệ Tâm</t>
  </si>
  <si>
    <t>Phạm Thế Thanh</t>
  </si>
  <si>
    <t>Trần Như Ý</t>
  </si>
  <si>
    <t>Đoàn Khánh Vy</t>
  </si>
  <si>
    <t>Trần Bảo Châu</t>
  </si>
  <si>
    <t>Nguyễn Ngọc Hoàng My</t>
  </si>
  <si>
    <t>Trần Minh Hằng</t>
  </si>
  <si>
    <t>Trần Thị Kim Anh</t>
  </si>
  <si>
    <t>Phạm Ngọc Diệp</t>
  </si>
  <si>
    <t>Nguyễn Ngọc Thiên Hương</t>
  </si>
  <si>
    <t>Dương Minh Khang</t>
  </si>
  <si>
    <t>Bùi Công Thành</t>
  </si>
  <si>
    <t>Đạt mục tiêu</t>
  </si>
  <si>
    <t>Trần Minh Anh</t>
  </si>
  <si>
    <t>Bé cần gì lớn lên và khỏe mạnh</t>
  </si>
  <si>
    <t>Trang phục của bé</t>
  </si>
  <si>
    <t xml:space="preserve">HĐG: Tô màu, di màu, xé, dán, vẽ, nặn hình búp bê, trang phục bạn trai, bạn gái..; tập sử dụng kéo.                                   </t>
  </si>
  <si>
    <t>HĐH: Bài thơ: 
Rước đèn tháng tám.
Chiếc mũ nhỏ xinh</t>
  </si>
  <si>
    <t xml:space="preserve"> HĐH:
Truyện: Gấu con bị đau răng</t>
  </si>
  <si>
    <t xml:space="preserve"> HĐG/HĐC:
Truyện: Gấu con bị đau răng; Mỗi người một việc; Cậu bé mũi dài.</t>
  </si>
  <si>
    <t xml:space="preserve"> HĐG:
Truyện: Gấu con bị đau răng; Mỗi người một việc; Cậu bé mũi dài.</t>
  </si>
  <si>
    <t>HĐG/HĐC</t>
  </si>
  <si>
    <t>HĐH: Tự giới thiệu về bản thân</t>
  </si>
  <si>
    <t>HĐC: Đôi bàn tay xinh</t>
  </si>
  <si>
    <t>HĐC: Bé xỏ, cởi và gấp tất</t>
  </si>
  <si>
    <t>HĐC: 
Dạy trẻ kỹ năng nhận biết cảm xúc vui- buồn</t>
  </si>
  <si>
    <t xml:space="preserve"> HĐC: Bé vui hay buồn
+ Tô màu tranh những khuôn mặt biểu cảm (Vui, buồn, tức giận..)</t>
  </si>
  <si>
    <t>HĐC: Bé nói lời cảm ơn, xin lỗi.</t>
  </si>
  <si>
    <t>HĐC: 
Bé hợp tác với bạn khi chơi</t>
  </si>
  <si>
    <t>HĐH: Cảm xúc vui, buồn của bé</t>
  </si>
  <si>
    <t>HĐH:
NB tay phải- tay trái của bản thân</t>
  </si>
  <si>
    <t>HĐNT: Quan sát, khám phá đèn lồng, đèn ông sao; Phân biệt trang phục bạn trai - bạn gái</t>
  </si>
  <si>
    <t>HĐC: Nhận biết, phân biệt bạn trai - bạn gái.</t>
  </si>
  <si>
    <t xml:space="preserve">  HĐH (5E): Khám phá chiếc  đèn ông sao </t>
  </si>
  <si>
    <t>HĐH: Dạy hát: Mời bạn ăn.</t>
  </si>
  <si>
    <t>HĐH: Dạy VĐ múa minh họa bài:  Đêm trung thu.</t>
  </si>
  <si>
    <t>HĐG: 
Vẽ tóc bạn trai, bạn gái.
In hình đôi bàn tay, đôi bàn chân.
Vẽ đèn lồng; đèn ông sao.</t>
  </si>
  <si>
    <t>HĐG: 
Nặn bánh trung thu, nặn hình bạn trai, bạn gái, nặn những chiếc vòng to, nhỏ…</t>
  </si>
  <si>
    <t>HĐG: Nhận biết được màu sắc cơ bản: Vàng, xanh, đỏ của màu nước</t>
  </si>
  <si>
    <t xml:space="preserve">    Chia ra:  + Giờ thể chất</t>
  </si>
  <si>
    <t xml:space="preserve">                   + Giờ nhận thức</t>
  </si>
  <si>
    <t xml:space="preserve">                   + Giờ ngôn ngữ</t>
  </si>
  <si>
    <t xml:space="preserve">                    + Giờ thẩm mỹ</t>
  </si>
  <si>
    <t xml:space="preserve">                   + Giờ TC-KNXH</t>
  </si>
  <si>
    <t>HĐH: Khám phá đôi bàn tay của bé;</t>
  </si>
  <si>
    <t>Bé vui đón tết trung thu</t>
  </si>
  <si>
    <t>HĐG:  Phân biệt hình; Xếp xen kẽ; Bé đếm giỏi; Gạch bỏ đối tượng không cùng loại; Hình nào bóng đấy; Xếp hình; Ghép tranh;</t>
  </si>
  <si>
    <t>ĐTT/HĐC:
Bài thơ: Rước đèn tháng tám; Đôi mắt của em; Cái lưỡi; Tay làm đồ chơi; Cô dạy; Tâm sự của cái mũi; Lời chào; Bé ơi; Tập rửa mặt; Tập đánh răng….</t>
  </si>
  <si>
    <t xml:space="preserve">HĐC: Nghe hát: Rước đèn dưới trăng; Chiếc đèn ông sao; Bài ca trung thu; Trung thu xuống phố; Mời bạn ăn, Áo mới, Dạy bé mặc quần áo </t>
  </si>
  <si>
    <t xml:space="preserve">HĐG: 
 + Góc phân vai:  Bé với búp bê (Mặc, cởi áo cho búp bê).  </t>
  </si>
  <si>
    <t>SHHN: TC với trẻ không: cười đùa khi ăn uống , ngậm hột hạt, tự ý uống thuốc/ ăn thức ăn lạ, không leo trèo bàn ghế, lan can, không theo người lạ, trêu động vật, không lại gần người đang hút thuốc lá,…</t>
  </si>
  <si>
    <t xml:space="preserve">Những việc làm có thể gây nguy hiểm cho bản thân </t>
  </si>
  <si>
    <t xml:space="preserve">HĐNT: Quan sát, theo dõi sự lớn lên của cây: nảy mầm, ra lá và lớn lên. Sự chuyển màu của: hoa, lá, thân cây….. Cách chăm sóc cây, hoa...    </t>
  </si>
  <si>
    <t>HĐNT: Quan sát: Vật gì nổi vật gì chìm? Mưa to mưa nhỏ; Thổi bong bóng xà phòng; Sự bốc hơi của nước; Nước đi đường nào; Hoa nở trong nước; Nước giúp hoa tươi tốt.</t>
  </si>
  <si>
    <t xml:space="preserve"> SHHN: Khuyến khích trẻ bày tỏ tình cảm và hiểu biết về bản thân qua giao tiếp với cô, với bạn, bố mẹ và những người thân xung quanh</t>
  </si>
  <si>
    <t>Chăm chú lắng nghe và hưởng ứng cảm xúc theo bài hát, bản nhạc; thích nghe đọc thơ, đồng dao, ca dao, tục ngữ; thích nghe kể câu chuyện phù hợp với độ tuổi và chủ đề thực hiện.</t>
  </si>
  <si>
    <t>HĐG: Tô màu trang phục bạn trai, bạn gái. Tô màu đôi bàn tay, đôi bàn chân. Tô màu đèn lồng, đèn ông sao</t>
  </si>
  <si>
    <t>HĐH/HĐG: Trang trí trang phục bạn trai, bạn gái, 
HĐG: Xé dán trang trí đèn lồng, đèn ông sao, đôi bàn tay, đôi bàn chân.</t>
  </si>
  <si>
    <t>Steam:
Làm đèn lồng, đèn ông sao.
Làm trang phục bạn gái, bạn trai.
Làm đồ dùng bạn gái (Vòng, dây buộc tóc, khuyên tai...)
Làm cái nón 
Làm đôi dép.</t>
  </si>
  <si>
    <t>HĐG:
Làm đèn lồng
Làm đèn ông sao
Làm trang phục bạn gái, bạn trai.
Làm đồ dùng bạn gái (Vòng, dây buộc tóc, khuyên tai...)
Làm  nón 
Làm đôi dép.</t>
  </si>
  <si>
    <t xml:space="preserve">         - Lĩnh vực TCKNXH</t>
  </si>
  <si>
    <t>HP CM DUYỆT</t>
  </si>
  <si>
    <t>HĐG: Nối số lượng bàn tay/ bànn chân với số chấm tròn. Phân biệt tay phải tay trái/ chân phải chân trái. Ghép hình bàn tay trái, phải/ chân trái, phải từ tranh cắt rời......</t>
  </si>
  <si>
    <t>`1</t>
  </si>
  <si>
    <t>Người thân trong gia đình bé</t>
  </si>
  <si>
    <t>Đồ dùng trong gia đình bé</t>
  </si>
  <si>
    <t>Ngôi nhà của bé</t>
  </si>
  <si>
    <t>HĐH: Chạy thay đổi tốc độ theo hiệu lệnh</t>
  </si>
  <si>
    <t>HĐH: Chạy thay đổi hướng theo 5-6 điểm zic zắc</t>
  </si>
  <si>
    <t>HĐH: Chạy 15m liên tục theo hướng thẳng</t>
  </si>
  <si>
    <t>HĐH: Chạy 18m liên tục theo hướng thẳng</t>
  </si>
  <si>
    <t xml:space="preserve">HĐG: Tô màu, di màu, xé, dán, vẽ, nặn hình một số đồ dùng trong gia đình (bàn ghế, tivi ….); tập sử dụng kéo.                                   </t>
  </si>
  <si>
    <t xml:space="preserve"> HĐH/HĐC:
Truyện: Nhổ củ cải
HĐC:
Truyện: Cô bé quàng khăn đỏ; Bông hoa cúc trắng; Ba điều ước; Anh em nhà thỏ; Làm cách nào dễ hơn; Bồ nông có hiếu.</t>
  </si>
  <si>
    <t xml:space="preserve">ĐTT/ HĐC:
Thăm nhà bà; Giúp mẹ; Yêu mẹ; Chiếc quạt nan; Lấy tăm cho bà; Em vẽ; Ngôi nhà; Bé ngoan.           </t>
  </si>
  <si>
    <t>HĐC: Bé thực hiện một số nội quy trong gia đình.</t>
  </si>
  <si>
    <t>HĐC:
Dạy trẻ KN chào hỏi, cảm ơn và xin lỗi.</t>
  </si>
  <si>
    <t xml:space="preserve"> HĐH: 
Bà của bé</t>
  </si>
  <si>
    <t xml:space="preserve"> HĐH: 
Mẹ yêu của bé</t>
  </si>
  <si>
    <t>ĐTT/HĐC: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</si>
  <si>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 xml:space="preserve"> HĐH: Bài hát:  
Nhà của tôi. 
Đồ dùng bé yêu</t>
  </si>
  <si>
    <t xml:space="preserve"> HĐH: 
VĐ múa minh họa bài: Múa cho mẹ xem</t>
  </si>
  <si>
    <t>Steam:
 Làm vòng tặng mẹ
 Làm ngôi nhà</t>
  </si>
  <si>
    <t>HĐG: 
Vẽ tóc, trang phục.
Vẽ ngôi nhà.
Vẽ một số đồ dùng trong gia đình (tivi, bàn, tủ quần áo…)</t>
  </si>
  <si>
    <t>HĐG: 
Xé, dán trang trí trang phục cho người thân trong gia đình, ti vi, tủ đựng quần áo, ngôi nhà</t>
  </si>
  <si>
    <t>HĐNT: Quan sát những người thân trong gia đình bé.
Đồ dùng trong gia đình bé.
Ngôi nhà của bé</t>
  </si>
  <si>
    <t>HĐH: Khám phá một số đồ dùng trong gia đình (bát, đũa - thìa, cốc)</t>
  </si>
  <si>
    <t xml:space="preserve"> HĐH/HĐG: 
 Nặn vòng đeo tay.
Nặn đôi đũa, cái bát, đĩa, thìa, ngôi nhà….</t>
  </si>
  <si>
    <t>HĐG:
Xây dựng khuôn viên ngôi nhà, lắp nghép ngôi nhà.
 Xây, lắp ghép sân vườn, hàng rào, ao cá,..</t>
  </si>
  <si>
    <t xml:space="preserve"> HĐG/HĐC:
Truyện: Nhổ củ cải; Cô bé quàng khăn đỏ.</t>
  </si>
  <si>
    <t xml:space="preserve"> HĐH: Bài thơ: 
 Lời chào.
Chiếc quạt nan
Ngôi nhà    </t>
  </si>
  <si>
    <t>HĐG:         
Chơi mẹ con; chị em</t>
  </si>
  <si>
    <t xml:space="preserve"> HĐNT: Cuộn - xoay tròn cổ tay, vo, xoáy, xoắn</t>
  </si>
  <si>
    <t>Những việc làm có thể gây nguy hiểm cho bản thân (cười đùa khi ăn uống , ngậm hột hạt, tự ý uống thuốc/ ăn thức ăn lạ, không leo trèo bàn ghế , lan can, không theo người lạ, trêu động vật, ,…)</t>
  </si>
  <si>
    <t>SHHN: Trò chuyện với trẻ  không cười đùa khi ăn uống , ngậm hột hạt, tự ý uống thuốc/ ăn thức ăn lạ, không leo trèo bàn ghế, lan can, không theo người lạ, trêu động vật, …</t>
  </si>
  <si>
    <t>HĐG:  Phân biệt hình; Xếp xen kẽ;  Gạch bỏ đối tượng không cùng loại; Hình nào bóng đấy; Phân loại các đồ dùng, đồ chơi an toàn - không an toàn; Xếp hình; Ghép tranh;</t>
  </si>
  <si>
    <t>HĐNT: Trò chơi: Hành vi đúng sai đối với nguồn nước; Vật gì nổi vật gì chìm? Mưa to mưa nhỏ; Thổi bong bóng xà phòng; Sự bốc hơi của nước; Nước đi đường nào; Hoa nở trong nước; Nước giúp hoa tươi tốt.</t>
  </si>
  <si>
    <t>HĐG: Tô màu tóc, trang phục của người thân trong gia đình.
Tô màu đồ dùng trong gia đình: Bàn ghế, tủ, ti vi...
Tô màu ngôi nhà</t>
  </si>
  <si>
    <t>HĐH: Dạy trẻ kỹ năng tự mặc quần áo.</t>
  </si>
  <si>
    <t>Nhánh 1: Cô giáo của bé</t>
  </si>
  <si>
    <t>Nhánh 2: Bác sỹ nha khoa</t>
  </si>
  <si>
    <t>Nhánh 3: Nghề thợ xây</t>
  </si>
  <si>
    <t>Nhánh 4: Nghề nông nghiệp</t>
  </si>
  <si>
    <t>Nhánh 5: Cháu yêu chú bộ đội</t>
  </si>
  <si>
    <t>LH</t>
  </si>
  <si>
    <t>HĐH: 
Truyện: Cô bác sĩ tý hon</t>
  </si>
  <si>
    <t>Đá bóng vào gôn</t>
  </si>
  <si>
    <t xml:space="preserve">Bò trong đường hẹp </t>
  </si>
  <si>
    <t xml:space="preserve">Bò theo đường zíc zắc </t>
  </si>
  <si>
    <t xml:space="preserve">HĐG/HĐC:
Truyện: Cô bác sĩ tý hon Ba chú lợn con; Cây rau của thỏ út; </t>
  </si>
  <si>
    <t>HĐH:  Cô giáo của bé</t>
  </si>
  <si>
    <t xml:space="preserve"> HĐH:
 Bài hát: 
Cô và mẹ
Em làm bác sĩ
</t>
  </si>
  <si>
    <t xml:space="preserve"> HĐH: Chú bộ đội yêu thương. </t>
  </si>
  <si>
    <t xml:space="preserve"> HĐH:
 Bài hát: 
Lớn lên cháu lái máy cày
</t>
  </si>
  <si>
    <t>Steam:
 Làm bưu thiếp tặng cô giáo.  
 Làm mũ bác sĩ
Làm khung ảnh tặng chú bộ đội</t>
  </si>
  <si>
    <t>HĐH:
Xé dán cái xẻng
HĐG: 
Xé, dán trang trí đồ dùng, trang phục bác sĩ, cô giáo, chú bộ đội, đồ dùng nghề nông….</t>
  </si>
  <si>
    <t xml:space="preserve"> HĐG: 
Nặn củ cà rốt, nặn các loại quả, nặn đồ dùng, sản phẩm các nghề.</t>
  </si>
  <si>
    <t>HĐG: Đặt tên sản phẩm chủ đề nghề nghiệp theo ý thích</t>
  </si>
  <si>
    <t xml:space="preserve"> HĐNT: Quan sát, khám phá một số đồ dùng của nghề (nghề nông, bác sĩ, giáo viên….)</t>
  </si>
  <si>
    <t>NGƯỜI XD KẾ HOẠCH</t>
  </si>
  <si>
    <t xml:space="preserve">ĐTT: Trò chuyện về những tình huống nguy hiểm và cách phòng tránh </t>
  </si>
  <si>
    <t>HĐG:
 Làm bưu thiếp; Làm dép; Làm mũ; Làm cái liềm; Làm bay xây</t>
  </si>
  <si>
    <t xml:space="preserve">HĐG:
Xây dựng lớp học; trạm y tế, bệnh viện; cầu, đường; vườn rau sạch; doanh trại bộ đội. </t>
  </si>
  <si>
    <t xml:space="preserve">HĐNT: VĐ sáng tạo theo ý thích bài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</si>
  <si>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HĐC: Nghe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</si>
  <si>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 ĐTT/HĐC:
Bài thơ: Chiếc cầu mới; Chú giải phóng quân; Đi bừa; Thỏ bông bị ốm; Em làm thợ xây;  Bác nông dân; Bé làm bao nhiêu nghề; Làm bác sĩ.                                                     </t>
  </si>
  <si>
    <t xml:space="preserve"> HĐH: 
Bài thơ: 
 Đóa hoa dành tặng cô thân yêu.
 Em làm thợ xây.    
Đi bừa
Chú Hải quân                                       </t>
  </si>
  <si>
    <t xml:space="preserve">HĐG:                              Tô màu, di màu, xé, dán, vẽ, nặn hình một số đồ dùng của nghề (xô, cuốc, xẻng…); tập sử dụng kéo.                                   </t>
  </si>
  <si>
    <t xml:space="preserve">HĐNT: Quan sát, theo dõi sự lớn lên của cây:nảy mầm, ra lá và lớn lên.Sự chuyển màu của: hoa, lá, thân cây…
Cách chăm sóc cây, hoa.    </t>
  </si>
  <si>
    <r>
      <t xml:space="preserve"> HĐH: 
Khám phá công việc của nghề bác sĩ. 
</t>
    </r>
    <r>
      <rPr>
        <sz val="12"/>
        <rFont val="Times New Roman"/>
        <family val="1"/>
      </rPr>
      <t xml:space="preserve">Khám phá công việc bác thợ xây.    
Khám phá công việc bác nông dân. </t>
    </r>
    <r>
      <rPr>
        <sz val="12"/>
        <color theme="1"/>
        <rFont val="Times New Roman"/>
        <family val="1"/>
      </rPr>
      <t xml:space="preserve">      </t>
    </r>
  </si>
  <si>
    <t>HĐG: 
Tô màu đồ dùng dụng cụ, trang phục của cô giáo, bác sĩ nha khoa, chú thợ xây, bác nông dân, chú bộ đội.</t>
  </si>
  <si>
    <t>HĐH:
Vẽ sản phẩm nghề nông (củ khoai, củ cà rốt, quả cam)
HĐG: 
Vẽ đồ dùng dụng cụ, trang phục của cô giáo, bác sĩ nha khoa, chú thợ xây, bác nông dân, chú bộ đội</t>
  </si>
  <si>
    <t>Vật nuôi trong gia đình</t>
  </si>
  <si>
    <t>Con vật sống dưới nước</t>
  </si>
  <si>
    <t>Con vật sống trong rừng</t>
  </si>
  <si>
    <t>22/12-26/12</t>
  </si>
  <si>
    <t>29/12-02/01/2026</t>
  </si>
  <si>
    <t>05/01-09/01</t>
  </si>
  <si>
    <t>HĐH: Bò theo đường zíc zắc</t>
  </si>
  <si>
    <t>HĐH: Bước lên, xuống bục cao 30cm</t>
  </si>
  <si>
    <t xml:space="preserve">HĐG: Tô màu, di màu, xé, dán, vẽ, nặn hình các con vật tôm, cua, cá...; tập sử dụng kéo.                                   </t>
  </si>
  <si>
    <t xml:space="preserve"> ĐTT: Trò chuyện với trẻ về cách giữ gìn vệ sinh thân thể; Các dấu hiệu khị bị ốm                                             </t>
  </si>
  <si>
    <t>HĐG: Nối thức ăn; môi trường sống của 1 số con vật nuôi trong gia đình, con vật sống dưới nước, con vật sống trong rừng.</t>
  </si>
  <si>
    <t xml:space="preserve">HĐH: Bò chui qua cổng </t>
  </si>
  <si>
    <t xml:space="preserve">ĐTT:
 Bài thơ: Đàn gà con; Ếch con học bài; Ong và bướm; Rong và cá; Gấu qua cầu; Ông cháu nhà vịt; Chú Thỏ trắng.                                                             </t>
  </si>
  <si>
    <t xml:space="preserve"> HĐNT: Khu trải nghiệm nghề dịch vụ: Tiệm sapa; Tiệm nail; Cửa hàng may đo quần áo.          </t>
  </si>
  <si>
    <t xml:space="preserve"> HĐG/HĐC:
Truyện: Chim con, gà con; Gà trống và Vịt bầu; Rùa con tìm nhà;  Bác Rùa tốt bụng; Ba gấu con; Rùa và thỏ.</t>
  </si>
  <si>
    <t xml:space="preserve"> HĐG:
Truyện:Gà trống và Vịt bầu; Rùa con tìm nhà; Rùa và thỏ.</t>
  </si>
  <si>
    <t>HĐH: 
Bé chăm sóc  mèo con.</t>
  </si>
  <si>
    <t xml:space="preserve"> HĐH:
Truyện: "Gà trống và Vịt bầu"</t>
  </si>
  <si>
    <t xml:space="preserve"> HĐH: Bài thơ: 
 Rong và cá; Chú Thỏ trắng.                                                             </t>
  </si>
  <si>
    <t xml:space="preserve"> HĐH:
 Bài hát: 
 Cá vàng bơi.</t>
  </si>
  <si>
    <t>HĐH: Khám phá: 
Con gà trống.
Con khỉ.</t>
  </si>
  <si>
    <t xml:space="preserve">Steam:
 Làm tranh cá từ các nguyên vật liệu phế thải </t>
  </si>
  <si>
    <t>HĐG: 
Xé, dán trang trí  con gà, con cá, con mèo, con voi, con khỉ, con ong, con bướm….</t>
  </si>
  <si>
    <t>HĐG: 
 Vẽ con gà, con cá, con mèo, con ong, con bướm….</t>
  </si>
  <si>
    <t>HĐC: Nhận biết hành vi tốt - xấu, đúng - sai.</t>
  </si>
  <si>
    <t>HĐC: Dạy trẻ cách bóc trứng cút</t>
  </si>
  <si>
    <t xml:space="preserve"> HĐH: 
Bài hát:
 + Gà trống, mèo con và cún con.
 + Đố bạn.</t>
  </si>
  <si>
    <t>HĐG: 
Nặn con gà
Nặn con cá.
Nặn con mèo
Nặn thức ăn cho các con vật.</t>
  </si>
  <si>
    <t>HĐG:
 Làm tranh gà; tranh cá; 
Làm con cá, con mèo, con voi... từ nguyên vật liệu phế thải.</t>
  </si>
  <si>
    <t>HĐG:
Xây trang trại chăn nuôi.
Xây bể cá, ao cá, hồ nuôi tôm, baba...
Xây vườn bách thú.</t>
  </si>
  <si>
    <t>HĐC: Trò chuyện với trẻ về những nơi nguy hiểm. Hướng dẫn trẻ biết một số biển báo gây nguy hiểm</t>
  </si>
  <si>
    <t>HĐC: Chắp ghép các hình học để tạo thành hình mới</t>
  </si>
  <si>
    <t>HĐC: Nghe hát: Gà gáy le te, Gà trống thổi kèn; Chú Ếch con; Tôm, cá, cua thi tài. Chú voi con; Ta đi vào rừng xanh;</t>
  </si>
  <si>
    <t xml:space="preserve">HĐNT: Quan sát, theo dõi sự lớn lên của cây: nảy mầm, ra lá và lớn lên.
Sự chuyển màu của: hoa, lá, thân cây... Cách chăm sóc cây, hoa...    </t>
  </si>
  <si>
    <t>HĐNT: Trò chơi: Hành vi đúng sai đối với nguồn nước; Vật gì nổi vật gì chìm? Mưa to mưa nhỏ; Thổi bong bóng xà phòng; Sự bốc hơi của nước;  Hoa nở trong nước</t>
  </si>
  <si>
    <t>HĐG: Tô màu con gà, con cá, con mèo, con voi, con khỉ, con ong, con bướm…</t>
  </si>
  <si>
    <t>Nhánh 1:
Trường lớp sạch sẽ</t>
  </si>
  <si>
    <t>Nhánh 2"
Bé tiết kiệm điện nước</t>
  </si>
  <si>
    <t xml:space="preserve">HĐG: -Tô màu, di màu, xé, dán, vẽ, nặn thùng đựng rác, hộp đựng bút, gầu hót...; tập sử dụng kéo.                                   </t>
  </si>
  <si>
    <t xml:space="preserve"> HĐG:
Truyện: Bé bỏ rác vào thùng; Chú thỏ nhặt rác; Cây xanh và rác thải Cây xanh của bé….</t>
  </si>
  <si>
    <t>HĐG: Trẻ chọn hành vi đúng - sai trong bảo vệ môi trường; Tiết kiệm điện nước.</t>
  </si>
  <si>
    <t>HĐC: Dạy trẻ lau bàn ghế</t>
  </si>
  <si>
    <t xml:space="preserve"> HĐC: Bài hát:Chung tay bảo vệ môi trường; Không xả rác; Vì cuộc sống tươi đẹp; Mưa rơi; Ngăn nắp gọn gàng; Cùng tiết kiệm điện bạn ơi.</t>
  </si>
  <si>
    <t>HĐG: 
Tô màu ngôi trường
Tô màu thùng đựng rác</t>
  </si>
  <si>
    <t>HĐG: 
Vẽ trường mầm non xanh
Vẽ mưa</t>
  </si>
  <si>
    <t>HĐG: 
Xé, dán trang trí ngôi trường, thùng đựng rác, gầu hót…</t>
  </si>
  <si>
    <t>HĐG: 
Nặn các đồ dùng vệ sinh (thùng đựng rác, gầu hót, chổi…)</t>
  </si>
  <si>
    <t>Steam:
Làm thùng đựng rác.</t>
  </si>
  <si>
    <t xml:space="preserve"> HĐNT: Quan sát, khám phá một số đồ dùng: thùng đựng rác, gầu hót…..</t>
  </si>
  <si>
    <t>HĐH: Lăn bóng với cô</t>
  </si>
  <si>
    <t>HĐH: Tung bóng lên cao bằng 2 tay.</t>
  </si>
  <si>
    <t xml:space="preserve"> ĐTT/HĐC:
Bài thơ: Bé bảo vệ môi trường; Vứt rác đúng chỗ; Không vứt rác ra đường; Tập quét nhà; Giữ gìn vệ sinh…  </t>
  </si>
  <si>
    <t>HĐH: Bé làm gì để tiết kiệm điện, nước</t>
  </si>
  <si>
    <t xml:space="preserve">HĐH:  
Bài thơ: 
+ Bé giữ vệ sinh môi trường.
+ Tiết kiệm điện nước </t>
  </si>
  <si>
    <t>HĐC:
Truyện: Bé bỏ rác vào thùng; Chú thỏ nhặt rác; Cây xanh và rác thải. Cây xanh của bé….</t>
  </si>
  <si>
    <t>HĐC: Trò chuyện, xem tranh ảnh về nơi nguy hiểm. Hướng dẫn trẻ biết một số biển báo gây nguy hiểm</t>
  </si>
  <si>
    <t xml:space="preserve"> HĐH: 
Bài hát: 
Cùng tiết kiệm điện bạn ơi.</t>
  </si>
  <si>
    <t>HĐG: Làm thùng đựng rác.
Làm gầu hót rác
Làm chổi</t>
  </si>
  <si>
    <t>Nguyễn Hữu Dương Minh</t>
  </si>
  <si>
    <t>Nhánh 1:
Một số loại rau, củ, quả</t>
  </si>
  <si>
    <t>Nhánh 2:
Những bông hoa xinh</t>
  </si>
  <si>
    <t>Nhánh 3:
Ngày tết quê em</t>
  </si>
  <si>
    <t>Nhánh 4:
Vườn cây ăn quả nhà bé</t>
  </si>
  <si>
    <t>Nhánh 5:
Ngày hội của bà, cô, mẹ và các bạn gái</t>
  </si>
  <si>
    <t xml:space="preserve">HĐG:  -Tô màu, di màu, xé, dán, vẽ, nặn hình bông hoa, củ, quả...; làm các đồ choi bằng củ, quả ..; tập sử dụng kéo.                                   </t>
  </si>
  <si>
    <t xml:space="preserve"> HĐG/HĐC:
Truyện: Chú đỗ con; Hoa mào gà; Bí con thoát nạn; Niềm vui từ bát canh cải; Qủa táo này của ai; Hạt giống nhỏ; Chuyện trong vườn.                                            </t>
  </si>
  <si>
    <t xml:space="preserve">HĐH:
+ Khám hoa cúc
+ Khám phá quả mít </t>
  </si>
  <si>
    <t xml:space="preserve">HĐH: 
 + Gộp và đếm hai nhóm đối tượng cùng loại có tổng trong phạm vi 4. 
+ Tách và đếm hai nhóm đối tượng cùng loại có tổng trong phạm vi 4. </t>
  </si>
  <si>
    <t>HĐH: So sánh chiều cao của 2 đối tượng</t>
  </si>
  <si>
    <t>HĐH: Ném trúng đích nằm ngang bằng 1 tay (xa 1,5m)</t>
  </si>
  <si>
    <t>HĐH: Ném trúng đích nằm ngang bằng 1 tay (xa 2m)</t>
  </si>
  <si>
    <t xml:space="preserve">HĐH:
+ Làm tranh hoa cúc từ các nguyện vật liệu phế thải. 
+ Làm chậu trồng cây </t>
  </si>
  <si>
    <t xml:space="preserve">HĐG: 
 Nặn bánh chưng
Nặn một số loại hoa, củ, quả </t>
  </si>
  <si>
    <t xml:space="preserve">  HĐH: Bài hát: 
+ Quả
+ Em yêu cây xanh.
+ Quà mùng 8/ 3</t>
  </si>
  <si>
    <t>HĐH: Ngày tết quê em.</t>
  </si>
  <si>
    <t xml:space="preserve"> HĐH: 
 - Bài vè: Vè loài hoa
 - Bài thơ:  
 + Tết đang vào nhà
+ Lời chúc 8/3 của bé                           </t>
  </si>
  <si>
    <t>Trong đó: 
         - Lĩnh vực thể chất</t>
  </si>
  <si>
    <t>Nghe các bài hát, bài thơ, ca dao, đồng dao, tục ngữ, câu đố, hò, vè về chủ đề thực vật.</t>
  </si>
  <si>
    <t>Trong đó: - Đón trả trẻ</t>
  </si>
  <si>
    <t>HĐH
Vẽ hoa mùa xuân
HĐG: 
Vẽ: 1 sô loại hoa, củ, quả, bánh chưng, vườn cây ăn quả, bưu thiếp.</t>
  </si>
  <si>
    <t xml:space="preserve">HĐG/HĐC:
Truyện: Chú đỗ con; Hoa mào gà; Bí con thoát nạn; Quả táo này của ai; Hạt giống nhỏ; Chuyện trong vườn.                                            </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</si>
  <si>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</si>
  <si>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 xml:space="preserve">  HĐC: Bài hát: Quả, Bầu và bí, Em yêu cây xanh, Sắp đến têt rồi, Màu hoa; Bông hoa mùng cô; Quà mùng 8/3…</t>
  </si>
  <si>
    <t xml:space="preserve"> HĐH:
Truyện: 
+ Quả táo của ai
+ Cây táo thần                                           </t>
  </si>
  <si>
    <t xml:space="preserve"> HĐH: Đập bắt bóng tại chỗ</t>
  </si>
  <si>
    <t>HĐH: Tung bóng với cô  (khoảng cách xa 2.5m)</t>
  </si>
  <si>
    <t>HĐH: Tung bóng với cô  (khoảng cách xa 3m)</t>
  </si>
  <si>
    <t>HĐG:  Phân biệt hình; Xếp xen kẽ; Bé đếm giỏi; Gạch bỏ đối tượng không cùng loại; Hình nào bóng đấy; Xếp hình;</t>
  </si>
  <si>
    <t xml:space="preserve"> ĐTT/HĐC:
Bài thơ: Cây đào; Hoa kết trái; Tết đang vào nhà; Vè chúc tết; Hoa cúc vàng; Chùm quả ngọt; Cây xanh; Trồng cây. Lời chúc 8/3 của bé;                            </t>
  </si>
  <si>
    <t xml:space="preserve">HĐH: 
+ Bé chăm sóc và bảo vệ 1 số loại cây rau.
+ Bé chăm sóc và bảo vệ 1 số cây hoa. </t>
  </si>
  <si>
    <t>HĐH:
Tô màu bánh chưng
HĐG: Tô màu: 1 sô loại hoa, củ, quả, bánh chưng, vườn cây ăn quả, bưu thiếp.</t>
  </si>
  <si>
    <t>HĐG: 
Xé, dán 1 sô loại hoa, củ, quả, vườn cây ăn quả; Xé, dán trang trí  bánh chưng</t>
  </si>
  <si>
    <t>Đỗ Thị Hồng Hoài</t>
  </si>
  <si>
    <t>ĐÁNH GIÁ SỰ PHÁT TRIỂN CỦA TRẺ CHỦ ĐỀ "THỰC VẬT"
Thời gian thực hiện: 5 tuần (từ ngày 26/01 - 06/03/2026)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</si>
</sst>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46">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b/>
      <sz val="12"/>
      <color theme="1"/>
      <name val="Calibri"/>
      <family val="2"/>
      <charset val="163"/>
      <scheme val="minor"/>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b/>
      <sz val="12"/>
      <color indexed="8"/>
      <name val="Times New Roman"/>
      <family val="1"/>
    </font>
    <font>
      <sz val="10"/>
      <name val="Times New Roman"/>
      <family val="1"/>
    </font>
    <font>
      <b/>
      <sz val="10"/>
      <name val="Times New Roman"/>
      <family val="1"/>
    </font>
    <font>
      <sz val="11"/>
      <color theme="1"/>
      <name val="Calibri"/>
      <family val="2"/>
      <scheme val="minor"/>
    </font>
    <font>
      <sz val="10"/>
      <color rgb="FFFF0000"/>
      <name val="Times New Roman"/>
      <family val="1"/>
    </font>
    <font>
      <sz val="9"/>
      <name val="Times New Roman"/>
      <family val="1"/>
    </font>
    <font>
      <sz val="9"/>
      <color rgb="FFFF0000"/>
      <name val="Times New Roman"/>
      <family val="1"/>
    </font>
    <font>
      <b/>
      <sz val="10"/>
      <color rgb="FFFF0000"/>
      <name val="Times New Roman"/>
      <family val="1"/>
    </font>
    <font>
      <b/>
      <sz val="13"/>
      <name val="Times New Roman"/>
      <family val="1"/>
    </font>
    <font>
      <b/>
      <sz val="11"/>
      <name val="Times New Roman"/>
      <family val="1"/>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9" fillId="0" borderId="0" applyFont="0" applyFill="0" applyBorder="0" applyAlignment="0" applyProtection="0"/>
  </cellStyleXfs>
  <cellXfs count="393">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1"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3" fillId="2" borderId="3" xfId="0" applyNumberFormat="1" applyFont="1" applyFill="1" applyBorder="1" applyAlignment="1">
      <alignment vertical="center" wrapText="1"/>
    </xf>
    <xf numFmtId="1" fontId="25" fillId="2" borderId="3" xfId="30" applyNumberFormat="1" applyFont="1" applyFill="1" applyBorder="1" applyAlignment="1">
      <alignment horizontal="center" vertical="center" wrapText="1"/>
    </xf>
    <xf numFmtId="1" fontId="26" fillId="2" borderId="3" xfId="30" applyNumberFormat="1" applyFont="1" applyFill="1" applyBorder="1" applyAlignment="1">
      <alignment horizontal="center" vertical="center" wrapText="1"/>
    </xf>
    <xf numFmtId="49" fontId="2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7"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0" fontId="27" fillId="2" borderId="3" xfId="0" applyNumberFormat="1" applyFont="1" applyFill="1" applyBorder="1" applyAlignment="1">
      <alignment vertical="center" wrapText="1"/>
    </xf>
    <xf numFmtId="49" fontId="27" fillId="2" borderId="3" xfId="0" applyNumberFormat="1" applyFont="1" applyFill="1" applyBorder="1" applyAlignment="1" applyProtection="1">
      <alignment vertical="center" wrapText="1"/>
      <protection locked="0"/>
    </xf>
    <xf numFmtId="49" fontId="28" fillId="2"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1"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1"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49" fontId="15"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24" fillId="2" borderId="3" xfId="0" applyNumberFormat="1"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8"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0" fontId="23"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2" fillId="2" borderId="0" xfId="0" applyNumberFormat="1" applyFont="1" applyFill="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4"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1"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1"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1"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30"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0" fontId="30" fillId="4"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0" fillId="2" borderId="7"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xf>
    <xf numFmtId="0" fontId="30" fillId="2" borderId="8" xfId="0"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1" fillId="2" borderId="8" xfId="0" applyFont="1" applyFill="1" applyBorder="1" applyAlignment="1">
      <alignment horizontal="center" vertical="center"/>
    </xf>
    <xf numFmtId="1" fontId="31"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3"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0" fontId="13" fillId="2" borderId="2" xfId="0" applyNumberFormat="1" applyFont="1" applyFill="1" applyBorder="1" applyAlignment="1">
      <alignment horizontal="left" vertical="center" wrapText="1"/>
    </xf>
    <xf numFmtId="0" fontId="30"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6" fillId="2" borderId="3" xfId="0" applyFont="1" applyFill="1" applyBorder="1" applyAlignment="1" applyProtection="1">
      <alignment horizontal="center" vertical="center" wrapText="1"/>
      <protection locked="0"/>
    </xf>
    <xf numFmtId="0" fontId="36" fillId="2" borderId="3" xfId="0" applyFont="1" applyFill="1" applyBorder="1" applyAlignment="1">
      <alignment horizontal="center" vertical="center" wrapText="1"/>
    </xf>
    <xf numFmtId="1" fontId="16" fillId="2" borderId="0" xfId="0" applyNumberFormat="1" applyFont="1" applyFill="1" applyAlignment="1">
      <alignment horizontal="center" vertical="center" wrapText="1"/>
    </xf>
    <xf numFmtId="0" fontId="24" fillId="2" borderId="3" xfId="6" applyFont="1" applyFill="1" applyBorder="1" applyAlignment="1">
      <alignment horizontal="center" vertical="center" wrapText="1"/>
    </xf>
    <xf numFmtId="0" fontId="24" fillId="2" borderId="3" xfId="0" applyFont="1" applyFill="1" applyBorder="1" applyAlignment="1">
      <alignment vertical="center" wrapText="1"/>
    </xf>
    <xf numFmtId="0" fontId="24" fillId="2" borderId="3" xfId="0" applyNumberFormat="1" applyFont="1" applyFill="1" applyBorder="1" applyAlignment="1">
      <alignment vertical="center"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3" xfId="0" applyNumberFormat="1" applyFont="1" applyFill="1" applyBorder="1" applyAlignment="1">
      <alignment horizontal="center" vertical="center"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40" fillId="2" borderId="3" xfId="0" applyFont="1" applyFill="1" applyBorder="1" applyAlignment="1">
      <alignment horizontal="center" vertical="center"/>
    </xf>
    <xf numFmtId="9" fontId="42" fillId="2" borderId="3" xfId="31" applyFont="1" applyFill="1" applyBorder="1" applyAlignment="1" applyProtection="1">
      <alignment horizontal="center" vertical="center"/>
    </xf>
    <xf numFmtId="172" fontId="43"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49" fontId="32" fillId="2" borderId="0" xfId="0" applyNumberFormat="1" applyFont="1" applyFill="1" applyBorder="1" applyAlignment="1">
      <alignment vertical="center" wrapText="1"/>
    </xf>
    <xf numFmtId="1" fontId="19" fillId="2" borderId="0" xfId="0" applyNumberFormat="1" applyFont="1" applyFill="1" applyAlignment="1">
      <alignment horizontal="center" vertical="center" wrapText="1"/>
    </xf>
    <xf numFmtId="49"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14" fillId="2" borderId="10" xfId="0" applyNumberFormat="1" applyFont="1" applyFill="1" applyBorder="1" applyAlignment="1">
      <alignment vertical="center" wrapText="1"/>
    </xf>
    <xf numFmtId="0" fontId="24" fillId="2" borderId="3" xfId="0" applyNumberFormat="1" applyFont="1" applyFill="1" applyBorder="1" applyAlignment="1">
      <alignment horizontal="center" vertical="top"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16" fillId="2" borderId="7" xfId="0" applyFont="1" applyFill="1" applyBorder="1" applyAlignment="1" applyProtection="1">
      <alignment horizontal="center" vertical="center" wrapText="1"/>
      <protection locked="0"/>
    </xf>
    <xf numFmtId="0" fontId="1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left" vertical="center" wrapText="1"/>
    </xf>
    <xf numFmtId="49" fontId="14" fillId="2" borderId="0" xfId="0" applyNumberFormat="1" applyFont="1" applyFill="1" applyAlignment="1">
      <alignment horizontal="center" vertical="center" wrapText="1"/>
    </xf>
    <xf numFmtId="0" fontId="20" fillId="2" borderId="2" xfId="0" applyNumberFormat="1" applyFont="1" applyFill="1" applyBorder="1" applyAlignment="1">
      <alignment horizontal="center" vertical="center" wrapText="1"/>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20" fillId="2" borderId="0" xfId="0" applyNumberFormat="1" applyFont="1" applyFill="1" applyBorder="1" applyAlignment="1">
      <alignment horizontal="center" vertical="center" wrapText="1"/>
    </xf>
    <xf numFmtId="0" fontId="23" fillId="2" borderId="0" xfId="0" applyNumberFormat="1" applyFont="1" applyFill="1" applyBorder="1" applyAlignment="1">
      <alignment horizontal="center" vertical="center" wrapText="1"/>
    </xf>
    <xf numFmtId="1" fontId="23" fillId="2" borderId="6" xfId="0" applyNumberFormat="1" applyFont="1" applyFill="1" applyBorder="1" applyAlignment="1">
      <alignment vertical="center" wrapText="1"/>
    </xf>
    <xf numFmtId="9" fontId="37"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30" fillId="2" borderId="3" xfId="0" applyNumberFormat="1" applyFont="1" applyFill="1" applyBorder="1" applyAlignment="1">
      <alignment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31" fillId="2" borderId="0" xfId="0" applyFont="1" applyFill="1" applyBorder="1" applyAlignment="1">
      <alignment horizontal="center" vertical="center"/>
    </xf>
    <xf numFmtId="0" fontId="13" fillId="2" borderId="0" xfId="0" applyNumberFormat="1" applyFont="1" applyFill="1" applyBorder="1" applyAlignment="1">
      <alignment horizontal="center" vertical="center" wrapText="1"/>
    </xf>
    <xf numFmtId="0" fontId="20" fillId="2" borderId="0" xfId="0" applyNumberFormat="1" applyFont="1" applyFill="1" applyBorder="1" applyAlignment="1">
      <alignment horizontal="center" vertical="center" wrapText="1"/>
    </xf>
    <xf numFmtId="0" fontId="30" fillId="2" borderId="0" xfId="0"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1" fontId="45" fillId="2" borderId="3" xfId="0" applyNumberFormat="1" applyFont="1" applyFill="1" applyBorder="1" applyAlignment="1">
      <alignment horizontal="center" vertical="top" wrapText="1"/>
    </xf>
    <xf numFmtId="1" fontId="29" fillId="2" borderId="5" xfId="0" applyNumberFormat="1" applyFont="1" applyFill="1" applyBorder="1" applyAlignment="1">
      <alignment horizontal="center" textRotation="90" wrapText="1"/>
    </xf>
    <xf numFmtId="1" fontId="29" fillId="2" borderId="6" xfId="0" applyNumberFormat="1" applyFont="1" applyFill="1" applyBorder="1" applyAlignment="1">
      <alignment horizontal="center" textRotation="90" wrapText="1"/>
    </xf>
    <xf numFmtId="1" fontId="29" fillId="2" borderId="4" xfId="0" applyNumberFormat="1" applyFont="1" applyFill="1" applyBorder="1" applyAlignment="1">
      <alignment horizontal="center" textRotation="90" wrapText="1"/>
    </xf>
    <xf numFmtId="1" fontId="16" fillId="2" borderId="5" xfId="0" applyNumberFormat="1" applyFont="1" applyFill="1" applyBorder="1" applyAlignment="1">
      <alignment horizontal="center" textRotation="90" wrapText="1"/>
    </xf>
    <xf numFmtId="1" fontId="16" fillId="2" borderId="6" xfId="0" applyNumberFormat="1" applyFont="1" applyFill="1" applyBorder="1" applyAlignment="1">
      <alignment horizontal="center" textRotation="90" wrapText="1"/>
    </xf>
    <xf numFmtId="1" fontId="16" fillId="2" borderId="4" xfId="0" applyNumberFormat="1" applyFont="1" applyFill="1" applyBorder="1" applyAlignment="1">
      <alignment horizontal="center" textRotation="90" wrapText="1"/>
    </xf>
    <xf numFmtId="0" fontId="41" fillId="2" borderId="11"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14" xfId="0" applyFont="1" applyFill="1" applyBorder="1" applyAlignment="1">
      <alignment horizontal="center" vertical="center" wrapText="1"/>
    </xf>
    <xf numFmtId="0" fontId="41" fillId="2" borderId="9"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1" fillId="2" borderId="13" xfId="0" applyFont="1" applyFill="1" applyBorder="1" applyAlignment="1">
      <alignment horizontal="center" vertical="center"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30" fillId="2" borderId="4" xfId="0" applyFont="1" applyFill="1" applyBorder="1" applyAlignment="1">
      <alignment horizontal="center" vertical="center" textRotation="90"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2" xfId="6" applyFont="1" applyFill="1" applyBorder="1" applyAlignment="1" applyProtection="1">
      <alignment horizontal="center" vertical="center" wrapText="1"/>
      <protection locked="0"/>
    </xf>
    <xf numFmtId="0" fontId="24" fillId="2" borderId="11" xfId="6" applyFont="1" applyFill="1" applyBorder="1" applyAlignment="1" applyProtection="1">
      <alignment horizontal="center" vertical="center" wrapText="1"/>
      <protection locked="0"/>
    </xf>
    <xf numFmtId="0" fontId="24" fillId="2" borderId="12" xfId="6" applyFont="1" applyFill="1" applyBorder="1" applyAlignment="1" applyProtection="1">
      <alignment horizontal="center" vertical="center" wrapText="1"/>
      <protection locked="0"/>
    </xf>
    <xf numFmtId="0" fontId="24" fillId="2" borderId="15" xfId="6" applyFont="1" applyFill="1" applyBorder="1" applyAlignment="1" applyProtection="1">
      <alignment horizontal="center" vertical="center" wrapText="1"/>
      <protection locked="0"/>
    </xf>
    <xf numFmtId="0" fontId="24" fillId="2" borderId="14" xfId="6" applyFont="1" applyFill="1" applyBorder="1" applyAlignment="1" applyProtection="1">
      <alignment horizontal="center" vertical="center" wrapText="1"/>
      <protection locked="0"/>
    </xf>
    <xf numFmtId="0" fontId="24" fillId="2" borderId="9" xfId="6" applyFont="1" applyFill="1" applyBorder="1" applyAlignment="1" applyProtection="1">
      <alignment horizontal="center" vertical="center" wrapText="1"/>
      <protection locked="0"/>
    </xf>
    <xf numFmtId="0" fontId="24" fillId="2" borderId="13" xfId="6" applyFont="1" applyFill="1" applyBorder="1" applyAlignment="1" applyProtection="1">
      <alignment horizontal="center" vertical="center" wrapText="1"/>
      <protection locked="0"/>
    </xf>
    <xf numFmtId="0" fontId="24" fillId="2" borderId="3" xfId="6" applyFont="1" applyFill="1" applyBorder="1" applyAlignment="1" applyProtection="1">
      <alignment horizontal="center" vertical="center" wrapText="1"/>
      <protection locked="0"/>
    </xf>
    <xf numFmtId="1" fontId="30" fillId="2" borderId="11" xfId="0" applyNumberFormat="1" applyFont="1" applyFill="1" applyBorder="1" applyAlignment="1">
      <alignment horizontal="center" vertical="center" wrapText="1"/>
    </xf>
    <xf numFmtId="1" fontId="30" fillId="2" borderId="15" xfId="0" applyNumberFormat="1" applyFont="1" applyFill="1" applyBorder="1" applyAlignment="1">
      <alignment horizontal="center" vertical="center" wrapText="1"/>
    </xf>
    <xf numFmtId="1" fontId="30" fillId="2" borderId="9"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0" fontId="24" fillId="2" borderId="5" xfId="6" applyFont="1" applyFill="1" applyBorder="1" applyAlignment="1" applyProtection="1">
      <alignment horizontal="center" vertical="center" wrapText="1"/>
      <protection locked="0"/>
    </xf>
    <xf numFmtId="0" fontId="24" fillId="2" borderId="6" xfId="6" applyFont="1" applyFill="1" applyBorder="1" applyAlignment="1" applyProtection="1">
      <alignment horizontal="center" vertical="center" wrapText="1"/>
      <protection locked="0"/>
    </xf>
    <xf numFmtId="0" fontId="24" fillId="2" borderId="4" xfId="6" applyFont="1" applyFill="1" applyBorder="1" applyAlignment="1" applyProtection="1">
      <alignment horizontal="center" vertical="center" wrapText="1"/>
      <protection locked="0"/>
    </xf>
    <xf numFmtId="1" fontId="30" fillId="2" borderId="0" xfId="0" applyNumberFormat="1" applyFont="1" applyFill="1" applyAlignment="1">
      <alignment horizontal="center" vertical="center" wrapText="1"/>
    </xf>
    <xf numFmtId="1" fontId="30" fillId="2" borderId="16" xfId="0" applyNumberFormat="1" applyFont="1" applyFill="1" applyBorder="1" applyAlignment="1">
      <alignment horizontal="center" vertical="center" wrapText="1"/>
    </xf>
    <xf numFmtId="1" fontId="30" fillId="2" borderId="12" xfId="0" applyNumberFormat="1" applyFont="1" applyFill="1" applyBorder="1" applyAlignment="1">
      <alignment horizontal="center" vertical="center" wrapText="1"/>
    </xf>
    <xf numFmtId="1" fontId="30" fillId="2" borderId="0" xfId="0"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0" fillId="2" borderId="10" xfId="0" applyNumberFormat="1" applyFont="1" applyFill="1" applyBorder="1" applyAlignment="1">
      <alignment horizontal="center" vertical="center" wrapText="1"/>
    </xf>
    <xf numFmtId="1" fontId="30" fillId="2" borderId="1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1" fontId="30" fillId="2" borderId="5"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1" fontId="30" fillId="2" borderId="4" xfId="0" applyNumberFormat="1" applyFont="1" applyFill="1" applyBorder="1" applyAlignment="1">
      <alignment horizontal="center" vertical="center" wrapText="1"/>
    </xf>
    <xf numFmtId="1" fontId="30" fillId="2" borderId="5" xfId="0" applyNumberFormat="1" applyFont="1" applyFill="1" applyBorder="1" applyAlignment="1">
      <alignment horizontal="center" vertical="top" wrapText="1"/>
    </xf>
    <xf numFmtId="1" fontId="30" fillId="2" borderId="6" xfId="0" applyNumberFormat="1" applyFont="1" applyFill="1" applyBorder="1" applyAlignment="1">
      <alignment horizontal="center" vertical="top" wrapText="1"/>
    </xf>
    <xf numFmtId="1" fontId="30" fillId="2" borderId="4" xfId="0" applyNumberFormat="1" applyFont="1" applyFill="1" applyBorder="1" applyAlignment="1">
      <alignment horizontal="center" vertical="top" wrapText="1"/>
    </xf>
    <xf numFmtId="0" fontId="24" fillId="2" borderId="16" xfId="6" applyFont="1" applyFill="1" applyBorder="1" applyAlignment="1" applyProtection="1">
      <alignment horizontal="center" vertical="center" wrapText="1"/>
      <protection locked="0"/>
    </xf>
    <xf numFmtId="0" fontId="24" fillId="2" borderId="10" xfId="6" applyFont="1" applyFill="1" applyBorder="1" applyAlignment="1" applyProtection="1">
      <alignment horizontal="center" vertical="center" wrapText="1"/>
      <protection locked="0"/>
    </xf>
    <xf numFmtId="1" fontId="30" fillId="2" borderId="2" xfId="0" applyNumberFormat="1" applyFont="1" applyFill="1" applyBorder="1" applyAlignment="1">
      <alignment horizontal="center" vertical="center" wrapText="1"/>
    </xf>
    <xf numFmtId="49" fontId="24" fillId="2" borderId="3" xfId="0" applyNumberFormat="1" applyFont="1" applyFill="1" applyBorder="1" applyAlignment="1">
      <alignment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30" fillId="2" borderId="8" xfId="0" applyNumberFormat="1" applyFont="1" applyFill="1" applyBorder="1" applyAlignment="1">
      <alignment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1" fontId="14" fillId="2" borderId="0" xfId="0" applyNumberFormat="1" applyFont="1" applyFill="1" applyBorder="1" applyAlignment="1">
      <alignment horizontal="center" vertical="center" wrapText="1"/>
    </xf>
    <xf numFmtId="0" fontId="44" fillId="2" borderId="0"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49" fontId="24" fillId="2" borderId="2"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35" fillId="2" borderId="2" xfId="0" applyFont="1" applyFill="1" applyBorder="1" applyAlignment="1" applyProtection="1">
      <alignment horizontal="left" vertical="center"/>
      <protection locked="0"/>
    </xf>
    <xf numFmtId="0" fontId="35" fillId="2" borderId="7" xfId="0" applyFont="1" applyFill="1" applyBorder="1" applyAlignment="1" applyProtection="1">
      <alignment horizontal="left" vertical="center"/>
      <protection locked="0"/>
    </xf>
    <xf numFmtId="0" fontId="16" fillId="2" borderId="2" xfId="0" applyFont="1" applyFill="1" applyBorder="1" applyAlignment="1" applyProtection="1">
      <alignment horizontal="left" vertical="center"/>
      <protection locked="0"/>
    </xf>
    <xf numFmtId="0" fontId="16" fillId="2" borderId="7" xfId="0" applyFont="1" applyFill="1" applyBorder="1" applyAlignment="1" applyProtection="1">
      <alignment horizontal="left" vertical="center"/>
      <protection locked="0"/>
    </xf>
    <xf numFmtId="0" fontId="16" fillId="2" borderId="2" xfId="0" applyFont="1" applyFill="1" applyBorder="1" applyAlignment="1" applyProtection="1">
      <alignment horizontal="center" vertical="center"/>
      <protection locked="0"/>
    </xf>
    <xf numFmtId="0" fontId="16" fillId="2" borderId="3" xfId="0" applyNumberFormat="1" applyFont="1" applyFill="1" applyBorder="1" applyAlignment="1">
      <alignment horizontal="center" vertical="center" wrapText="1"/>
    </xf>
    <xf numFmtId="0" fontId="30" fillId="2" borderId="7"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0" fontId="16" fillId="2" borderId="4" xfId="0" applyFont="1" applyFill="1" applyBorder="1" applyAlignment="1">
      <alignment horizontal="center" vertical="center" wrapText="1"/>
    </xf>
    <xf numFmtId="0" fontId="15" fillId="2" borderId="2"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30" fillId="2" borderId="2" xfId="0" applyFont="1" applyFill="1" applyBorder="1" applyAlignment="1" applyProtection="1">
      <alignment horizontal="left" vertical="center"/>
      <protection locked="0"/>
    </xf>
    <xf numFmtId="0" fontId="35" fillId="2" borderId="2" xfId="0" applyFont="1" applyFill="1" applyBorder="1" applyAlignment="1" applyProtection="1">
      <alignment horizontal="center" vertical="center"/>
      <protection locked="0"/>
    </xf>
    <xf numFmtId="0" fontId="12" fillId="2" borderId="0" xfId="0" applyNumberFormat="1" applyFont="1" applyFill="1" applyAlignment="1">
      <alignment horizontal="center" vertical="center" wrapText="1"/>
    </xf>
    <xf numFmtId="0" fontId="30" fillId="2" borderId="5" xfId="0" applyFont="1" applyFill="1" applyBorder="1" applyAlignment="1" applyProtection="1">
      <alignment horizontal="center" vertical="center" textRotation="90" wrapText="1"/>
      <protection locked="0"/>
    </xf>
    <xf numFmtId="0" fontId="30" fillId="2" borderId="6" xfId="0" applyFont="1" applyFill="1" applyBorder="1" applyAlignment="1" applyProtection="1">
      <alignment horizontal="center" vertical="center" textRotation="90"/>
      <protection locked="0"/>
    </xf>
    <xf numFmtId="0" fontId="30" fillId="2" borderId="4" xfId="0" applyFont="1" applyFill="1" applyBorder="1" applyAlignment="1" applyProtection="1">
      <alignment horizontal="center" vertical="center" textRotation="90"/>
      <protection locked="0"/>
    </xf>
    <xf numFmtId="0" fontId="29" fillId="2" borderId="3" xfId="0" applyFont="1" applyFill="1" applyBorder="1" applyAlignment="1" applyProtection="1">
      <alignment horizontal="left" vertical="center"/>
      <protection locked="0"/>
    </xf>
    <xf numFmtId="0" fontId="29" fillId="2" borderId="3" xfId="0" applyFont="1" applyFill="1" applyBorder="1" applyAlignment="1" applyProtection="1">
      <alignment horizontal="left" vertical="center" wrapText="1"/>
      <protection locked="0"/>
    </xf>
    <xf numFmtId="0" fontId="29" fillId="2" borderId="7" xfId="6" applyFont="1" applyFill="1" applyBorder="1" applyAlignment="1" applyProtection="1">
      <alignment horizontal="left" vertical="center"/>
      <protection locked="0"/>
    </xf>
    <xf numFmtId="0" fontId="29" fillId="2" borderId="8" xfId="6" applyFont="1" applyFill="1" applyBorder="1" applyAlignment="1" applyProtection="1">
      <alignment horizontal="left" vertical="center"/>
      <protection locked="0"/>
    </xf>
    <xf numFmtId="0" fontId="30" fillId="2" borderId="3" xfId="0" applyFont="1" applyFill="1" applyBorder="1" applyAlignment="1" applyProtection="1">
      <alignment horizontal="left" vertical="center" wrapText="1"/>
      <protection locked="0"/>
    </xf>
    <xf numFmtId="0" fontId="14" fillId="2" borderId="0"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Alignment="1">
      <alignment horizontal="left" vertical="center" wrapText="1"/>
    </xf>
    <xf numFmtId="49" fontId="14" fillId="2" borderId="0" xfId="0" applyNumberFormat="1" applyFont="1" applyFill="1" applyAlignment="1">
      <alignment horizontal="center" vertical="center" wrapText="1"/>
    </xf>
    <xf numFmtId="49" fontId="32" fillId="2" borderId="0" xfId="0" applyNumberFormat="1" applyFont="1" applyFill="1" applyAlignment="1">
      <alignment horizontal="center" vertical="center"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0" fontId="29" fillId="2" borderId="2" xfId="0" applyFont="1" applyFill="1" applyBorder="1" applyAlignment="1" applyProtection="1">
      <alignment horizontal="left" vertical="center" wrapText="1"/>
      <protection locked="0"/>
    </xf>
    <xf numFmtId="0" fontId="29" fillId="2" borderId="2" xfId="0" applyFont="1" applyFill="1" applyBorder="1" applyAlignment="1" applyProtection="1">
      <alignment horizontal="center" vertical="center" wrapText="1"/>
      <protection locked="0"/>
    </xf>
    <xf numFmtId="0" fontId="16" fillId="2" borderId="2" xfId="0" applyFont="1" applyFill="1" applyBorder="1" applyAlignment="1" applyProtection="1">
      <alignment horizontal="left" vertical="center" wrapText="1"/>
      <protection locked="0"/>
    </xf>
    <xf numFmtId="0" fontId="16" fillId="2" borderId="3" xfId="0" applyNumberFormat="1" applyFont="1" applyFill="1" applyBorder="1" applyAlignment="1">
      <alignment horizontal="center" vertical="center"/>
    </xf>
    <xf numFmtId="49" fontId="30" fillId="2" borderId="3" xfId="0" applyNumberFormat="1" applyFont="1" applyFill="1" applyBorder="1" applyAlignment="1">
      <alignment vertical="center" wrapText="1"/>
    </xf>
    <xf numFmtId="49" fontId="30" fillId="2" borderId="3" xfId="0" applyNumberFormat="1" applyFont="1" applyFill="1" applyBorder="1" applyAlignment="1">
      <alignment horizontal="left" vertical="center" wrapText="1"/>
    </xf>
    <xf numFmtId="1" fontId="16" fillId="2" borderId="5"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top" wrapText="1"/>
    </xf>
    <xf numFmtId="0" fontId="21" fillId="2" borderId="6" xfId="0" applyNumberFormat="1" applyFont="1" applyFill="1" applyBorder="1" applyAlignment="1">
      <alignment horizontal="center" vertical="top" wrapText="1"/>
    </xf>
    <xf numFmtId="0" fontId="21" fillId="2" borderId="4" xfId="0" applyNumberFormat="1" applyFont="1" applyFill="1" applyBorder="1" applyAlignment="1">
      <alignment horizontal="center" vertical="top" wrapText="1"/>
    </xf>
    <xf numFmtId="0" fontId="15" fillId="2" borderId="3" xfId="0" applyNumberFormat="1" applyFont="1" applyFill="1" applyBorder="1" applyAlignment="1">
      <alignment horizontal="center" vertical="center" wrapText="1"/>
    </xf>
    <xf numFmtId="0" fontId="30" fillId="2" borderId="5" xfId="6" applyFont="1" applyFill="1" applyBorder="1" applyAlignment="1">
      <alignment horizontal="center" vertical="top" wrapText="1"/>
    </xf>
    <xf numFmtId="0" fontId="30" fillId="2" borderId="6" xfId="6" applyFont="1" applyFill="1" applyBorder="1" applyAlignment="1">
      <alignment horizontal="center" vertical="top" wrapText="1"/>
    </xf>
    <xf numFmtId="0" fontId="30" fillId="2" borderId="4" xfId="6" applyFont="1" applyFill="1" applyBorder="1" applyAlignment="1">
      <alignment horizontal="center" vertical="top" wrapText="1"/>
    </xf>
    <xf numFmtId="0" fontId="30" fillId="2" borderId="3" xfId="6" applyFont="1" applyFill="1" applyBorder="1" applyAlignment="1">
      <alignment horizontal="center" vertical="top" wrapText="1"/>
    </xf>
    <xf numFmtId="0" fontId="30" fillId="2" borderId="3" xfId="0" applyNumberFormat="1" applyFont="1" applyFill="1" applyBorder="1" applyAlignment="1">
      <alignment horizontal="center" vertical="top" wrapText="1"/>
    </xf>
    <xf numFmtId="0" fontId="30" fillId="2" borderId="5" xfId="0" applyNumberFormat="1" applyFont="1" applyFill="1" applyBorder="1" applyAlignment="1">
      <alignment horizontal="center" vertical="top" wrapText="1"/>
    </xf>
    <xf numFmtId="0" fontId="30" fillId="2" borderId="6" xfId="0" applyNumberFormat="1" applyFont="1" applyFill="1" applyBorder="1" applyAlignment="1">
      <alignment horizontal="center" vertical="top" wrapText="1"/>
    </xf>
    <xf numFmtId="0" fontId="30" fillId="2" borderId="4"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top" wrapText="1"/>
    </xf>
    <xf numFmtId="1" fontId="21"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4" fillId="2" borderId="3" xfId="0" applyFont="1" applyFill="1" applyBorder="1"/>
    <xf numFmtId="0" fontId="21" fillId="2" borderId="3" xfId="0" applyNumberFormat="1" applyFont="1" applyFill="1" applyBorder="1" applyAlignment="1">
      <alignment horizontal="center" vertical="center" wrapText="1"/>
    </xf>
    <xf numFmtId="0" fontId="22" fillId="2" borderId="3" xfId="0" applyFont="1" applyFill="1" applyBorder="1" applyAlignment="1">
      <alignment horizontal="center"/>
    </xf>
    <xf numFmtId="1" fontId="16" fillId="2" borderId="6"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49" fontId="23" fillId="2" borderId="5" xfId="0" applyNumberFormat="1" applyFont="1" applyFill="1" applyBorder="1" applyAlignment="1">
      <alignment horizontal="center" vertical="center" wrapText="1"/>
    </xf>
    <xf numFmtId="49" fontId="16" fillId="2" borderId="6"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49" fontId="14" fillId="2" borderId="10" xfId="0" applyNumberFormat="1" applyFont="1" applyFill="1" applyBorder="1" applyAlignment="1">
      <alignment horizontal="center"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Admin/AppData/Local/Temp/Zalo%20Temp/AppData/Local/Temp/3TC1%202023%20-2024/1.%20Soan%20bai%202023%20-%202024/2.%20KH%20-%20&#272;&#225;nh%20gi&#225;/1.%20K&#7871;%20ho&#7841;ch%20ch&#7911;%20&#273;&#7873;/excell/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H806"/>
  <sheetViews>
    <sheetView tabSelected="1" zoomScale="80" zoomScaleNormal="80" zoomScaleSheetLayoutView="73" workbookViewId="0">
      <pane xSplit="7" ySplit="7" topLeftCell="HN615" activePane="bottomRight" state="frozen"/>
      <selection pane="topRight" activeCell="H1" sqref="H1"/>
      <selection pane="bottomLeft" activeCell="A8" sqref="A8"/>
      <selection pane="bottomRight" activeCell="IG789" sqref="IG789"/>
    </sheetView>
  </sheetViews>
  <sheetFormatPr defaultRowHeight="18.75"/>
  <cols>
    <col min="1" max="1" width="6.42578125" style="9" hidden="1" customWidth="1"/>
    <col min="2" max="2" width="6.42578125" style="1" customWidth="1"/>
    <col min="3" max="3" width="46" style="10" customWidth="1"/>
    <col min="4" max="4" width="8" style="1" hidden="1" customWidth="1"/>
    <col min="5" max="5" width="28.140625" style="10" hidden="1" customWidth="1"/>
    <col min="6" max="6" width="8.42578125" style="1" hidden="1" customWidth="1"/>
    <col min="7" max="7" width="4.28515625" style="8" hidden="1" customWidth="1"/>
    <col min="8" max="8" width="13.42578125" style="85" hidden="1" customWidth="1"/>
    <col min="9" max="9" width="13.42578125" style="1" hidden="1" customWidth="1"/>
    <col min="10" max="10" width="8" style="1" hidden="1" customWidth="1"/>
    <col min="11" max="11" width="6.7109375" style="85" hidden="1" customWidth="1"/>
    <col min="12" max="12" width="6" style="85" hidden="1" customWidth="1"/>
    <col min="13" max="13" width="7.5703125" style="85" hidden="1" customWidth="1"/>
    <col min="14" max="14" width="9.85546875" style="85" hidden="1" customWidth="1"/>
    <col min="15" max="15" width="10.5703125" style="85" hidden="1" customWidth="1"/>
    <col min="16" max="16" width="7.7109375" style="2" hidden="1" customWidth="1"/>
    <col min="17" max="18" width="8.5703125" style="111" hidden="1" customWidth="1"/>
    <col min="19" max="19" width="7.5703125" style="111" hidden="1" customWidth="1"/>
    <col min="20" max="20" width="7.42578125" style="111" hidden="1" customWidth="1"/>
    <col min="21" max="27" width="8.5703125" style="111" hidden="1" customWidth="1"/>
    <col min="28" max="30" width="8.28515625" style="154" hidden="1" customWidth="1"/>
    <col min="31" max="34" width="5.7109375" style="111" hidden="1" customWidth="1"/>
    <col min="35" max="36" width="5.7109375" style="177" hidden="1" customWidth="1"/>
    <col min="37" max="41" width="5.7109375" style="111" hidden="1" customWidth="1"/>
    <col min="42" max="42" width="5.7109375" style="177" hidden="1" customWidth="1"/>
    <col min="43" max="43" width="5.7109375" style="111" hidden="1" customWidth="1"/>
    <col min="44" max="44" width="5.7109375" style="177" hidden="1" customWidth="1"/>
    <col min="45" max="48" width="5.7109375" style="111" hidden="1" customWidth="1"/>
    <col min="49" max="56" width="7.28515625" style="111" hidden="1" customWidth="1"/>
    <col min="57" max="58" width="9.140625" style="111" hidden="1" customWidth="1"/>
    <col min="59" max="61" width="8.85546875" style="111" hidden="1" customWidth="1"/>
    <col min="62" max="80" width="5.28515625" style="111" hidden="1" customWidth="1"/>
    <col min="81" max="88" width="7" style="111" hidden="1" customWidth="1"/>
    <col min="89" max="90" width="8.85546875" style="111" hidden="1" customWidth="1"/>
    <col min="91" max="92" width="9" style="111" hidden="1" customWidth="1"/>
    <col min="93" max="93" width="8.42578125" style="111" hidden="1" customWidth="1"/>
    <col min="94" max="102" width="4.5703125" style="111" hidden="1" customWidth="1"/>
    <col min="103" max="111" width="6.140625" style="92" hidden="1" customWidth="1"/>
    <col min="112" max="112" width="6.7109375" style="140" hidden="1" customWidth="1"/>
    <col min="113" max="119" width="6.7109375" style="92" hidden="1" customWidth="1"/>
    <col min="120" max="121" width="9.85546875" style="92" hidden="1" customWidth="1"/>
    <col min="122" max="126" width="7.42578125" style="111" hidden="1" customWidth="1"/>
    <col min="127" max="144" width="4.42578125" style="111" hidden="1" customWidth="1"/>
    <col min="145" max="145" width="5.85546875" style="111" hidden="1" customWidth="1"/>
    <col min="146" max="152" width="5.85546875" style="92" hidden="1" customWidth="1"/>
    <col min="153" max="153" width="10.7109375" style="92" hidden="1" customWidth="1"/>
    <col min="154" max="154" width="9.140625" style="92" hidden="1" customWidth="1"/>
    <col min="155" max="156" width="11.28515625" style="111" hidden="1" customWidth="1"/>
    <col min="157" max="157" width="11.42578125" style="111" hidden="1" customWidth="1"/>
    <col min="158" max="175" width="4.85546875" style="111" hidden="1" customWidth="1"/>
    <col min="176" max="183" width="6.7109375" style="111" hidden="1" customWidth="1"/>
    <col min="184" max="185" width="8.5703125" style="111" hidden="1" customWidth="1"/>
    <col min="186" max="186" width="12" style="111" hidden="1" customWidth="1"/>
    <col min="187" max="187" width="11.5703125" style="111" hidden="1" customWidth="1"/>
    <col min="188" max="206" width="4.42578125" style="111" hidden="1" customWidth="1"/>
    <col min="207" max="214" width="6.85546875" style="111" hidden="1" customWidth="1"/>
    <col min="215" max="216" width="8.5703125" style="111" hidden="1" customWidth="1"/>
    <col min="217" max="221" width="7.7109375" style="111" hidden="1" customWidth="1"/>
    <col min="222" max="236" width="4.85546875" style="111" hidden="1" customWidth="1"/>
    <col min="237" max="240" width="5.42578125" style="111" hidden="1" customWidth="1"/>
    <col min="241" max="248" width="6.85546875" style="111" customWidth="1"/>
    <col min="249" max="249" width="9.28515625" style="111" customWidth="1"/>
    <col min="250" max="250" width="8.5703125" style="111" customWidth="1"/>
    <col min="251" max="253" width="11.7109375" style="111" hidden="1" customWidth="1"/>
    <col min="254" max="272" width="4" style="111" hidden="1" customWidth="1"/>
    <col min="273" max="282" width="8.5703125" style="111" hidden="1" customWidth="1"/>
    <col min="283" max="285" width="10.42578125" style="111" hidden="1" customWidth="1"/>
    <col min="286" max="304" width="4.5703125" style="111" hidden="1" customWidth="1"/>
    <col min="305" max="314" width="8.5703125" style="111" hidden="1" customWidth="1"/>
    <col min="315" max="316" width="11" style="111" hidden="1" customWidth="1"/>
    <col min="317" max="330" width="4.28515625" style="111" hidden="1" customWidth="1"/>
    <col min="331" max="331" width="4.5703125" style="111" hidden="1" customWidth="1"/>
    <col min="332" max="335" width="4.28515625" style="111" hidden="1" customWidth="1"/>
    <col min="336" max="345" width="8.5703125" style="111" hidden="1" customWidth="1"/>
    <col min="346" max="347" width="12.85546875" style="111" hidden="1" customWidth="1"/>
    <col min="348" max="366" width="4.85546875" style="111" hidden="1" customWidth="1"/>
    <col min="367" max="377" width="8.5703125" style="111" hidden="1" customWidth="1"/>
    <col min="378" max="402" width="5.140625" style="111" hidden="1" customWidth="1"/>
    <col min="403" max="403" width="7.85546875" style="111" hidden="1" customWidth="1"/>
    <col min="404" max="404" width="7.140625" style="85" hidden="1" customWidth="1"/>
    <col min="405" max="409" width="9.140625" style="1"/>
    <col min="410" max="410" width="34.7109375" style="1" customWidth="1"/>
    <col min="411" max="492" width="9.140625" style="1"/>
    <col min="493" max="493" width="20.140625" style="1" customWidth="1"/>
    <col min="494" max="494" width="4.28515625" style="1" customWidth="1"/>
    <col min="495" max="495" width="39" style="1" customWidth="1"/>
    <col min="496" max="496" width="53.5703125" style="1" customWidth="1"/>
    <col min="497" max="500" width="7.7109375" style="1" customWidth="1"/>
    <col min="501" max="501" width="10" style="1" customWidth="1"/>
    <col min="502" max="503" width="9.28515625" style="1" customWidth="1"/>
    <col min="504" max="504" width="8" style="1" customWidth="1"/>
    <col min="505" max="748" width="9.140625" style="1"/>
    <col min="749" max="749" width="20.140625" style="1" customWidth="1"/>
    <col min="750" max="750" width="4.28515625" style="1" customWidth="1"/>
    <col min="751" max="751" width="39" style="1" customWidth="1"/>
    <col min="752" max="752" width="53.5703125" style="1" customWidth="1"/>
    <col min="753" max="756" width="7.7109375" style="1" customWidth="1"/>
    <col min="757" max="757" width="10" style="1" customWidth="1"/>
    <col min="758" max="759" width="9.28515625" style="1" customWidth="1"/>
    <col min="760" max="760" width="8" style="1" customWidth="1"/>
    <col min="761" max="1004" width="9.140625" style="1"/>
    <col min="1005" max="1005" width="20.140625" style="1" customWidth="1"/>
    <col min="1006" max="1006" width="4.28515625" style="1" customWidth="1"/>
    <col min="1007" max="1007" width="39" style="1" customWidth="1"/>
    <col min="1008" max="1008" width="53.5703125" style="1" customWidth="1"/>
    <col min="1009" max="1012" width="7.7109375" style="1" customWidth="1"/>
    <col min="1013" max="1013" width="10" style="1" customWidth="1"/>
    <col min="1014" max="1015" width="9.28515625" style="1" customWidth="1"/>
    <col min="1016" max="1016" width="8" style="1" customWidth="1"/>
    <col min="1017" max="1260" width="9.140625" style="1"/>
    <col min="1261" max="1261" width="20.140625" style="1" customWidth="1"/>
    <col min="1262" max="1262" width="4.28515625" style="1" customWidth="1"/>
    <col min="1263" max="1263" width="39" style="1" customWidth="1"/>
    <col min="1264" max="1264" width="53.5703125" style="1" customWidth="1"/>
    <col min="1265" max="1268" width="7.7109375" style="1" customWidth="1"/>
    <col min="1269" max="1269" width="10" style="1" customWidth="1"/>
    <col min="1270" max="1271" width="9.28515625" style="1" customWidth="1"/>
    <col min="1272" max="1272" width="8" style="1" customWidth="1"/>
    <col min="1273" max="1516" width="9.140625" style="1"/>
    <col min="1517" max="1517" width="20.140625" style="1" customWidth="1"/>
    <col min="1518" max="1518" width="4.28515625" style="1" customWidth="1"/>
    <col min="1519" max="1519" width="39" style="1" customWidth="1"/>
    <col min="1520" max="1520" width="53.5703125" style="1" customWidth="1"/>
    <col min="1521" max="1524" width="7.7109375" style="1" customWidth="1"/>
    <col min="1525" max="1525" width="10" style="1" customWidth="1"/>
    <col min="1526" max="1527" width="9.28515625" style="1" customWidth="1"/>
    <col min="1528" max="1528" width="8" style="1" customWidth="1"/>
    <col min="1529" max="1772" width="9.140625" style="1"/>
    <col min="1773" max="1773" width="20.140625" style="1" customWidth="1"/>
    <col min="1774" max="1774" width="4.28515625" style="1" customWidth="1"/>
    <col min="1775" max="1775" width="39" style="1" customWidth="1"/>
    <col min="1776" max="1776" width="53.5703125" style="1" customWidth="1"/>
    <col min="1777" max="1780" width="7.7109375" style="1" customWidth="1"/>
    <col min="1781" max="1781" width="10" style="1" customWidth="1"/>
    <col min="1782" max="1783" width="9.28515625" style="1" customWidth="1"/>
    <col min="1784" max="1784" width="8" style="1" customWidth="1"/>
    <col min="1785" max="2028" width="9.140625" style="1"/>
    <col min="2029" max="2029" width="20.140625" style="1" customWidth="1"/>
    <col min="2030" max="2030" width="4.28515625" style="1" customWidth="1"/>
    <col min="2031" max="2031" width="39" style="1" customWidth="1"/>
    <col min="2032" max="2032" width="53.5703125" style="1" customWidth="1"/>
    <col min="2033" max="2036" width="7.7109375" style="1" customWidth="1"/>
    <col min="2037" max="2037" width="10" style="1" customWidth="1"/>
    <col min="2038" max="2039" width="9.28515625" style="1" customWidth="1"/>
    <col min="2040" max="2040" width="8" style="1" customWidth="1"/>
    <col min="2041" max="2284" width="9.140625" style="1"/>
    <col min="2285" max="2285" width="20.140625" style="1" customWidth="1"/>
    <col min="2286" max="2286" width="4.28515625" style="1" customWidth="1"/>
    <col min="2287" max="2287" width="39" style="1" customWidth="1"/>
    <col min="2288" max="2288" width="53.5703125" style="1" customWidth="1"/>
    <col min="2289" max="2292" width="7.7109375" style="1" customWidth="1"/>
    <col min="2293" max="2293" width="10" style="1" customWidth="1"/>
    <col min="2294" max="2295" width="9.28515625" style="1" customWidth="1"/>
    <col min="2296" max="2296" width="8" style="1" customWidth="1"/>
    <col min="2297" max="2540" width="9.140625" style="1"/>
    <col min="2541" max="2541" width="20.140625" style="1" customWidth="1"/>
    <col min="2542" max="2542" width="4.28515625" style="1" customWidth="1"/>
    <col min="2543" max="2543" width="39" style="1" customWidth="1"/>
    <col min="2544" max="2544" width="53.5703125" style="1" customWidth="1"/>
    <col min="2545" max="2548" width="7.7109375" style="1" customWidth="1"/>
    <col min="2549" max="2549" width="10" style="1" customWidth="1"/>
    <col min="2550" max="2551" width="9.28515625" style="1" customWidth="1"/>
    <col min="2552" max="2552" width="8" style="1" customWidth="1"/>
    <col min="2553" max="2796" width="9.140625" style="1"/>
    <col min="2797" max="2797" width="20.140625" style="1" customWidth="1"/>
    <col min="2798" max="2798" width="4.28515625" style="1" customWidth="1"/>
    <col min="2799" max="2799" width="39" style="1" customWidth="1"/>
    <col min="2800" max="2800" width="53.5703125" style="1" customWidth="1"/>
    <col min="2801" max="2804" width="7.7109375" style="1" customWidth="1"/>
    <col min="2805" max="2805" width="10" style="1" customWidth="1"/>
    <col min="2806" max="2807" width="9.28515625" style="1" customWidth="1"/>
    <col min="2808" max="2808" width="8" style="1" customWidth="1"/>
    <col min="2809" max="3052" width="9.140625" style="1"/>
    <col min="3053" max="3053" width="20.140625" style="1" customWidth="1"/>
    <col min="3054" max="3054" width="4.28515625" style="1" customWidth="1"/>
    <col min="3055" max="3055" width="39" style="1" customWidth="1"/>
    <col min="3056" max="3056" width="53.5703125" style="1" customWidth="1"/>
    <col min="3057" max="3060" width="7.7109375" style="1" customWidth="1"/>
    <col min="3061" max="3061" width="10" style="1" customWidth="1"/>
    <col min="3062" max="3063" width="9.28515625" style="1" customWidth="1"/>
    <col min="3064" max="3064" width="8" style="1" customWidth="1"/>
    <col min="3065" max="3308" width="9.140625" style="1"/>
    <col min="3309" max="3309" width="20.140625" style="1" customWidth="1"/>
    <col min="3310" max="3310" width="4.28515625" style="1" customWidth="1"/>
    <col min="3311" max="3311" width="39" style="1" customWidth="1"/>
    <col min="3312" max="3312" width="53.5703125" style="1" customWidth="1"/>
    <col min="3313" max="3316" width="7.7109375" style="1" customWidth="1"/>
    <col min="3317" max="3317" width="10" style="1" customWidth="1"/>
    <col min="3318" max="3319" width="9.28515625" style="1" customWidth="1"/>
    <col min="3320" max="3320" width="8" style="1" customWidth="1"/>
    <col min="3321" max="3564" width="9.140625" style="1"/>
    <col min="3565" max="3565" width="20.140625" style="1" customWidth="1"/>
    <col min="3566" max="3566" width="4.28515625" style="1" customWidth="1"/>
    <col min="3567" max="3567" width="39" style="1" customWidth="1"/>
    <col min="3568" max="3568" width="53.5703125" style="1" customWidth="1"/>
    <col min="3569" max="3572" width="7.7109375" style="1" customWidth="1"/>
    <col min="3573" max="3573" width="10" style="1" customWidth="1"/>
    <col min="3574" max="3575" width="9.28515625" style="1" customWidth="1"/>
    <col min="3576" max="3576" width="8" style="1" customWidth="1"/>
    <col min="3577" max="3820" width="9.140625" style="1"/>
    <col min="3821" max="3821" width="20.140625" style="1" customWidth="1"/>
    <col min="3822" max="3822" width="4.28515625" style="1" customWidth="1"/>
    <col min="3823" max="3823" width="39" style="1" customWidth="1"/>
    <col min="3824" max="3824" width="53.5703125" style="1" customWidth="1"/>
    <col min="3825" max="3828" width="7.7109375" style="1" customWidth="1"/>
    <col min="3829" max="3829" width="10" style="1" customWidth="1"/>
    <col min="3830" max="3831" width="9.28515625" style="1" customWidth="1"/>
    <col min="3832" max="3832" width="8" style="1" customWidth="1"/>
    <col min="3833" max="4076" width="9.140625" style="1"/>
    <col min="4077" max="4077" width="20.140625" style="1" customWidth="1"/>
    <col min="4078" max="4078" width="4.28515625" style="1" customWidth="1"/>
    <col min="4079" max="4079" width="39" style="1" customWidth="1"/>
    <col min="4080" max="4080" width="53.5703125" style="1" customWidth="1"/>
    <col min="4081" max="4084" width="7.7109375" style="1" customWidth="1"/>
    <col min="4085" max="4085" width="10" style="1" customWidth="1"/>
    <col min="4086" max="4087" width="9.28515625" style="1" customWidth="1"/>
    <col min="4088" max="4088" width="8" style="1" customWidth="1"/>
    <col min="4089" max="4332" width="9.140625" style="1"/>
    <col min="4333" max="4333" width="20.140625" style="1" customWidth="1"/>
    <col min="4334" max="4334" width="4.28515625" style="1" customWidth="1"/>
    <col min="4335" max="4335" width="39" style="1" customWidth="1"/>
    <col min="4336" max="4336" width="53.5703125" style="1" customWidth="1"/>
    <col min="4337" max="4340" width="7.7109375" style="1" customWidth="1"/>
    <col min="4341" max="4341" width="10" style="1" customWidth="1"/>
    <col min="4342" max="4343" width="9.28515625" style="1" customWidth="1"/>
    <col min="4344" max="4344" width="8" style="1" customWidth="1"/>
    <col min="4345" max="4588" width="9.140625" style="1"/>
    <col min="4589" max="4589" width="20.140625" style="1" customWidth="1"/>
    <col min="4590" max="4590" width="4.28515625" style="1" customWidth="1"/>
    <col min="4591" max="4591" width="39" style="1" customWidth="1"/>
    <col min="4592" max="4592" width="53.5703125" style="1" customWidth="1"/>
    <col min="4593" max="4596" width="7.7109375" style="1" customWidth="1"/>
    <col min="4597" max="4597" width="10" style="1" customWidth="1"/>
    <col min="4598" max="4599" width="9.28515625" style="1" customWidth="1"/>
    <col min="4600" max="4600" width="8" style="1" customWidth="1"/>
    <col min="4601" max="4844" width="9.140625" style="1"/>
    <col min="4845" max="4845" width="20.140625" style="1" customWidth="1"/>
    <col min="4846" max="4846" width="4.28515625" style="1" customWidth="1"/>
    <col min="4847" max="4847" width="39" style="1" customWidth="1"/>
    <col min="4848" max="4848" width="53.5703125" style="1" customWidth="1"/>
    <col min="4849" max="4852" width="7.7109375" style="1" customWidth="1"/>
    <col min="4853" max="4853" width="10" style="1" customWidth="1"/>
    <col min="4854" max="4855" width="9.28515625" style="1" customWidth="1"/>
    <col min="4856" max="4856" width="8" style="1" customWidth="1"/>
    <col min="4857" max="5100" width="9.140625" style="1"/>
    <col min="5101" max="5101" width="20.140625" style="1" customWidth="1"/>
    <col min="5102" max="5102" width="4.28515625" style="1" customWidth="1"/>
    <col min="5103" max="5103" width="39" style="1" customWidth="1"/>
    <col min="5104" max="5104" width="53.5703125" style="1" customWidth="1"/>
    <col min="5105" max="5108" width="7.7109375" style="1" customWidth="1"/>
    <col min="5109" max="5109" width="10" style="1" customWidth="1"/>
    <col min="5110" max="5111" width="9.28515625" style="1" customWidth="1"/>
    <col min="5112" max="5112" width="8" style="1" customWidth="1"/>
    <col min="5113" max="5356" width="9.140625" style="1"/>
    <col min="5357" max="5357" width="20.140625" style="1" customWidth="1"/>
    <col min="5358" max="5358" width="4.28515625" style="1" customWidth="1"/>
    <col min="5359" max="5359" width="39" style="1" customWidth="1"/>
    <col min="5360" max="5360" width="53.5703125" style="1" customWidth="1"/>
    <col min="5361" max="5364" width="7.7109375" style="1" customWidth="1"/>
    <col min="5365" max="5365" width="10" style="1" customWidth="1"/>
    <col min="5366" max="5367" width="9.28515625" style="1" customWidth="1"/>
    <col min="5368" max="5368" width="8" style="1" customWidth="1"/>
    <col min="5369" max="5612" width="9.140625" style="1"/>
    <col min="5613" max="5613" width="20.140625" style="1" customWidth="1"/>
    <col min="5614" max="5614" width="4.28515625" style="1" customWidth="1"/>
    <col min="5615" max="5615" width="39" style="1" customWidth="1"/>
    <col min="5616" max="5616" width="53.5703125" style="1" customWidth="1"/>
    <col min="5617" max="5620" width="7.7109375" style="1" customWidth="1"/>
    <col min="5621" max="5621" width="10" style="1" customWidth="1"/>
    <col min="5622" max="5623" width="9.28515625" style="1" customWidth="1"/>
    <col min="5624" max="5624" width="8" style="1" customWidth="1"/>
    <col min="5625" max="5868" width="9.140625" style="1"/>
    <col min="5869" max="5869" width="20.140625" style="1" customWidth="1"/>
    <col min="5870" max="5870" width="4.28515625" style="1" customWidth="1"/>
    <col min="5871" max="5871" width="39" style="1" customWidth="1"/>
    <col min="5872" max="5872" width="53.5703125" style="1" customWidth="1"/>
    <col min="5873" max="5876" width="7.7109375" style="1" customWidth="1"/>
    <col min="5877" max="5877" width="10" style="1" customWidth="1"/>
    <col min="5878" max="5879" width="9.28515625" style="1" customWidth="1"/>
    <col min="5880" max="5880" width="8" style="1" customWidth="1"/>
    <col min="5881" max="6124" width="9.140625" style="1"/>
    <col min="6125" max="6125" width="20.140625" style="1" customWidth="1"/>
    <col min="6126" max="6126" width="4.28515625" style="1" customWidth="1"/>
    <col min="6127" max="6127" width="39" style="1" customWidth="1"/>
    <col min="6128" max="6128" width="53.5703125" style="1" customWidth="1"/>
    <col min="6129" max="6132" width="7.7109375" style="1" customWidth="1"/>
    <col min="6133" max="6133" width="10" style="1" customWidth="1"/>
    <col min="6134" max="6135" width="9.28515625" style="1" customWidth="1"/>
    <col min="6136" max="6136" width="8" style="1" customWidth="1"/>
    <col min="6137" max="6380" width="9.140625" style="1"/>
    <col min="6381" max="6381" width="20.140625" style="1" customWidth="1"/>
    <col min="6382" max="6382" width="4.28515625" style="1" customWidth="1"/>
    <col min="6383" max="6383" width="39" style="1" customWidth="1"/>
    <col min="6384" max="6384" width="53.5703125" style="1" customWidth="1"/>
    <col min="6385" max="6388" width="7.7109375" style="1" customWidth="1"/>
    <col min="6389" max="6389" width="10" style="1" customWidth="1"/>
    <col min="6390" max="6391" width="9.28515625" style="1" customWidth="1"/>
    <col min="6392" max="6392" width="8" style="1" customWidth="1"/>
    <col min="6393" max="6636" width="9.140625" style="1"/>
    <col min="6637" max="6637" width="20.140625" style="1" customWidth="1"/>
    <col min="6638" max="6638" width="4.28515625" style="1" customWidth="1"/>
    <col min="6639" max="6639" width="39" style="1" customWidth="1"/>
    <col min="6640" max="6640" width="53.5703125" style="1" customWidth="1"/>
    <col min="6641" max="6644" width="7.7109375" style="1" customWidth="1"/>
    <col min="6645" max="6645" width="10" style="1" customWidth="1"/>
    <col min="6646" max="6647" width="9.28515625" style="1" customWidth="1"/>
    <col min="6648" max="6648" width="8" style="1" customWidth="1"/>
    <col min="6649" max="6892" width="9.140625" style="1"/>
    <col min="6893" max="6893" width="20.140625" style="1" customWidth="1"/>
    <col min="6894" max="6894" width="4.28515625" style="1" customWidth="1"/>
    <col min="6895" max="6895" width="39" style="1" customWidth="1"/>
    <col min="6896" max="6896" width="53.5703125" style="1" customWidth="1"/>
    <col min="6897" max="6900" width="7.7109375" style="1" customWidth="1"/>
    <col min="6901" max="6901" width="10" style="1" customWidth="1"/>
    <col min="6902" max="6903" width="9.28515625" style="1" customWidth="1"/>
    <col min="6904" max="6904" width="8" style="1" customWidth="1"/>
    <col min="6905" max="7148" width="9.140625" style="1"/>
    <col min="7149" max="7149" width="20.140625" style="1" customWidth="1"/>
    <col min="7150" max="7150" width="4.28515625" style="1" customWidth="1"/>
    <col min="7151" max="7151" width="39" style="1" customWidth="1"/>
    <col min="7152" max="7152" width="53.5703125" style="1" customWidth="1"/>
    <col min="7153" max="7156" width="7.7109375" style="1" customWidth="1"/>
    <col min="7157" max="7157" width="10" style="1" customWidth="1"/>
    <col min="7158" max="7159" width="9.28515625" style="1" customWidth="1"/>
    <col min="7160" max="7160" width="8" style="1" customWidth="1"/>
    <col min="7161" max="7404" width="9.140625" style="1"/>
    <col min="7405" max="7405" width="20.140625" style="1" customWidth="1"/>
    <col min="7406" max="7406" width="4.28515625" style="1" customWidth="1"/>
    <col min="7407" max="7407" width="39" style="1" customWidth="1"/>
    <col min="7408" max="7408" width="53.5703125" style="1" customWidth="1"/>
    <col min="7409" max="7412" width="7.7109375" style="1" customWidth="1"/>
    <col min="7413" max="7413" width="10" style="1" customWidth="1"/>
    <col min="7414" max="7415" width="9.28515625" style="1" customWidth="1"/>
    <col min="7416" max="7416" width="8" style="1" customWidth="1"/>
    <col min="7417" max="7660" width="9.140625" style="1"/>
    <col min="7661" max="7661" width="20.140625" style="1" customWidth="1"/>
    <col min="7662" max="7662" width="4.28515625" style="1" customWidth="1"/>
    <col min="7663" max="7663" width="39" style="1" customWidth="1"/>
    <col min="7664" max="7664" width="53.5703125" style="1" customWidth="1"/>
    <col min="7665" max="7668" width="7.7109375" style="1" customWidth="1"/>
    <col min="7669" max="7669" width="10" style="1" customWidth="1"/>
    <col min="7670" max="7671" width="9.28515625" style="1" customWidth="1"/>
    <col min="7672" max="7672" width="8" style="1" customWidth="1"/>
    <col min="7673" max="7916" width="9.140625" style="1"/>
    <col min="7917" max="7917" width="20.140625" style="1" customWidth="1"/>
    <col min="7918" max="7918" width="4.28515625" style="1" customWidth="1"/>
    <col min="7919" max="7919" width="39" style="1" customWidth="1"/>
    <col min="7920" max="7920" width="53.5703125" style="1" customWidth="1"/>
    <col min="7921" max="7924" width="7.7109375" style="1" customWidth="1"/>
    <col min="7925" max="7925" width="10" style="1" customWidth="1"/>
    <col min="7926" max="7927" width="9.28515625" style="1" customWidth="1"/>
    <col min="7928" max="7928" width="8" style="1" customWidth="1"/>
    <col min="7929" max="8172" width="9.140625" style="1"/>
    <col min="8173" max="8173" width="20.140625" style="1" customWidth="1"/>
    <col min="8174" max="8174" width="4.28515625" style="1" customWidth="1"/>
    <col min="8175" max="8175" width="39" style="1" customWidth="1"/>
    <col min="8176" max="8176" width="53.5703125" style="1" customWidth="1"/>
    <col min="8177" max="8180" width="7.7109375" style="1" customWidth="1"/>
    <col min="8181" max="8181" width="10" style="1" customWidth="1"/>
    <col min="8182" max="8183" width="9.28515625" style="1" customWidth="1"/>
    <col min="8184" max="8184" width="8" style="1" customWidth="1"/>
    <col min="8185" max="8428" width="9.140625" style="1"/>
    <col min="8429" max="8429" width="20.140625" style="1" customWidth="1"/>
    <col min="8430" max="8430" width="4.28515625" style="1" customWidth="1"/>
    <col min="8431" max="8431" width="39" style="1" customWidth="1"/>
    <col min="8432" max="8432" width="53.5703125" style="1" customWidth="1"/>
    <col min="8433" max="8436" width="7.7109375" style="1" customWidth="1"/>
    <col min="8437" max="8437" width="10" style="1" customWidth="1"/>
    <col min="8438" max="8439" width="9.28515625" style="1" customWidth="1"/>
    <col min="8440" max="8440" width="8" style="1" customWidth="1"/>
    <col min="8441" max="8684" width="9.140625" style="1"/>
    <col min="8685" max="8685" width="20.140625" style="1" customWidth="1"/>
    <col min="8686" max="8686" width="4.28515625" style="1" customWidth="1"/>
    <col min="8687" max="8687" width="39" style="1" customWidth="1"/>
    <col min="8688" max="8688" width="53.5703125" style="1" customWidth="1"/>
    <col min="8689" max="8692" width="7.7109375" style="1" customWidth="1"/>
    <col min="8693" max="8693" width="10" style="1" customWidth="1"/>
    <col min="8694" max="8695" width="9.28515625" style="1" customWidth="1"/>
    <col min="8696" max="8696" width="8" style="1" customWidth="1"/>
    <col min="8697" max="8940" width="9.140625" style="1"/>
    <col min="8941" max="8941" width="20.140625" style="1" customWidth="1"/>
    <col min="8942" max="8942" width="4.28515625" style="1" customWidth="1"/>
    <col min="8943" max="8943" width="39" style="1" customWidth="1"/>
    <col min="8944" max="8944" width="53.5703125" style="1" customWidth="1"/>
    <col min="8945" max="8948" width="7.7109375" style="1" customWidth="1"/>
    <col min="8949" max="8949" width="10" style="1" customWidth="1"/>
    <col min="8950" max="8951" width="9.28515625" style="1" customWidth="1"/>
    <col min="8952" max="8952" width="8" style="1" customWidth="1"/>
    <col min="8953" max="9196" width="9.140625" style="1"/>
    <col min="9197" max="9197" width="20.140625" style="1" customWidth="1"/>
    <col min="9198" max="9198" width="4.28515625" style="1" customWidth="1"/>
    <col min="9199" max="9199" width="39" style="1" customWidth="1"/>
    <col min="9200" max="9200" width="53.5703125" style="1" customWidth="1"/>
    <col min="9201" max="9204" width="7.7109375" style="1" customWidth="1"/>
    <col min="9205" max="9205" width="10" style="1" customWidth="1"/>
    <col min="9206" max="9207" width="9.28515625" style="1" customWidth="1"/>
    <col min="9208" max="9208" width="8" style="1" customWidth="1"/>
    <col min="9209" max="9452" width="9.140625" style="1"/>
    <col min="9453" max="9453" width="20.140625" style="1" customWidth="1"/>
    <col min="9454" max="9454" width="4.28515625" style="1" customWidth="1"/>
    <col min="9455" max="9455" width="39" style="1" customWidth="1"/>
    <col min="9456" max="9456" width="53.5703125" style="1" customWidth="1"/>
    <col min="9457" max="9460" width="7.7109375" style="1" customWidth="1"/>
    <col min="9461" max="9461" width="10" style="1" customWidth="1"/>
    <col min="9462" max="9463" width="9.28515625" style="1" customWidth="1"/>
    <col min="9464" max="9464" width="8" style="1" customWidth="1"/>
    <col min="9465" max="9708" width="9.140625" style="1"/>
    <col min="9709" max="9709" width="20.140625" style="1" customWidth="1"/>
    <col min="9710" max="9710" width="4.28515625" style="1" customWidth="1"/>
    <col min="9711" max="9711" width="39" style="1" customWidth="1"/>
    <col min="9712" max="9712" width="53.5703125" style="1" customWidth="1"/>
    <col min="9713" max="9716" width="7.7109375" style="1" customWidth="1"/>
    <col min="9717" max="9717" width="10" style="1" customWidth="1"/>
    <col min="9718" max="9719" width="9.28515625" style="1" customWidth="1"/>
    <col min="9720" max="9720" width="8" style="1" customWidth="1"/>
    <col min="9721" max="9964" width="9.140625" style="1"/>
    <col min="9965" max="9965" width="20.140625" style="1" customWidth="1"/>
    <col min="9966" max="9966" width="4.28515625" style="1" customWidth="1"/>
    <col min="9967" max="9967" width="39" style="1" customWidth="1"/>
    <col min="9968" max="9968" width="53.5703125" style="1" customWidth="1"/>
    <col min="9969" max="9972" width="7.7109375" style="1" customWidth="1"/>
    <col min="9973" max="9973" width="10" style="1" customWidth="1"/>
    <col min="9974" max="9975" width="9.28515625" style="1" customWidth="1"/>
    <col min="9976" max="9976" width="8" style="1" customWidth="1"/>
    <col min="9977" max="10220" width="9.140625" style="1"/>
    <col min="10221" max="10221" width="20.140625" style="1" customWidth="1"/>
    <col min="10222" max="10222" width="4.28515625" style="1" customWidth="1"/>
    <col min="10223" max="10223" width="39" style="1" customWidth="1"/>
    <col min="10224" max="10224" width="53.5703125" style="1" customWidth="1"/>
    <col min="10225" max="10228" width="7.7109375" style="1" customWidth="1"/>
    <col min="10229" max="10229" width="10" style="1" customWidth="1"/>
    <col min="10230" max="10231" width="9.28515625" style="1" customWidth="1"/>
    <col min="10232" max="10232" width="8" style="1" customWidth="1"/>
    <col min="10233" max="10476" width="9.140625" style="1"/>
    <col min="10477" max="10477" width="20.140625" style="1" customWidth="1"/>
    <col min="10478" max="10478" width="4.28515625" style="1" customWidth="1"/>
    <col min="10479" max="10479" width="39" style="1" customWidth="1"/>
    <col min="10480" max="10480" width="53.5703125" style="1" customWidth="1"/>
    <col min="10481" max="10484" width="7.7109375" style="1" customWidth="1"/>
    <col min="10485" max="10485" width="10" style="1" customWidth="1"/>
    <col min="10486" max="10487" width="9.28515625" style="1" customWidth="1"/>
    <col min="10488" max="10488" width="8" style="1" customWidth="1"/>
    <col min="10489" max="10732" width="9.140625" style="1"/>
    <col min="10733" max="10733" width="20.140625" style="1" customWidth="1"/>
    <col min="10734" max="10734" width="4.28515625" style="1" customWidth="1"/>
    <col min="10735" max="10735" width="39" style="1" customWidth="1"/>
    <col min="10736" max="10736" width="53.5703125" style="1" customWidth="1"/>
    <col min="10737" max="10740" width="7.7109375" style="1" customWidth="1"/>
    <col min="10741" max="10741" width="10" style="1" customWidth="1"/>
    <col min="10742" max="10743" width="9.28515625" style="1" customWidth="1"/>
    <col min="10744" max="10744" width="8" style="1" customWidth="1"/>
    <col min="10745" max="10988" width="9.140625" style="1"/>
    <col min="10989" max="10989" width="20.140625" style="1" customWidth="1"/>
    <col min="10990" max="10990" width="4.28515625" style="1" customWidth="1"/>
    <col min="10991" max="10991" width="39" style="1" customWidth="1"/>
    <col min="10992" max="10992" width="53.5703125" style="1" customWidth="1"/>
    <col min="10993" max="10996" width="7.7109375" style="1" customWidth="1"/>
    <col min="10997" max="10997" width="10" style="1" customWidth="1"/>
    <col min="10998" max="10999" width="9.28515625" style="1" customWidth="1"/>
    <col min="11000" max="11000" width="8" style="1" customWidth="1"/>
    <col min="11001" max="11244" width="9.140625" style="1"/>
    <col min="11245" max="11245" width="20.140625" style="1" customWidth="1"/>
    <col min="11246" max="11246" width="4.28515625" style="1" customWidth="1"/>
    <col min="11247" max="11247" width="39" style="1" customWidth="1"/>
    <col min="11248" max="11248" width="53.5703125" style="1" customWidth="1"/>
    <col min="11249" max="11252" width="7.7109375" style="1" customWidth="1"/>
    <col min="11253" max="11253" width="10" style="1" customWidth="1"/>
    <col min="11254" max="11255" width="9.28515625" style="1" customWidth="1"/>
    <col min="11256" max="11256" width="8" style="1" customWidth="1"/>
    <col min="11257" max="11500" width="9.140625" style="1"/>
    <col min="11501" max="11501" width="20.140625" style="1" customWidth="1"/>
    <col min="11502" max="11502" width="4.28515625" style="1" customWidth="1"/>
    <col min="11503" max="11503" width="39" style="1" customWidth="1"/>
    <col min="11504" max="11504" width="53.5703125" style="1" customWidth="1"/>
    <col min="11505" max="11508" width="7.7109375" style="1" customWidth="1"/>
    <col min="11509" max="11509" width="10" style="1" customWidth="1"/>
    <col min="11510" max="11511" width="9.28515625" style="1" customWidth="1"/>
    <col min="11512" max="11512" width="8" style="1" customWidth="1"/>
    <col min="11513" max="11756" width="9.140625" style="1"/>
    <col min="11757" max="11757" width="20.140625" style="1" customWidth="1"/>
    <col min="11758" max="11758" width="4.28515625" style="1" customWidth="1"/>
    <col min="11759" max="11759" width="39" style="1" customWidth="1"/>
    <col min="11760" max="11760" width="53.5703125" style="1" customWidth="1"/>
    <col min="11761" max="11764" width="7.7109375" style="1" customWidth="1"/>
    <col min="11765" max="11765" width="10" style="1" customWidth="1"/>
    <col min="11766" max="11767" width="9.28515625" style="1" customWidth="1"/>
    <col min="11768" max="11768" width="8" style="1" customWidth="1"/>
    <col min="11769" max="12012" width="9.140625" style="1"/>
    <col min="12013" max="12013" width="20.140625" style="1" customWidth="1"/>
    <col min="12014" max="12014" width="4.28515625" style="1" customWidth="1"/>
    <col min="12015" max="12015" width="39" style="1" customWidth="1"/>
    <col min="12016" max="12016" width="53.5703125" style="1" customWidth="1"/>
    <col min="12017" max="12020" width="7.7109375" style="1" customWidth="1"/>
    <col min="12021" max="12021" width="10" style="1" customWidth="1"/>
    <col min="12022" max="12023" width="9.28515625" style="1" customWidth="1"/>
    <col min="12024" max="12024" width="8" style="1" customWidth="1"/>
    <col min="12025" max="12268" width="9.140625" style="1"/>
    <col min="12269" max="12269" width="20.140625" style="1" customWidth="1"/>
    <col min="12270" max="12270" width="4.28515625" style="1" customWidth="1"/>
    <col min="12271" max="12271" width="39" style="1" customWidth="1"/>
    <col min="12272" max="12272" width="53.5703125" style="1" customWidth="1"/>
    <col min="12273" max="12276" width="7.7109375" style="1" customWidth="1"/>
    <col min="12277" max="12277" width="10" style="1" customWidth="1"/>
    <col min="12278" max="12279" width="9.28515625" style="1" customWidth="1"/>
    <col min="12280" max="12280" width="8" style="1" customWidth="1"/>
    <col min="12281" max="12524" width="9.140625" style="1"/>
    <col min="12525" max="12525" width="20.140625" style="1" customWidth="1"/>
    <col min="12526" max="12526" width="4.28515625" style="1" customWidth="1"/>
    <col min="12527" max="12527" width="39" style="1" customWidth="1"/>
    <col min="12528" max="12528" width="53.5703125" style="1" customWidth="1"/>
    <col min="12529" max="12532" width="7.7109375" style="1" customWidth="1"/>
    <col min="12533" max="12533" width="10" style="1" customWidth="1"/>
    <col min="12534" max="12535" width="9.28515625" style="1" customWidth="1"/>
    <col min="12536" max="12536" width="8" style="1" customWidth="1"/>
    <col min="12537" max="12780" width="9.140625" style="1"/>
    <col min="12781" max="12781" width="20.140625" style="1" customWidth="1"/>
    <col min="12782" max="12782" width="4.28515625" style="1" customWidth="1"/>
    <col min="12783" max="12783" width="39" style="1" customWidth="1"/>
    <col min="12784" max="12784" width="53.5703125" style="1" customWidth="1"/>
    <col min="12785" max="12788" width="7.7109375" style="1" customWidth="1"/>
    <col min="12789" max="12789" width="10" style="1" customWidth="1"/>
    <col min="12790" max="12791" width="9.28515625" style="1" customWidth="1"/>
    <col min="12792" max="12792" width="8" style="1" customWidth="1"/>
    <col min="12793" max="13036" width="9.140625" style="1"/>
    <col min="13037" max="13037" width="20.140625" style="1" customWidth="1"/>
    <col min="13038" max="13038" width="4.28515625" style="1" customWidth="1"/>
    <col min="13039" max="13039" width="39" style="1" customWidth="1"/>
    <col min="13040" max="13040" width="53.5703125" style="1" customWidth="1"/>
    <col min="13041" max="13044" width="7.7109375" style="1" customWidth="1"/>
    <col min="13045" max="13045" width="10" style="1" customWidth="1"/>
    <col min="13046" max="13047" width="9.28515625" style="1" customWidth="1"/>
    <col min="13048" max="13048" width="8" style="1" customWidth="1"/>
    <col min="13049" max="13292" width="9.140625" style="1"/>
    <col min="13293" max="13293" width="20.140625" style="1" customWidth="1"/>
    <col min="13294" max="13294" width="4.28515625" style="1" customWidth="1"/>
    <col min="13295" max="13295" width="39" style="1" customWidth="1"/>
    <col min="13296" max="13296" width="53.5703125" style="1" customWidth="1"/>
    <col min="13297" max="13300" width="7.7109375" style="1" customWidth="1"/>
    <col min="13301" max="13301" width="10" style="1" customWidth="1"/>
    <col min="13302" max="13303" width="9.28515625" style="1" customWidth="1"/>
    <col min="13304" max="13304" width="8" style="1" customWidth="1"/>
    <col min="13305" max="13548" width="9.140625" style="1"/>
    <col min="13549" max="13549" width="20.140625" style="1" customWidth="1"/>
    <col min="13550" max="13550" width="4.28515625" style="1" customWidth="1"/>
    <col min="13551" max="13551" width="39" style="1" customWidth="1"/>
    <col min="13552" max="13552" width="53.5703125" style="1" customWidth="1"/>
    <col min="13553" max="13556" width="7.7109375" style="1" customWidth="1"/>
    <col min="13557" max="13557" width="10" style="1" customWidth="1"/>
    <col min="13558" max="13559" width="9.28515625" style="1" customWidth="1"/>
    <col min="13560" max="13560" width="8" style="1" customWidth="1"/>
    <col min="13561" max="13804" width="9.140625" style="1"/>
    <col min="13805" max="13805" width="20.140625" style="1" customWidth="1"/>
    <col min="13806" max="13806" width="4.28515625" style="1" customWidth="1"/>
    <col min="13807" max="13807" width="39" style="1" customWidth="1"/>
    <col min="13808" max="13808" width="53.5703125" style="1" customWidth="1"/>
    <col min="13809" max="13812" width="7.7109375" style="1" customWidth="1"/>
    <col min="13813" max="13813" width="10" style="1" customWidth="1"/>
    <col min="13814" max="13815" width="9.28515625" style="1" customWidth="1"/>
    <col min="13816" max="13816" width="8" style="1" customWidth="1"/>
    <col min="13817" max="14060" width="9.140625" style="1"/>
    <col min="14061" max="14061" width="20.140625" style="1" customWidth="1"/>
    <col min="14062" max="14062" width="4.28515625" style="1" customWidth="1"/>
    <col min="14063" max="14063" width="39" style="1" customWidth="1"/>
    <col min="14064" max="14064" width="53.5703125" style="1" customWidth="1"/>
    <col min="14065" max="14068" width="7.7109375" style="1" customWidth="1"/>
    <col min="14069" max="14069" width="10" style="1" customWidth="1"/>
    <col min="14070" max="14071" width="9.28515625" style="1" customWidth="1"/>
    <col min="14072" max="14072" width="8" style="1" customWidth="1"/>
    <col min="14073" max="14316" width="9.140625" style="1"/>
    <col min="14317" max="14317" width="20.140625" style="1" customWidth="1"/>
    <col min="14318" max="14318" width="4.28515625" style="1" customWidth="1"/>
    <col min="14319" max="14319" width="39" style="1" customWidth="1"/>
    <col min="14320" max="14320" width="53.5703125" style="1" customWidth="1"/>
    <col min="14321" max="14324" width="7.7109375" style="1" customWidth="1"/>
    <col min="14325" max="14325" width="10" style="1" customWidth="1"/>
    <col min="14326" max="14327" width="9.28515625" style="1" customWidth="1"/>
    <col min="14328" max="14328" width="8" style="1" customWidth="1"/>
    <col min="14329" max="14572" width="9.140625" style="1"/>
    <col min="14573" max="14573" width="20.140625" style="1" customWidth="1"/>
    <col min="14574" max="14574" width="4.28515625" style="1" customWidth="1"/>
    <col min="14575" max="14575" width="39" style="1" customWidth="1"/>
    <col min="14576" max="14576" width="53.5703125" style="1" customWidth="1"/>
    <col min="14577" max="14580" width="7.7109375" style="1" customWidth="1"/>
    <col min="14581" max="14581" width="10" style="1" customWidth="1"/>
    <col min="14582" max="14583" width="9.28515625" style="1" customWidth="1"/>
    <col min="14584" max="14584" width="8" style="1" customWidth="1"/>
    <col min="14585" max="14828" width="9.140625" style="1"/>
    <col min="14829" max="14829" width="20.140625" style="1" customWidth="1"/>
    <col min="14830" max="14830" width="4.28515625" style="1" customWidth="1"/>
    <col min="14831" max="14831" width="39" style="1" customWidth="1"/>
    <col min="14832" max="14832" width="53.5703125" style="1" customWidth="1"/>
    <col min="14833" max="14836" width="7.7109375" style="1" customWidth="1"/>
    <col min="14837" max="14837" width="10" style="1" customWidth="1"/>
    <col min="14838" max="14839" width="9.28515625" style="1" customWidth="1"/>
    <col min="14840" max="14840" width="8" style="1" customWidth="1"/>
    <col min="14841" max="15084" width="9.140625" style="1"/>
    <col min="15085" max="15085" width="20.140625" style="1" customWidth="1"/>
    <col min="15086" max="15086" width="4.28515625" style="1" customWidth="1"/>
    <col min="15087" max="15087" width="39" style="1" customWidth="1"/>
    <col min="15088" max="15088" width="53.5703125" style="1" customWidth="1"/>
    <col min="15089" max="15092" width="7.7109375" style="1" customWidth="1"/>
    <col min="15093" max="15093" width="10" style="1" customWidth="1"/>
    <col min="15094" max="15095" width="9.28515625" style="1" customWidth="1"/>
    <col min="15096" max="15096" width="8" style="1" customWidth="1"/>
    <col min="15097" max="15340" width="9.140625" style="1"/>
    <col min="15341" max="15341" width="20.140625" style="1" customWidth="1"/>
    <col min="15342" max="15342" width="4.28515625" style="1" customWidth="1"/>
    <col min="15343" max="15343" width="39" style="1" customWidth="1"/>
    <col min="15344" max="15344" width="53.5703125" style="1" customWidth="1"/>
    <col min="15345" max="15348" width="7.7109375" style="1" customWidth="1"/>
    <col min="15349" max="15349" width="10" style="1" customWidth="1"/>
    <col min="15350" max="15351" width="9.28515625" style="1" customWidth="1"/>
    <col min="15352" max="15352" width="8" style="1" customWidth="1"/>
    <col min="15353" max="15596" width="9.140625" style="1"/>
    <col min="15597" max="15597" width="20.140625" style="1" customWidth="1"/>
    <col min="15598" max="15598" width="4.28515625" style="1" customWidth="1"/>
    <col min="15599" max="15599" width="39" style="1" customWidth="1"/>
    <col min="15600" max="15600" width="53.5703125" style="1" customWidth="1"/>
    <col min="15601" max="15604" width="7.7109375" style="1" customWidth="1"/>
    <col min="15605" max="15605" width="10" style="1" customWidth="1"/>
    <col min="15606" max="15607" width="9.28515625" style="1" customWidth="1"/>
    <col min="15608" max="15608" width="8" style="1" customWidth="1"/>
    <col min="15609" max="15852" width="9.140625" style="1"/>
    <col min="15853" max="15853" width="20.140625" style="1" customWidth="1"/>
    <col min="15854" max="15854" width="4.28515625" style="1" customWidth="1"/>
    <col min="15855" max="15855" width="39" style="1" customWidth="1"/>
    <col min="15856" max="15856" width="53.5703125" style="1" customWidth="1"/>
    <col min="15857" max="15860" width="7.7109375" style="1" customWidth="1"/>
    <col min="15861" max="15861" width="10" style="1" customWidth="1"/>
    <col min="15862" max="15863" width="9.28515625" style="1" customWidth="1"/>
    <col min="15864" max="15864" width="8" style="1" customWidth="1"/>
    <col min="15865" max="16108" width="9.140625" style="1"/>
    <col min="16109" max="16109" width="20.140625" style="1" customWidth="1"/>
    <col min="16110" max="16110" width="4.28515625" style="1" customWidth="1"/>
    <col min="16111" max="16111" width="39" style="1" customWidth="1"/>
    <col min="16112" max="16112" width="53.5703125" style="1" customWidth="1"/>
    <col min="16113" max="16116" width="7.7109375" style="1" customWidth="1"/>
    <col min="16117" max="16117" width="10" style="1" customWidth="1"/>
    <col min="16118" max="16119" width="9.28515625" style="1" customWidth="1"/>
    <col min="16120" max="16120" width="8" style="1" customWidth="1"/>
    <col min="16121" max="16384" width="9.140625" style="1"/>
  </cols>
  <sheetData>
    <row r="1" spans="1:424" ht="33.75" customHeight="1">
      <c r="A1" s="342" t="s">
        <v>1346</v>
      </c>
      <c r="B1" s="343"/>
      <c r="C1" s="343"/>
      <c r="D1" s="343"/>
      <c r="E1" s="342"/>
      <c r="F1" s="342"/>
      <c r="G1" s="344"/>
      <c r="H1" s="343"/>
      <c r="I1" s="343"/>
      <c r="J1" s="343"/>
      <c r="K1" s="343"/>
      <c r="L1" s="343"/>
      <c r="M1" s="342"/>
      <c r="N1" s="342"/>
      <c r="O1" s="342"/>
      <c r="P1" s="342"/>
      <c r="Q1" s="342"/>
      <c r="R1" s="342"/>
      <c r="S1" s="342"/>
      <c r="T1" s="342"/>
      <c r="U1" s="342"/>
      <c r="V1" s="342"/>
      <c r="W1" s="342"/>
      <c r="X1" s="342"/>
      <c r="Y1" s="342"/>
      <c r="Z1" s="342"/>
      <c r="AA1" s="342"/>
      <c r="AB1" s="343"/>
      <c r="AC1" s="343"/>
      <c r="AD1" s="343"/>
      <c r="AE1" s="342"/>
      <c r="AF1" s="342"/>
      <c r="AG1" s="342"/>
      <c r="AH1" s="342"/>
      <c r="AI1" s="345"/>
      <c r="AJ1" s="345"/>
      <c r="AK1" s="342"/>
      <c r="AL1" s="342"/>
      <c r="AM1" s="342"/>
      <c r="AN1" s="342"/>
      <c r="AO1" s="342"/>
      <c r="AP1" s="345"/>
      <c r="AQ1" s="342"/>
      <c r="AR1" s="345"/>
      <c r="AS1" s="342"/>
      <c r="AT1" s="342"/>
      <c r="AU1" s="342"/>
      <c r="AV1" s="342"/>
      <c r="AW1" s="342"/>
      <c r="AX1" s="342"/>
      <c r="AY1" s="342"/>
      <c r="AZ1" s="342"/>
      <c r="BA1" s="342"/>
      <c r="BB1" s="342"/>
      <c r="BC1" s="342"/>
      <c r="BD1" s="342"/>
      <c r="BE1" s="342"/>
      <c r="BF1" s="342"/>
      <c r="BG1" s="342"/>
      <c r="BH1" s="342"/>
      <c r="BI1" s="342"/>
      <c r="BJ1" s="342"/>
      <c r="BK1" s="342"/>
      <c r="BL1" s="342"/>
      <c r="BM1" s="342"/>
      <c r="BN1" s="342"/>
      <c r="BO1" s="342"/>
      <c r="BP1" s="342"/>
      <c r="BQ1" s="342"/>
      <c r="BR1" s="342"/>
      <c r="BS1" s="342"/>
      <c r="BT1" s="342"/>
      <c r="BU1" s="342"/>
      <c r="BV1" s="342"/>
      <c r="BW1" s="342"/>
      <c r="BX1" s="342"/>
      <c r="BY1" s="342"/>
      <c r="BZ1" s="342"/>
      <c r="CA1" s="342"/>
      <c r="CB1" s="342"/>
      <c r="CC1" s="342"/>
      <c r="CD1" s="342"/>
      <c r="CE1" s="342"/>
      <c r="CF1" s="342"/>
      <c r="CG1" s="342"/>
      <c r="CH1" s="342"/>
      <c r="CI1" s="342"/>
      <c r="CJ1" s="342"/>
      <c r="CK1" s="342"/>
      <c r="CL1" s="342"/>
      <c r="CM1" s="342"/>
      <c r="CN1" s="342"/>
      <c r="CO1" s="342"/>
      <c r="CP1" s="342"/>
      <c r="CQ1" s="342"/>
      <c r="CR1" s="342"/>
      <c r="CS1" s="342"/>
      <c r="CT1" s="342"/>
      <c r="CU1" s="342"/>
      <c r="CV1" s="342"/>
      <c r="CW1" s="342"/>
      <c r="CX1" s="342"/>
      <c r="CY1" s="342"/>
      <c r="CZ1" s="342"/>
      <c r="DA1" s="342"/>
      <c r="DB1" s="342"/>
      <c r="DC1" s="342"/>
      <c r="DD1" s="342"/>
      <c r="DE1" s="342"/>
      <c r="DF1" s="342"/>
      <c r="DG1" s="342"/>
      <c r="DH1" s="342"/>
      <c r="DI1" s="342"/>
      <c r="DJ1" s="342"/>
      <c r="DK1" s="342"/>
      <c r="DL1" s="342"/>
      <c r="DM1" s="342"/>
      <c r="DN1" s="342"/>
      <c r="DO1" s="342"/>
      <c r="DP1" s="342"/>
      <c r="DQ1" s="342"/>
      <c r="DR1" s="342"/>
      <c r="DS1" s="342"/>
      <c r="DT1" s="342"/>
      <c r="DU1" s="342"/>
      <c r="DV1" s="342"/>
      <c r="DW1" s="342"/>
      <c r="DX1" s="342"/>
      <c r="DY1" s="342"/>
      <c r="DZ1" s="342"/>
      <c r="EA1" s="342"/>
      <c r="EB1" s="342"/>
      <c r="EC1" s="342"/>
      <c r="ED1" s="342"/>
      <c r="EE1" s="342"/>
      <c r="EF1" s="342"/>
      <c r="EG1" s="342"/>
      <c r="EH1" s="342"/>
      <c r="EI1" s="342"/>
      <c r="EJ1" s="342"/>
      <c r="EK1" s="342"/>
      <c r="EL1" s="342"/>
      <c r="EM1" s="342"/>
      <c r="EN1" s="342"/>
      <c r="EO1" s="342"/>
      <c r="EP1" s="342"/>
      <c r="EQ1" s="342"/>
      <c r="ER1" s="342"/>
      <c r="ES1" s="342"/>
      <c r="ET1" s="342"/>
      <c r="EU1" s="342"/>
      <c r="EV1" s="342"/>
      <c r="EW1" s="342"/>
      <c r="EX1" s="342"/>
      <c r="EY1" s="342"/>
      <c r="EZ1" s="342"/>
      <c r="FA1" s="342"/>
      <c r="FB1" s="342"/>
      <c r="FC1" s="342"/>
      <c r="FD1" s="342"/>
      <c r="FE1" s="342"/>
      <c r="FF1" s="342"/>
      <c r="FG1" s="342"/>
      <c r="FH1" s="342"/>
      <c r="FI1" s="342"/>
      <c r="FJ1" s="342"/>
      <c r="FK1" s="342"/>
      <c r="FL1" s="342"/>
      <c r="FM1" s="342"/>
      <c r="FN1" s="342"/>
      <c r="FO1" s="342"/>
      <c r="FP1" s="342"/>
      <c r="FQ1" s="342"/>
      <c r="FR1" s="342"/>
      <c r="FS1" s="342"/>
      <c r="FT1" s="342"/>
      <c r="FU1" s="342"/>
      <c r="FV1" s="342"/>
      <c r="FW1" s="342"/>
      <c r="FX1" s="342"/>
      <c r="FY1" s="342"/>
      <c r="FZ1" s="342"/>
      <c r="GA1" s="342"/>
      <c r="GB1" s="342"/>
      <c r="GC1" s="342"/>
      <c r="GD1" s="342"/>
      <c r="GE1" s="342"/>
      <c r="GF1" s="342"/>
      <c r="GG1" s="342"/>
      <c r="GH1" s="342"/>
      <c r="GI1" s="342"/>
      <c r="GJ1" s="342"/>
      <c r="GK1" s="342"/>
      <c r="GL1" s="342"/>
      <c r="GM1" s="342"/>
      <c r="GN1" s="342"/>
      <c r="GO1" s="342"/>
      <c r="GP1" s="342"/>
      <c r="GQ1" s="342"/>
      <c r="GR1" s="342"/>
      <c r="GS1" s="342"/>
      <c r="GT1" s="342"/>
      <c r="GU1" s="342"/>
      <c r="GV1" s="342"/>
      <c r="GW1" s="342"/>
      <c r="GX1" s="342"/>
      <c r="GY1" s="342"/>
      <c r="GZ1" s="342"/>
      <c r="HA1" s="342"/>
      <c r="HB1" s="342"/>
      <c r="HC1" s="342"/>
      <c r="HD1" s="342"/>
      <c r="HE1" s="342"/>
      <c r="HF1" s="342"/>
      <c r="HG1" s="342"/>
      <c r="HH1" s="342"/>
      <c r="HI1" s="342"/>
      <c r="HJ1" s="342"/>
      <c r="HK1" s="342"/>
      <c r="HL1" s="342"/>
      <c r="HM1" s="342"/>
      <c r="HN1" s="342"/>
      <c r="HO1" s="342"/>
      <c r="HP1" s="342"/>
      <c r="HQ1" s="342"/>
      <c r="HR1" s="342"/>
      <c r="HS1" s="342"/>
      <c r="HT1" s="342"/>
      <c r="HU1" s="342"/>
      <c r="HV1" s="342"/>
      <c r="HW1" s="342"/>
      <c r="HX1" s="342"/>
      <c r="HY1" s="342"/>
      <c r="HZ1" s="342"/>
      <c r="IA1" s="342"/>
      <c r="IB1" s="342"/>
      <c r="IC1" s="342"/>
      <c r="ID1" s="342"/>
      <c r="IE1" s="342"/>
      <c r="IF1" s="342"/>
      <c r="IG1" s="342"/>
      <c r="IH1" s="342"/>
      <c r="II1" s="342"/>
      <c r="IJ1" s="342"/>
      <c r="IK1" s="342"/>
      <c r="IL1" s="342"/>
      <c r="IM1" s="342"/>
      <c r="IN1" s="342"/>
      <c r="IO1" s="342"/>
      <c r="IP1" s="342"/>
      <c r="IQ1" s="342"/>
      <c r="IR1" s="342"/>
      <c r="IS1" s="342"/>
      <c r="IT1" s="342"/>
      <c r="IU1" s="342"/>
      <c r="IV1" s="342"/>
      <c r="IW1" s="342"/>
      <c r="IX1" s="342"/>
      <c r="IY1" s="342"/>
      <c r="IZ1" s="342"/>
      <c r="JA1" s="342"/>
      <c r="JB1" s="342"/>
      <c r="JC1" s="342"/>
      <c r="JD1" s="342"/>
      <c r="JE1" s="342"/>
      <c r="JF1" s="342"/>
      <c r="JG1" s="342"/>
      <c r="JH1" s="342"/>
      <c r="JI1" s="342"/>
      <c r="JJ1" s="342"/>
      <c r="JK1" s="342"/>
      <c r="JL1" s="342"/>
      <c r="JM1" s="342"/>
      <c r="JN1" s="342"/>
      <c r="JO1" s="342"/>
      <c r="JP1" s="342"/>
      <c r="JQ1" s="342"/>
      <c r="JR1" s="342"/>
      <c r="JS1" s="342"/>
      <c r="JT1" s="342"/>
      <c r="JU1" s="342"/>
      <c r="JV1" s="342"/>
      <c r="JW1" s="342"/>
      <c r="JX1" s="342"/>
      <c r="JY1" s="342"/>
      <c r="JZ1" s="342"/>
      <c r="KA1" s="342"/>
      <c r="KB1" s="342"/>
      <c r="KC1" s="342"/>
      <c r="KD1" s="342"/>
      <c r="KE1" s="342"/>
      <c r="KF1" s="342"/>
      <c r="KG1" s="342"/>
      <c r="KH1" s="342"/>
      <c r="KI1" s="342"/>
      <c r="KJ1" s="342"/>
      <c r="KK1" s="342"/>
      <c r="KL1" s="342"/>
      <c r="KM1" s="342"/>
      <c r="KN1" s="342"/>
      <c r="KO1" s="342"/>
      <c r="KP1" s="342"/>
      <c r="KQ1" s="342"/>
      <c r="KR1" s="342"/>
      <c r="KS1" s="342"/>
      <c r="KT1" s="342"/>
      <c r="KU1" s="342"/>
      <c r="KV1" s="342"/>
      <c r="KW1" s="342"/>
      <c r="KX1" s="342"/>
      <c r="KY1" s="342"/>
      <c r="KZ1" s="342"/>
      <c r="LA1" s="342"/>
      <c r="LB1" s="342"/>
      <c r="LC1" s="342"/>
      <c r="LD1" s="342"/>
      <c r="LE1" s="342"/>
      <c r="LF1" s="342"/>
      <c r="LG1" s="342"/>
      <c r="LH1" s="342"/>
      <c r="LI1" s="342"/>
      <c r="LJ1" s="342"/>
      <c r="LK1" s="342"/>
      <c r="LL1" s="342"/>
      <c r="LM1" s="342"/>
      <c r="LN1" s="342"/>
      <c r="LO1" s="342"/>
      <c r="LP1" s="342"/>
      <c r="LQ1" s="342"/>
      <c r="LR1" s="342"/>
      <c r="LS1" s="342"/>
      <c r="LT1" s="342"/>
      <c r="LU1" s="342"/>
      <c r="LV1" s="342"/>
      <c r="LW1" s="342"/>
      <c r="LX1" s="342"/>
      <c r="LY1" s="342"/>
      <c r="LZ1" s="342"/>
      <c r="MA1" s="342"/>
      <c r="MB1" s="342"/>
      <c r="MC1" s="342"/>
      <c r="MD1" s="342"/>
      <c r="ME1" s="342"/>
      <c r="MF1" s="342"/>
      <c r="MG1" s="342"/>
      <c r="MH1" s="342"/>
      <c r="MI1" s="342"/>
      <c r="MJ1" s="342"/>
      <c r="MK1" s="342"/>
      <c r="ML1" s="342"/>
      <c r="MM1" s="342"/>
      <c r="MN1" s="342"/>
      <c r="MO1" s="342"/>
      <c r="MP1" s="342"/>
      <c r="MQ1" s="342"/>
      <c r="MR1" s="342"/>
      <c r="MS1" s="342"/>
      <c r="MT1" s="342"/>
      <c r="MU1" s="342"/>
      <c r="MV1" s="342"/>
      <c r="MW1" s="342"/>
      <c r="MX1" s="342"/>
      <c r="MY1" s="342"/>
      <c r="MZ1" s="342"/>
      <c r="NA1" s="342"/>
      <c r="NB1" s="342"/>
      <c r="NC1" s="342"/>
      <c r="ND1" s="342"/>
      <c r="NE1" s="342"/>
      <c r="NF1" s="342"/>
      <c r="NG1" s="342"/>
      <c r="NH1" s="342"/>
      <c r="NI1" s="342"/>
      <c r="NJ1" s="342"/>
      <c r="NK1" s="342"/>
      <c r="NL1" s="342"/>
      <c r="NM1" s="342"/>
      <c r="NN1" s="342"/>
      <c r="NO1" s="342"/>
      <c r="NP1" s="342"/>
      <c r="NQ1" s="342"/>
      <c r="NR1" s="342"/>
      <c r="NS1" s="342"/>
      <c r="NT1" s="342"/>
      <c r="NU1" s="342"/>
      <c r="NV1" s="342"/>
      <c r="NW1" s="342"/>
      <c r="NX1" s="342"/>
      <c r="NY1" s="342"/>
      <c r="NZ1" s="342"/>
      <c r="OA1" s="342"/>
      <c r="OB1" s="342"/>
      <c r="OC1" s="342"/>
      <c r="OD1" s="342"/>
      <c r="OE1" s="342"/>
      <c r="OF1" s="342"/>
      <c r="OG1" s="342"/>
      <c r="OH1" s="342"/>
      <c r="OI1" s="342"/>
      <c r="OJ1" s="342"/>
      <c r="OK1" s="342"/>
      <c r="OL1" s="342"/>
      <c r="OM1" s="342"/>
      <c r="ON1" s="343"/>
    </row>
    <row r="2" spans="1:424" ht="3" customHeight="1">
      <c r="A2" s="87"/>
      <c r="B2" s="56"/>
      <c r="C2" s="56"/>
      <c r="D2" s="6"/>
      <c r="E2" s="56"/>
      <c r="F2" s="6"/>
      <c r="G2" s="196"/>
      <c r="H2" s="84"/>
      <c r="I2" s="56"/>
      <c r="J2" s="3"/>
      <c r="K2" s="91"/>
      <c r="L2" s="91"/>
      <c r="M2" s="91"/>
      <c r="N2" s="91"/>
      <c r="O2" s="91"/>
      <c r="P2" s="5"/>
      <c r="Q2" s="90"/>
      <c r="R2" s="90"/>
      <c r="S2" s="90"/>
      <c r="T2" s="90"/>
      <c r="U2" s="90"/>
      <c r="V2" s="90"/>
      <c r="W2" s="90"/>
      <c r="X2" s="90"/>
      <c r="Y2" s="90"/>
      <c r="Z2" s="90"/>
      <c r="AA2" s="90"/>
      <c r="AB2" s="90"/>
      <c r="AC2" s="90"/>
      <c r="AD2" s="90"/>
      <c r="AE2" s="90"/>
      <c r="AF2" s="90"/>
      <c r="AG2" s="90"/>
      <c r="AH2" s="90"/>
      <c r="AI2" s="176"/>
      <c r="AJ2" s="176"/>
      <c r="AK2" s="90"/>
      <c r="AL2" s="90"/>
      <c r="AM2" s="90"/>
      <c r="AN2" s="90"/>
      <c r="AO2" s="90"/>
      <c r="AP2" s="176"/>
      <c r="AQ2" s="90"/>
      <c r="AR2" s="176"/>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182"/>
      <c r="CZ2" s="182"/>
      <c r="DA2" s="182"/>
      <c r="DB2" s="182"/>
      <c r="DC2" s="182"/>
      <c r="DD2" s="182"/>
      <c r="DE2" s="182"/>
      <c r="DF2" s="182"/>
      <c r="DG2" s="182"/>
      <c r="DH2" s="182"/>
      <c r="DI2" s="182"/>
      <c r="DJ2" s="182"/>
      <c r="DK2" s="182"/>
      <c r="DL2" s="182"/>
      <c r="DM2" s="182"/>
      <c r="DN2" s="182"/>
      <c r="DO2" s="182"/>
      <c r="DP2" s="182"/>
      <c r="DQ2" s="182"/>
      <c r="DR2" s="90"/>
      <c r="DS2" s="90"/>
      <c r="DT2" s="90"/>
      <c r="DU2" s="90"/>
      <c r="DV2" s="90"/>
      <c r="DW2" s="90"/>
      <c r="DX2" s="90"/>
      <c r="DY2" s="90"/>
      <c r="DZ2" s="90"/>
      <c r="EA2" s="90"/>
      <c r="EB2" s="90"/>
      <c r="EC2" s="90"/>
      <c r="ED2" s="90"/>
      <c r="EE2" s="90"/>
      <c r="EF2" s="90"/>
      <c r="EG2" s="90"/>
      <c r="EH2" s="90"/>
      <c r="EI2" s="90"/>
      <c r="EJ2" s="90"/>
      <c r="EK2" s="90"/>
      <c r="EL2" s="90"/>
      <c r="EM2" s="90"/>
      <c r="EN2" s="90"/>
      <c r="EO2" s="90"/>
      <c r="EP2" s="392"/>
      <c r="EQ2" s="392"/>
      <c r="ER2" s="392"/>
      <c r="ES2" s="392"/>
      <c r="ET2" s="392"/>
      <c r="EU2" s="392"/>
      <c r="EV2" s="392"/>
      <c r="EW2" s="392"/>
      <c r="EX2" s="392"/>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c r="IW2" s="90"/>
      <c r="IX2" s="90"/>
      <c r="IY2" s="90"/>
      <c r="IZ2" s="90"/>
      <c r="JA2" s="90"/>
      <c r="JB2" s="90"/>
      <c r="JC2" s="90"/>
      <c r="JD2" s="90"/>
      <c r="JE2" s="90"/>
      <c r="JF2" s="90"/>
      <c r="JG2" s="90"/>
      <c r="JH2" s="90"/>
      <c r="JI2" s="90"/>
      <c r="JJ2" s="90"/>
      <c r="JK2" s="90"/>
      <c r="JL2" s="90"/>
      <c r="JM2" s="90"/>
      <c r="JN2" s="90"/>
      <c r="JO2" s="90"/>
      <c r="JP2" s="90"/>
      <c r="JQ2" s="90"/>
      <c r="JR2" s="90"/>
      <c r="JS2" s="90"/>
      <c r="JT2" s="90"/>
      <c r="JU2" s="90"/>
      <c r="JV2" s="90"/>
      <c r="JW2" s="90"/>
      <c r="JX2" s="90"/>
      <c r="JY2" s="90"/>
      <c r="JZ2" s="90"/>
      <c r="KA2" s="90"/>
      <c r="KB2" s="90"/>
      <c r="KC2" s="90"/>
      <c r="KD2" s="90"/>
      <c r="KE2" s="90"/>
      <c r="KF2" s="90"/>
      <c r="KG2" s="90"/>
      <c r="KH2" s="90"/>
      <c r="KI2" s="90"/>
      <c r="KJ2" s="90"/>
      <c r="KK2" s="90"/>
      <c r="KL2" s="90"/>
      <c r="KM2" s="90"/>
      <c r="KN2" s="90"/>
      <c r="KO2" s="90"/>
      <c r="KP2" s="90"/>
      <c r="KQ2" s="90"/>
      <c r="KR2" s="90"/>
      <c r="KS2" s="90"/>
      <c r="KT2" s="90"/>
      <c r="KU2" s="90"/>
      <c r="KV2" s="90"/>
      <c r="KW2" s="90"/>
      <c r="KX2" s="90"/>
      <c r="KY2" s="90"/>
      <c r="KZ2" s="90"/>
      <c r="LA2" s="90"/>
      <c r="LB2" s="90"/>
      <c r="LC2" s="90"/>
      <c r="LD2" s="90"/>
      <c r="LE2" s="90"/>
      <c r="LF2" s="90"/>
      <c r="LG2" s="90"/>
      <c r="LH2" s="90"/>
      <c r="LI2" s="90"/>
      <c r="LJ2" s="90"/>
      <c r="LK2" s="90"/>
      <c r="LL2" s="90"/>
      <c r="LM2" s="90"/>
      <c r="LN2" s="90"/>
      <c r="LO2" s="90"/>
      <c r="LP2" s="90"/>
      <c r="LQ2" s="90"/>
      <c r="LR2" s="90"/>
      <c r="LS2" s="90"/>
      <c r="LT2" s="90"/>
      <c r="LU2" s="90"/>
      <c r="LV2" s="90"/>
      <c r="LW2" s="90"/>
      <c r="LX2" s="90"/>
      <c r="LY2" s="90"/>
      <c r="LZ2" s="90"/>
      <c r="MA2" s="90"/>
      <c r="MB2" s="90"/>
      <c r="MC2" s="90"/>
      <c r="MD2" s="90"/>
      <c r="ME2" s="90"/>
      <c r="MF2" s="90"/>
      <c r="MG2" s="90"/>
      <c r="MH2" s="90"/>
      <c r="MI2" s="90"/>
      <c r="MJ2" s="90"/>
      <c r="MK2" s="90"/>
      <c r="ML2" s="90"/>
      <c r="MM2" s="90"/>
      <c r="MN2" s="90"/>
      <c r="MO2" s="90"/>
      <c r="MP2" s="90"/>
      <c r="MQ2" s="90"/>
      <c r="MR2" s="90"/>
      <c r="MS2" s="90"/>
      <c r="MT2" s="90"/>
      <c r="MU2" s="90"/>
      <c r="MV2" s="90"/>
      <c r="MW2" s="90"/>
      <c r="MX2" s="90"/>
      <c r="MY2" s="90"/>
      <c r="MZ2" s="90"/>
      <c r="NA2" s="90"/>
      <c r="NB2" s="90"/>
      <c r="NC2" s="90"/>
      <c r="ND2" s="90"/>
      <c r="NE2" s="90"/>
      <c r="NF2" s="90"/>
      <c r="NG2" s="90"/>
      <c r="NH2" s="90"/>
      <c r="NI2" s="90"/>
      <c r="NJ2" s="90"/>
      <c r="NK2" s="90"/>
      <c r="NL2" s="90"/>
      <c r="NM2" s="90"/>
      <c r="NN2" s="90"/>
      <c r="NO2" s="90"/>
      <c r="NP2" s="90"/>
      <c r="NQ2" s="90"/>
      <c r="NR2" s="90"/>
      <c r="NS2" s="90"/>
      <c r="NT2" s="90"/>
      <c r="NU2" s="90"/>
      <c r="NV2" s="90"/>
      <c r="NW2" s="90"/>
      <c r="NX2" s="90"/>
      <c r="NY2" s="90"/>
      <c r="NZ2" s="90"/>
      <c r="OA2" s="90"/>
      <c r="OB2" s="90"/>
      <c r="OC2" s="90"/>
      <c r="OD2" s="90"/>
      <c r="OE2" s="90"/>
      <c r="OF2" s="90"/>
      <c r="OG2" s="90"/>
      <c r="OH2" s="90"/>
      <c r="OI2" s="90"/>
      <c r="OJ2" s="90"/>
      <c r="OK2" s="90"/>
      <c r="OL2" s="90"/>
      <c r="OM2" s="90"/>
      <c r="ON2" s="4"/>
    </row>
    <row r="3" spans="1:424" s="7" customFormat="1" ht="18.75" customHeight="1">
      <c r="A3" s="365" t="s">
        <v>146</v>
      </c>
      <c r="B3" s="378" t="s">
        <v>147</v>
      </c>
      <c r="C3" s="374" t="s">
        <v>121</v>
      </c>
      <c r="D3" s="374"/>
      <c r="E3" s="378" t="s">
        <v>60</v>
      </c>
      <c r="F3" s="378"/>
      <c r="G3" s="382" t="s">
        <v>585</v>
      </c>
      <c r="H3" s="371" t="s">
        <v>624</v>
      </c>
      <c r="I3" s="362" t="s">
        <v>582</v>
      </c>
      <c r="J3" s="374" t="s">
        <v>100</v>
      </c>
      <c r="K3" s="371" t="s">
        <v>631</v>
      </c>
      <c r="L3" s="371" t="s">
        <v>632</v>
      </c>
      <c r="M3" s="366" t="s">
        <v>633</v>
      </c>
      <c r="N3" s="369" t="s">
        <v>634</v>
      </c>
      <c r="O3" s="370" t="s">
        <v>635</v>
      </c>
      <c r="P3" s="375" t="s">
        <v>586</v>
      </c>
      <c r="Q3" s="272" t="s">
        <v>148</v>
      </c>
      <c r="R3" s="280"/>
      <c r="S3" s="280"/>
      <c r="T3" s="281"/>
      <c r="U3" s="280"/>
      <c r="V3" s="280"/>
      <c r="W3" s="280"/>
      <c r="X3" s="280"/>
      <c r="Y3" s="280"/>
      <c r="Z3" s="280"/>
      <c r="AA3" s="281"/>
      <c r="AB3" s="272" t="s">
        <v>1004</v>
      </c>
      <c r="AC3" s="280"/>
      <c r="AD3" s="281"/>
      <c r="AE3" s="242" t="s">
        <v>1117</v>
      </c>
      <c r="AF3" s="242" t="s">
        <v>1118</v>
      </c>
      <c r="AG3" s="242" t="s">
        <v>1119</v>
      </c>
      <c r="AH3" s="242" t="s">
        <v>1120</v>
      </c>
      <c r="AI3" s="239" t="s">
        <v>1121</v>
      </c>
      <c r="AJ3" s="239" t="s">
        <v>1122</v>
      </c>
      <c r="AK3" s="242" t="s">
        <v>1123</v>
      </c>
      <c r="AL3" s="242" t="s">
        <v>1124</v>
      </c>
      <c r="AM3" s="242" t="s">
        <v>1125</v>
      </c>
      <c r="AN3" s="242" t="s">
        <v>1126</v>
      </c>
      <c r="AO3" s="242" t="s">
        <v>1127</v>
      </c>
      <c r="AP3" s="239" t="s">
        <v>1128</v>
      </c>
      <c r="AQ3" s="242" t="s">
        <v>1129</v>
      </c>
      <c r="AR3" s="239" t="s">
        <v>1130</v>
      </c>
      <c r="AS3" s="242" t="s">
        <v>1131</v>
      </c>
      <c r="AT3" s="242" t="s">
        <v>1132</v>
      </c>
      <c r="AU3" s="242" t="s">
        <v>1133</v>
      </c>
      <c r="AV3" s="242" t="s">
        <v>1135</v>
      </c>
      <c r="AW3" s="260" t="s">
        <v>1035</v>
      </c>
      <c r="AX3" s="264"/>
      <c r="AY3" s="264"/>
      <c r="AZ3" s="264"/>
      <c r="BA3" s="264"/>
      <c r="BB3" s="264"/>
      <c r="BC3" s="264"/>
      <c r="BD3" s="261"/>
      <c r="BE3" s="265" t="s">
        <v>1036</v>
      </c>
      <c r="BF3" s="266"/>
      <c r="BG3" s="272" t="s">
        <v>1003</v>
      </c>
      <c r="BH3" s="280"/>
      <c r="BI3" s="281"/>
      <c r="BJ3" s="242" t="s">
        <v>1117</v>
      </c>
      <c r="BK3" s="242" t="s">
        <v>1118</v>
      </c>
      <c r="BL3" s="242" t="s">
        <v>1119</v>
      </c>
      <c r="BM3" s="242" t="s">
        <v>1120</v>
      </c>
      <c r="BN3" s="239" t="s">
        <v>1121</v>
      </c>
      <c r="BO3" s="239" t="s">
        <v>1122</v>
      </c>
      <c r="BP3" s="242" t="s">
        <v>1123</v>
      </c>
      <c r="BQ3" s="242" t="s">
        <v>1124</v>
      </c>
      <c r="BR3" s="242" t="s">
        <v>1125</v>
      </c>
      <c r="BS3" s="242" t="s">
        <v>1126</v>
      </c>
      <c r="BT3" s="242" t="s">
        <v>1127</v>
      </c>
      <c r="BU3" s="239" t="s">
        <v>1128</v>
      </c>
      <c r="BV3" s="242" t="s">
        <v>1129</v>
      </c>
      <c r="BW3" s="239" t="s">
        <v>1130</v>
      </c>
      <c r="BX3" s="242" t="s">
        <v>1131</v>
      </c>
      <c r="BY3" s="242" t="s">
        <v>1132</v>
      </c>
      <c r="BZ3" s="242" t="s">
        <v>1133</v>
      </c>
      <c r="CA3" s="242" t="s">
        <v>1135</v>
      </c>
      <c r="CB3" s="120"/>
      <c r="CC3" s="260" t="s">
        <v>1035</v>
      </c>
      <c r="CD3" s="264"/>
      <c r="CE3" s="264"/>
      <c r="CF3" s="264"/>
      <c r="CG3" s="264"/>
      <c r="CH3" s="264"/>
      <c r="CI3" s="264"/>
      <c r="CJ3" s="261"/>
      <c r="CK3" s="265" t="s">
        <v>1036</v>
      </c>
      <c r="CL3" s="266"/>
      <c r="CM3" s="272" t="s">
        <v>1002</v>
      </c>
      <c r="CN3" s="280"/>
      <c r="CO3" s="281"/>
      <c r="CP3" s="242" t="s">
        <v>1117</v>
      </c>
      <c r="CQ3" s="242" t="s">
        <v>1118</v>
      </c>
      <c r="CR3" s="242" t="s">
        <v>1119</v>
      </c>
      <c r="CS3" s="242" t="s">
        <v>1120</v>
      </c>
      <c r="CT3" s="239" t="s">
        <v>1121</v>
      </c>
      <c r="CU3" s="239" t="s">
        <v>1122</v>
      </c>
      <c r="CV3" s="242" t="s">
        <v>1123</v>
      </c>
      <c r="CW3" s="242" t="s">
        <v>1124</v>
      </c>
      <c r="CX3" s="242" t="s">
        <v>1125</v>
      </c>
      <c r="CY3" s="242" t="s">
        <v>1126</v>
      </c>
      <c r="CZ3" s="242" t="s">
        <v>1127</v>
      </c>
      <c r="DA3" s="239" t="s">
        <v>1128</v>
      </c>
      <c r="DB3" s="242" t="s">
        <v>1129</v>
      </c>
      <c r="DC3" s="239" t="s">
        <v>1130</v>
      </c>
      <c r="DD3" s="242" t="s">
        <v>1131</v>
      </c>
      <c r="DE3" s="242" t="s">
        <v>1132</v>
      </c>
      <c r="DF3" s="242" t="s">
        <v>1133</v>
      </c>
      <c r="DG3" s="242" t="s">
        <v>1135</v>
      </c>
      <c r="DH3" s="265" t="s">
        <v>1035</v>
      </c>
      <c r="DI3" s="293"/>
      <c r="DJ3" s="293"/>
      <c r="DK3" s="293"/>
      <c r="DL3" s="293"/>
      <c r="DM3" s="293"/>
      <c r="DN3" s="293"/>
      <c r="DO3" s="266"/>
      <c r="DP3" s="265" t="s">
        <v>1036</v>
      </c>
      <c r="DQ3" s="266"/>
      <c r="DR3" s="262" t="s">
        <v>1001</v>
      </c>
      <c r="DS3" s="295"/>
      <c r="DT3" s="295"/>
      <c r="DU3" s="295"/>
      <c r="DV3" s="263"/>
      <c r="DW3" s="242" t="s">
        <v>1117</v>
      </c>
      <c r="DX3" s="242" t="s">
        <v>1118</v>
      </c>
      <c r="DY3" s="242" t="s">
        <v>1119</v>
      </c>
      <c r="DZ3" s="242" t="s">
        <v>1120</v>
      </c>
      <c r="EA3" s="239" t="s">
        <v>1121</v>
      </c>
      <c r="EB3" s="239" t="s">
        <v>1122</v>
      </c>
      <c r="EC3" s="242" t="s">
        <v>1123</v>
      </c>
      <c r="ED3" s="242" t="s">
        <v>1124</v>
      </c>
      <c r="EE3" s="242" t="s">
        <v>1125</v>
      </c>
      <c r="EF3" s="242" t="s">
        <v>1126</v>
      </c>
      <c r="EG3" s="242" t="s">
        <v>1127</v>
      </c>
      <c r="EH3" s="239" t="s">
        <v>1128</v>
      </c>
      <c r="EI3" s="242" t="s">
        <v>1129</v>
      </c>
      <c r="EJ3" s="239" t="s">
        <v>1130</v>
      </c>
      <c r="EK3" s="242" t="s">
        <v>1131</v>
      </c>
      <c r="EL3" s="242" t="s">
        <v>1132</v>
      </c>
      <c r="EM3" s="242" t="s">
        <v>1133</v>
      </c>
      <c r="EN3" s="242" t="s">
        <v>1135</v>
      </c>
      <c r="EO3" s="260" t="s">
        <v>1035</v>
      </c>
      <c r="EP3" s="264"/>
      <c r="EQ3" s="264"/>
      <c r="ER3" s="264"/>
      <c r="ES3" s="264"/>
      <c r="ET3" s="264"/>
      <c r="EU3" s="264"/>
      <c r="EV3" s="261"/>
      <c r="EW3" s="265" t="s">
        <v>1036</v>
      </c>
      <c r="EX3" s="266"/>
      <c r="EY3" s="262" t="s">
        <v>1010</v>
      </c>
      <c r="EZ3" s="295"/>
      <c r="FA3" s="263"/>
      <c r="FB3" s="242" t="s">
        <v>1117</v>
      </c>
      <c r="FC3" s="242" t="s">
        <v>1118</v>
      </c>
      <c r="FD3" s="242" t="s">
        <v>1119</v>
      </c>
      <c r="FE3" s="242" t="s">
        <v>1120</v>
      </c>
      <c r="FF3" s="239" t="s">
        <v>1121</v>
      </c>
      <c r="FG3" s="239" t="s">
        <v>1122</v>
      </c>
      <c r="FH3" s="242" t="s">
        <v>1123</v>
      </c>
      <c r="FI3" s="242" t="s">
        <v>1124</v>
      </c>
      <c r="FJ3" s="242" t="s">
        <v>1125</v>
      </c>
      <c r="FK3" s="242" t="s">
        <v>1126</v>
      </c>
      <c r="FL3" s="242" t="s">
        <v>1127</v>
      </c>
      <c r="FM3" s="239" t="s">
        <v>1128</v>
      </c>
      <c r="FN3" s="242" t="s">
        <v>1129</v>
      </c>
      <c r="FO3" s="239" t="s">
        <v>1130</v>
      </c>
      <c r="FP3" s="242" t="s">
        <v>1131</v>
      </c>
      <c r="FQ3" s="242" t="s">
        <v>1132</v>
      </c>
      <c r="FR3" s="242" t="s">
        <v>1133</v>
      </c>
      <c r="FS3" s="242" t="s">
        <v>1135</v>
      </c>
      <c r="FT3" s="260" t="s">
        <v>1035</v>
      </c>
      <c r="FU3" s="264"/>
      <c r="FV3" s="264"/>
      <c r="FW3" s="264"/>
      <c r="FX3" s="264"/>
      <c r="FY3" s="264"/>
      <c r="FZ3" s="264"/>
      <c r="GA3" s="261"/>
      <c r="GB3" s="265" t="s">
        <v>1036</v>
      </c>
      <c r="GC3" s="266"/>
      <c r="GD3" s="262" t="s">
        <v>1014</v>
      </c>
      <c r="GE3" s="263"/>
      <c r="GF3" s="242" t="s">
        <v>1117</v>
      </c>
      <c r="GG3" s="242" t="s">
        <v>1118</v>
      </c>
      <c r="GH3" s="242" t="s">
        <v>1119</v>
      </c>
      <c r="GI3" s="242" t="s">
        <v>1120</v>
      </c>
      <c r="GJ3" s="239" t="s">
        <v>1121</v>
      </c>
      <c r="GK3" s="239" t="s">
        <v>1122</v>
      </c>
      <c r="GL3" s="242" t="s">
        <v>1123</v>
      </c>
      <c r="GM3" s="242" t="s">
        <v>1124</v>
      </c>
      <c r="GN3" s="242" t="s">
        <v>1125</v>
      </c>
      <c r="GO3" s="242" t="s">
        <v>1126</v>
      </c>
      <c r="GP3" s="242" t="s">
        <v>1127</v>
      </c>
      <c r="GQ3" s="239" t="s">
        <v>1128</v>
      </c>
      <c r="GR3" s="242" t="s">
        <v>1129</v>
      </c>
      <c r="GS3" s="239" t="s">
        <v>1130</v>
      </c>
      <c r="GT3" s="242" t="s">
        <v>1131</v>
      </c>
      <c r="GU3" s="242" t="s">
        <v>1132</v>
      </c>
      <c r="GV3" s="242" t="s">
        <v>1133</v>
      </c>
      <c r="GW3" s="242" t="s">
        <v>1135</v>
      </c>
      <c r="GX3" s="242" t="s">
        <v>1311</v>
      </c>
      <c r="GY3" s="260" t="s">
        <v>1035</v>
      </c>
      <c r="GZ3" s="264"/>
      <c r="HA3" s="264"/>
      <c r="HB3" s="264"/>
      <c r="HC3" s="264"/>
      <c r="HD3" s="264"/>
      <c r="HE3" s="264"/>
      <c r="HF3" s="261"/>
      <c r="HG3" s="265" t="s">
        <v>1036</v>
      </c>
      <c r="HH3" s="266"/>
      <c r="HI3" s="262" t="s">
        <v>1015</v>
      </c>
      <c r="HJ3" s="295"/>
      <c r="HK3" s="295"/>
      <c r="HL3" s="295"/>
      <c r="HM3" s="263"/>
      <c r="HN3" s="242" t="s">
        <v>1117</v>
      </c>
      <c r="HO3" s="242" t="s">
        <v>1118</v>
      </c>
      <c r="HP3" s="242" t="s">
        <v>1119</v>
      </c>
      <c r="HQ3" s="242" t="s">
        <v>1120</v>
      </c>
      <c r="HR3" s="239" t="s">
        <v>1121</v>
      </c>
      <c r="HS3" s="239" t="s">
        <v>1122</v>
      </c>
      <c r="HT3" s="242" t="s">
        <v>1123</v>
      </c>
      <c r="HU3" s="242" t="s">
        <v>1124</v>
      </c>
      <c r="HV3" s="242" t="s">
        <v>1125</v>
      </c>
      <c r="HW3" s="242" t="s">
        <v>1126</v>
      </c>
      <c r="HX3" s="242" t="s">
        <v>1127</v>
      </c>
      <c r="HY3" s="239" t="s">
        <v>1128</v>
      </c>
      <c r="HZ3" s="242" t="s">
        <v>1129</v>
      </c>
      <c r="IA3" s="239" t="s">
        <v>1130</v>
      </c>
      <c r="IB3" s="242" t="s">
        <v>1131</v>
      </c>
      <c r="IC3" s="242" t="s">
        <v>1132</v>
      </c>
      <c r="ID3" s="242" t="s">
        <v>1133</v>
      </c>
      <c r="IE3" s="242" t="s">
        <v>1135</v>
      </c>
      <c r="IF3" s="242" t="s">
        <v>1311</v>
      </c>
      <c r="IG3" s="260" t="s">
        <v>1035</v>
      </c>
      <c r="IH3" s="264"/>
      <c r="II3" s="264"/>
      <c r="IJ3" s="264"/>
      <c r="IK3" s="264"/>
      <c r="IL3" s="264"/>
      <c r="IM3" s="264"/>
      <c r="IN3" s="261"/>
      <c r="IO3" s="265" t="s">
        <v>1036</v>
      </c>
      <c r="IP3" s="266"/>
      <c r="IQ3" s="262" t="s">
        <v>1022</v>
      </c>
      <c r="IR3" s="295"/>
      <c r="IS3" s="295"/>
      <c r="IT3" s="242" t="s">
        <v>1117</v>
      </c>
      <c r="IU3" s="242" t="s">
        <v>1118</v>
      </c>
      <c r="IV3" s="242" t="s">
        <v>1119</v>
      </c>
      <c r="IW3" s="242" t="s">
        <v>1120</v>
      </c>
      <c r="IX3" s="239" t="s">
        <v>1121</v>
      </c>
      <c r="IY3" s="239" t="s">
        <v>1122</v>
      </c>
      <c r="IZ3" s="242" t="s">
        <v>1123</v>
      </c>
      <c r="JA3" s="242" t="s">
        <v>1124</v>
      </c>
      <c r="JB3" s="242" t="s">
        <v>1125</v>
      </c>
      <c r="JC3" s="242" t="s">
        <v>1126</v>
      </c>
      <c r="JD3" s="242" t="s">
        <v>1127</v>
      </c>
      <c r="JE3" s="239" t="s">
        <v>1128</v>
      </c>
      <c r="JF3" s="242" t="s">
        <v>1129</v>
      </c>
      <c r="JG3" s="239" t="s">
        <v>1130</v>
      </c>
      <c r="JH3" s="242" t="s">
        <v>1131</v>
      </c>
      <c r="JI3" s="242" t="s">
        <v>1132</v>
      </c>
      <c r="JJ3" s="242" t="s">
        <v>1133</v>
      </c>
      <c r="JK3" s="242" t="s">
        <v>1135</v>
      </c>
      <c r="JL3" s="242" t="s">
        <v>1311</v>
      </c>
      <c r="JM3" s="260" t="s">
        <v>1035</v>
      </c>
      <c r="JN3" s="264"/>
      <c r="JO3" s="264"/>
      <c r="JP3" s="264"/>
      <c r="JQ3" s="264"/>
      <c r="JR3" s="264"/>
      <c r="JS3" s="264"/>
      <c r="JT3" s="261"/>
      <c r="JU3" s="265" t="s">
        <v>1036</v>
      </c>
      <c r="JV3" s="266"/>
      <c r="JW3" s="262" t="s">
        <v>1027</v>
      </c>
      <c r="JX3" s="295"/>
      <c r="JY3" s="263"/>
      <c r="JZ3" s="242" t="s">
        <v>1117</v>
      </c>
      <c r="KA3" s="242" t="s">
        <v>1118</v>
      </c>
      <c r="KB3" s="242" t="s">
        <v>1119</v>
      </c>
      <c r="KC3" s="242" t="s">
        <v>1120</v>
      </c>
      <c r="KD3" s="239" t="s">
        <v>1121</v>
      </c>
      <c r="KE3" s="239" t="s">
        <v>1122</v>
      </c>
      <c r="KF3" s="242" t="s">
        <v>1123</v>
      </c>
      <c r="KG3" s="242" t="s">
        <v>1124</v>
      </c>
      <c r="KH3" s="242" t="s">
        <v>1125</v>
      </c>
      <c r="KI3" s="242" t="s">
        <v>1126</v>
      </c>
      <c r="KJ3" s="242" t="s">
        <v>1127</v>
      </c>
      <c r="KK3" s="239" t="s">
        <v>1128</v>
      </c>
      <c r="KL3" s="242" t="s">
        <v>1129</v>
      </c>
      <c r="KM3" s="239" t="s">
        <v>1130</v>
      </c>
      <c r="KN3" s="242" t="s">
        <v>1131</v>
      </c>
      <c r="KO3" s="242" t="s">
        <v>1132</v>
      </c>
      <c r="KP3" s="242" t="s">
        <v>1133</v>
      </c>
      <c r="KQ3" s="242" t="s">
        <v>1135</v>
      </c>
      <c r="KR3" s="242" t="s">
        <v>1311</v>
      </c>
      <c r="KS3" s="260" t="s">
        <v>1035</v>
      </c>
      <c r="KT3" s="264"/>
      <c r="KU3" s="264"/>
      <c r="KV3" s="264"/>
      <c r="KW3" s="264"/>
      <c r="KX3" s="264"/>
      <c r="KY3" s="264"/>
      <c r="KZ3" s="261"/>
      <c r="LA3" s="265" t="s">
        <v>1036</v>
      </c>
      <c r="LB3" s="266"/>
      <c r="LC3" s="262" t="s">
        <v>1030</v>
      </c>
      <c r="LD3" s="263"/>
      <c r="LE3" s="242" t="s">
        <v>1117</v>
      </c>
      <c r="LF3" s="242" t="s">
        <v>1118</v>
      </c>
      <c r="LG3" s="242" t="s">
        <v>1119</v>
      </c>
      <c r="LH3" s="242" t="s">
        <v>1120</v>
      </c>
      <c r="LI3" s="239" t="s">
        <v>1121</v>
      </c>
      <c r="LJ3" s="239" t="s">
        <v>1122</v>
      </c>
      <c r="LK3" s="242" t="s">
        <v>1123</v>
      </c>
      <c r="LL3" s="242" t="s">
        <v>1124</v>
      </c>
      <c r="LM3" s="242" t="s">
        <v>1125</v>
      </c>
      <c r="LN3" s="242" t="s">
        <v>1126</v>
      </c>
      <c r="LO3" s="242" t="s">
        <v>1127</v>
      </c>
      <c r="LP3" s="239" t="s">
        <v>1128</v>
      </c>
      <c r="LQ3" s="242" t="s">
        <v>1129</v>
      </c>
      <c r="LR3" s="239" t="s">
        <v>1130</v>
      </c>
      <c r="LS3" s="242" t="s">
        <v>1131</v>
      </c>
      <c r="LT3" s="242" t="s">
        <v>1132</v>
      </c>
      <c r="LU3" s="242" t="s">
        <v>1133</v>
      </c>
      <c r="LV3" s="242" t="s">
        <v>1135</v>
      </c>
      <c r="LW3" s="242" t="s">
        <v>1311</v>
      </c>
      <c r="LX3" s="260" t="s">
        <v>1035</v>
      </c>
      <c r="LY3" s="264"/>
      <c r="LZ3" s="264"/>
      <c r="MA3" s="264"/>
      <c r="MB3" s="264"/>
      <c r="MC3" s="264"/>
      <c r="MD3" s="264"/>
      <c r="ME3" s="261"/>
      <c r="MF3" s="265" t="s">
        <v>1036</v>
      </c>
      <c r="MG3" s="266"/>
      <c r="MH3" s="262" t="s">
        <v>1033</v>
      </c>
      <c r="MI3" s="263"/>
      <c r="MJ3" s="242" t="s">
        <v>1117</v>
      </c>
      <c r="MK3" s="242" t="s">
        <v>1118</v>
      </c>
      <c r="ML3" s="242" t="s">
        <v>1119</v>
      </c>
      <c r="MM3" s="242" t="s">
        <v>1120</v>
      </c>
      <c r="MN3" s="239" t="s">
        <v>1121</v>
      </c>
      <c r="MO3" s="239" t="s">
        <v>1122</v>
      </c>
      <c r="MP3" s="242" t="s">
        <v>1123</v>
      </c>
      <c r="MQ3" s="242" t="s">
        <v>1124</v>
      </c>
      <c r="MR3" s="242" t="s">
        <v>1125</v>
      </c>
      <c r="MS3" s="242" t="s">
        <v>1126</v>
      </c>
      <c r="MT3" s="242" t="s">
        <v>1127</v>
      </c>
      <c r="MU3" s="239" t="s">
        <v>1128</v>
      </c>
      <c r="MV3" s="242" t="s">
        <v>1129</v>
      </c>
      <c r="MW3" s="239" t="s">
        <v>1130</v>
      </c>
      <c r="MX3" s="242" t="s">
        <v>1131</v>
      </c>
      <c r="MY3" s="242" t="s">
        <v>1132</v>
      </c>
      <c r="MZ3" s="242" t="s">
        <v>1133</v>
      </c>
      <c r="NA3" s="242" t="s">
        <v>1135</v>
      </c>
      <c r="NB3" s="242" t="s">
        <v>1311</v>
      </c>
      <c r="NC3" s="260" t="s">
        <v>1035</v>
      </c>
      <c r="ND3" s="264"/>
      <c r="NE3" s="264"/>
      <c r="NF3" s="264"/>
      <c r="NG3" s="264"/>
      <c r="NH3" s="264"/>
      <c r="NI3" s="264"/>
      <c r="NJ3" s="261"/>
      <c r="NK3" s="265" t="s">
        <v>1036</v>
      </c>
      <c r="NL3" s="266"/>
      <c r="NM3" s="119"/>
      <c r="NN3" s="242" t="s">
        <v>1117</v>
      </c>
      <c r="NO3" s="242" t="s">
        <v>1118</v>
      </c>
      <c r="NP3" s="242" t="s">
        <v>1119</v>
      </c>
      <c r="NQ3" s="242" t="s">
        <v>1120</v>
      </c>
      <c r="NR3" s="239" t="s">
        <v>1121</v>
      </c>
      <c r="NS3" s="239" t="s">
        <v>1122</v>
      </c>
      <c r="NT3" s="242" t="s">
        <v>1123</v>
      </c>
      <c r="NU3" s="242" t="s">
        <v>1124</v>
      </c>
      <c r="NV3" s="242" t="s">
        <v>1125</v>
      </c>
      <c r="NW3" s="242" t="s">
        <v>1126</v>
      </c>
      <c r="NX3" s="242" t="s">
        <v>1127</v>
      </c>
      <c r="NY3" s="239" t="s">
        <v>1128</v>
      </c>
      <c r="NZ3" s="242" t="s">
        <v>1129</v>
      </c>
      <c r="OA3" s="239" t="s">
        <v>1130</v>
      </c>
      <c r="OB3" s="242" t="s">
        <v>1131</v>
      </c>
      <c r="OC3" s="242" t="s">
        <v>1132</v>
      </c>
      <c r="OD3" s="242" t="s">
        <v>1133</v>
      </c>
      <c r="OE3" s="242" t="s">
        <v>1135</v>
      </c>
      <c r="OF3" s="242" t="s">
        <v>1311</v>
      </c>
      <c r="OG3" s="119"/>
      <c r="OH3" s="119"/>
      <c r="OI3" s="119"/>
      <c r="OJ3" s="119"/>
      <c r="OK3" s="119"/>
      <c r="OL3" s="119"/>
      <c r="OM3" s="376" t="s">
        <v>583</v>
      </c>
      <c r="ON3" s="286" t="s">
        <v>79</v>
      </c>
    </row>
    <row r="4" spans="1:424" s="7" customFormat="1" ht="15" customHeight="1">
      <c r="A4" s="365"/>
      <c r="B4" s="378"/>
      <c r="C4" s="374"/>
      <c r="D4" s="374"/>
      <c r="E4" s="378"/>
      <c r="F4" s="378"/>
      <c r="G4" s="382"/>
      <c r="H4" s="372"/>
      <c r="I4" s="363"/>
      <c r="J4" s="374"/>
      <c r="K4" s="372"/>
      <c r="L4" s="372"/>
      <c r="M4" s="367"/>
      <c r="N4" s="369"/>
      <c r="O4" s="370"/>
      <c r="P4" s="375"/>
      <c r="Q4" s="273"/>
      <c r="R4" s="282"/>
      <c r="S4" s="282"/>
      <c r="T4" s="283"/>
      <c r="U4" s="282"/>
      <c r="V4" s="282"/>
      <c r="W4" s="282"/>
      <c r="X4" s="282"/>
      <c r="Y4" s="282"/>
      <c r="Z4" s="282"/>
      <c r="AA4" s="283"/>
      <c r="AB4" s="273"/>
      <c r="AC4" s="282"/>
      <c r="AD4" s="283"/>
      <c r="AE4" s="243"/>
      <c r="AF4" s="243"/>
      <c r="AG4" s="243"/>
      <c r="AH4" s="243"/>
      <c r="AI4" s="240"/>
      <c r="AJ4" s="240"/>
      <c r="AK4" s="243"/>
      <c r="AL4" s="243"/>
      <c r="AM4" s="243"/>
      <c r="AN4" s="243"/>
      <c r="AO4" s="243"/>
      <c r="AP4" s="240"/>
      <c r="AQ4" s="243"/>
      <c r="AR4" s="240"/>
      <c r="AS4" s="243"/>
      <c r="AT4" s="243"/>
      <c r="AU4" s="243"/>
      <c r="AV4" s="243"/>
      <c r="AW4" s="271" t="s">
        <v>1037</v>
      </c>
      <c r="AX4" s="271"/>
      <c r="AY4" s="271" t="s">
        <v>1038</v>
      </c>
      <c r="AZ4" s="271"/>
      <c r="BA4" s="271" t="s">
        <v>1039</v>
      </c>
      <c r="BB4" s="271"/>
      <c r="BC4" s="271" t="s">
        <v>1040</v>
      </c>
      <c r="BD4" s="271"/>
      <c r="BE4" s="267"/>
      <c r="BF4" s="268"/>
      <c r="BG4" s="273"/>
      <c r="BH4" s="282"/>
      <c r="BI4" s="283"/>
      <c r="BJ4" s="243"/>
      <c r="BK4" s="243"/>
      <c r="BL4" s="243"/>
      <c r="BM4" s="243"/>
      <c r="BN4" s="240"/>
      <c r="BO4" s="240"/>
      <c r="BP4" s="243"/>
      <c r="BQ4" s="243"/>
      <c r="BR4" s="243"/>
      <c r="BS4" s="243"/>
      <c r="BT4" s="243"/>
      <c r="BU4" s="240"/>
      <c r="BV4" s="243"/>
      <c r="BW4" s="240"/>
      <c r="BX4" s="243"/>
      <c r="BY4" s="243"/>
      <c r="BZ4" s="243"/>
      <c r="CA4" s="243"/>
      <c r="CB4" s="164"/>
      <c r="CC4" s="265" t="s">
        <v>1037</v>
      </c>
      <c r="CD4" s="266"/>
      <c r="CE4" s="265" t="s">
        <v>1038</v>
      </c>
      <c r="CF4" s="266"/>
      <c r="CG4" s="265" t="s">
        <v>1039</v>
      </c>
      <c r="CH4" s="266"/>
      <c r="CI4" s="265" t="s">
        <v>1040</v>
      </c>
      <c r="CJ4" s="266"/>
      <c r="CK4" s="267"/>
      <c r="CL4" s="268"/>
      <c r="CM4" s="273"/>
      <c r="CN4" s="282"/>
      <c r="CO4" s="283"/>
      <c r="CP4" s="243"/>
      <c r="CQ4" s="243"/>
      <c r="CR4" s="243"/>
      <c r="CS4" s="243"/>
      <c r="CT4" s="240"/>
      <c r="CU4" s="240"/>
      <c r="CV4" s="243"/>
      <c r="CW4" s="243"/>
      <c r="CX4" s="243"/>
      <c r="CY4" s="243"/>
      <c r="CZ4" s="243"/>
      <c r="DA4" s="240"/>
      <c r="DB4" s="243"/>
      <c r="DC4" s="240"/>
      <c r="DD4" s="243"/>
      <c r="DE4" s="243"/>
      <c r="DF4" s="243"/>
      <c r="DG4" s="243"/>
      <c r="DH4" s="269"/>
      <c r="DI4" s="294"/>
      <c r="DJ4" s="294"/>
      <c r="DK4" s="294"/>
      <c r="DL4" s="294"/>
      <c r="DM4" s="294"/>
      <c r="DN4" s="294"/>
      <c r="DO4" s="270"/>
      <c r="DP4" s="267"/>
      <c r="DQ4" s="268"/>
      <c r="DR4" s="290" t="s">
        <v>1220</v>
      </c>
      <c r="DS4" s="290" t="s">
        <v>1221</v>
      </c>
      <c r="DT4" s="290" t="s">
        <v>1222</v>
      </c>
      <c r="DU4" s="287" t="s">
        <v>1223</v>
      </c>
      <c r="DV4" s="287" t="s">
        <v>1224</v>
      </c>
      <c r="DW4" s="243"/>
      <c r="DX4" s="243"/>
      <c r="DY4" s="243"/>
      <c r="DZ4" s="243"/>
      <c r="EA4" s="240"/>
      <c r="EB4" s="240"/>
      <c r="EC4" s="243"/>
      <c r="ED4" s="243"/>
      <c r="EE4" s="243"/>
      <c r="EF4" s="243"/>
      <c r="EG4" s="243"/>
      <c r="EH4" s="240"/>
      <c r="EI4" s="243"/>
      <c r="EJ4" s="240"/>
      <c r="EK4" s="243"/>
      <c r="EL4" s="243"/>
      <c r="EM4" s="243"/>
      <c r="EN4" s="243"/>
      <c r="EO4" s="265" t="s">
        <v>1037</v>
      </c>
      <c r="EP4" s="266"/>
      <c r="EQ4" s="265" t="s">
        <v>1038</v>
      </c>
      <c r="ER4" s="266"/>
      <c r="ES4" s="265" t="s">
        <v>1039</v>
      </c>
      <c r="ET4" s="266"/>
      <c r="EU4" s="265" t="s">
        <v>1040</v>
      </c>
      <c r="EV4" s="266"/>
      <c r="EW4" s="267"/>
      <c r="EX4" s="268"/>
      <c r="EY4" s="164" t="s">
        <v>989</v>
      </c>
      <c r="EZ4" s="164" t="s">
        <v>990</v>
      </c>
      <c r="FA4" s="164" t="s">
        <v>991</v>
      </c>
      <c r="FB4" s="243"/>
      <c r="FC4" s="243"/>
      <c r="FD4" s="243"/>
      <c r="FE4" s="243"/>
      <c r="FF4" s="240"/>
      <c r="FG4" s="240"/>
      <c r="FH4" s="243"/>
      <c r="FI4" s="243"/>
      <c r="FJ4" s="243"/>
      <c r="FK4" s="243"/>
      <c r="FL4" s="243"/>
      <c r="FM4" s="240"/>
      <c r="FN4" s="243"/>
      <c r="FO4" s="240"/>
      <c r="FP4" s="243"/>
      <c r="FQ4" s="243"/>
      <c r="FR4" s="243"/>
      <c r="FS4" s="243"/>
      <c r="FT4" s="276" t="s">
        <v>1037</v>
      </c>
      <c r="FU4" s="276"/>
      <c r="FV4" s="276" t="s">
        <v>1038</v>
      </c>
      <c r="FW4" s="276"/>
      <c r="FX4" s="276" t="s">
        <v>1039</v>
      </c>
      <c r="FY4" s="276"/>
      <c r="FZ4" s="276" t="s">
        <v>1040</v>
      </c>
      <c r="GA4" s="276"/>
      <c r="GB4" s="267"/>
      <c r="GC4" s="268"/>
      <c r="GD4" s="272" t="s">
        <v>1289</v>
      </c>
      <c r="GE4" s="275" t="s">
        <v>1290</v>
      </c>
      <c r="GF4" s="243"/>
      <c r="GG4" s="243"/>
      <c r="GH4" s="243"/>
      <c r="GI4" s="243"/>
      <c r="GJ4" s="240"/>
      <c r="GK4" s="240"/>
      <c r="GL4" s="243"/>
      <c r="GM4" s="243"/>
      <c r="GN4" s="243"/>
      <c r="GO4" s="243"/>
      <c r="GP4" s="243"/>
      <c r="GQ4" s="240"/>
      <c r="GR4" s="243"/>
      <c r="GS4" s="240"/>
      <c r="GT4" s="243"/>
      <c r="GU4" s="243"/>
      <c r="GV4" s="243"/>
      <c r="GW4" s="243"/>
      <c r="GX4" s="243"/>
      <c r="GY4" s="271" t="s">
        <v>1037</v>
      </c>
      <c r="GZ4" s="271"/>
      <c r="HA4" s="271" t="s">
        <v>1038</v>
      </c>
      <c r="HB4" s="271"/>
      <c r="HC4" s="271" t="s">
        <v>1039</v>
      </c>
      <c r="HD4" s="271"/>
      <c r="HE4" s="271" t="s">
        <v>1040</v>
      </c>
      <c r="HF4" s="271"/>
      <c r="HG4" s="267"/>
      <c r="HH4" s="268"/>
      <c r="HI4" s="238" t="s">
        <v>1312</v>
      </c>
      <c r="HJ4" s="238" t="s">
        <v>1313</v>
      </c>
      <c r="HK4" s="238" t="s">
        <v>1314</v>
      </c>
      <c r="HL4" s="238" t="s">
        <v>1315</v>
      </c>
      <c r="HM4" s="238" t="s">
        <v>1316</v>
      </c>
      <c r="HN4" s="243"/>
      <c r="HO4" s="243"/>
      <c r="HP4" s="243"/>
      <c r="HQ4" s="243"/>
      <c r="HR4" s="240"/>
      <c r="HS4" s="240"/>
      <c r="HT4" s="243"/>
      <c r="HU4" s="243"/>
      <c r="HV4" s="243"/>
      <c r="HW4" s="243"/>
      <c r="HX4" s="243"/>
      <c r="HY4" s="240"/>
      <c r="HZ4" s="243"/>
      <c r="IA4" s="240"/>
      <c r="IB4" s="243"/>
      <c r="IC4" s="243"/>
      <c r="ID4" s="243"/>
      <c r="IE4" s="243"/>
      <c r="IF4" s="243"/>
      <c r="IG4" s="271" t="s">
        <v>1037</v>
      </c>
      <c r="IH4" s="271"/>
      <c r="II4" s="271" t="s">
        <v>1038</v>
      </c>
      <c r="IJ4" s="271"/>
      <c r="IK4" s="271" t="s">
        <v>1039</v>
      </c>
      <c r="IL4" s="271"/>
      <c r="IM4" s="271" t="s">
        <v>1040</v>
      </c>
      <c r="IN4" s="271"/>
      <c r="IO4" s="267"/>
      <c r="IP4" s="268"/>
      <c r="IQ4" s="158"/>
      <c r="IR4" s="159"/>
      <c r="IS4" s="159"/>
      <c r="IT4" s="243"/>
      <c r="IU4" s="243"/>
      <c r="IV4" s="243"/>
      <c r="IW4" s="243"/>
      <c r="IX4" s="240"/>
      <c r="IY4" s="240"/>
      <c r="IZ4" s="243"/>
      <c r="JA4" s="243"/>
      <c r="JB4" s="243"/>
      <c r="JC4" s="243"/>
      <c r="JD4" s="243"/>
      <c r="JE4" s="240"/>
      <c r="JF4" s="243"/>
      <c r="JG4" s="240"/>
      <c r="JH4" s="243"/>
      <c r="JI4" s="243"/>
      <c r="JJ4" s="243"/>
      <c r="JK4" s="243"/>
      <c r="JL4" s="243"/>
      <c r="JM4" s="161"/>
      <c r="JN4" s="162"/>
      <c r="JO4" s="162"/>
      <c r="JP4" s="162"/>
      <c r="JQ4" s="162"/>
      <c r="JR4" s="162"/>
      <c r="JS4" s="162"/>
      <c r="JT4" s="163"/>
      <c r="JU4" s="267"/>
      <c r="JV4" s="268"/>
      <c r="JW4" s="158"/>
      <c r="JX4" s="159"/>
      <c r="JY4" s="160"/>
      <c r="JZ4" s="243"/>
      <c r="KA4" s="243"/>
      <c r="KB4" s="243"/>
      <c r="KC4" s="243"/>
      <c r="KD4" s="240"/>
      <c r="KE4" s="240"/>
      <c r="KF4" s="243"/>
      <c r="KG4" s="243"/>
      <c r="KH4" s="243"/>
      <c r="KI4" s="243"/>
      <c r="KJ4" s="243"/>
      <c r="KK4" s="240"/>
      <c r="KL4" s="243"/>
      <c r="KM4" s="240"/>
      <c r="KN4" s="243"/>
      <c r="KO4" s="243"/>
      <c r="KP4" s="243"/>
      <c r="KQ4" s="243"/>
      <c r="KR4" s="243"/>
      <c r="KS4" s="161"/>
      <c r="KT4" s="162"/>
      <c r="KU4" s="162"/>
      <c r="KV4" s="162"/>
      <c r="KW4" s="162"/>
      <c r="KX4" s="162"/>
      <c r="KY4" s="162"/>
      <c r="KZ4" s="163"/>
      <c r="LA4" s="267"/>
      <c r="LB4" s="268"/>
      <c r="LC4" s="158"/>
      <c r="LD4" s="159"/>
      <c r="LE4" s="243"/>
      <c r="LF4" s="243"/>
      <c r="LG4" s="243"/>
      <c r="LH4" s="243"/>
      <c r="LI4" s="240"/>
      <c r="LJ4" s="240"/>
      <c r="LK4" s="243"/>
      <c r="LL4" s="243"/>
      <c r="LM4" s="243"/>
      <c r="LN4" s="243"/>
      <c r="LO4" s="243"/>
      <c r="LP4" s="240"/>
      <c r="LQ4" s="243"/>
      <c r="LR4" s="240"/>
      <c r="LS4" s="243"/>
      <c r="LT4" s="243"/>
      <c r="LU4" s="243"/>
      <c r="LV4" s="243"/>
      <c r="LW4" s="243"/>
      <c r="LX4" s="161"/>
      <c r="LY4" s="162"/>
      <c r="LZ4" s="162"/>
      <c r="MA4" s="162"/>
      <c r="MB4" s="162"/>
      <c r="MC4" s="162"/>
      <c r="MD4" s="162"/>
      <c r="ME4" s="163"/>
      <c r="MF4" s="267"/>
      <c r="MG4" s="268"/>
      <c r="MH4" s="158"/>
      <c r="MI4" s="160"/>
      <c r="MJ4" s="243"/>
      <c r="MK4" s="243"/>
      <c r="ML4" s="243"/>
      <c r="MM4" s="243"/>
      <c r="MN4" s="240"/>
      <c r="MO4" s="240"/>
      <c r="MP4" s="243"/>
      <c r="MQ4" s="243"/>
      <c r="MR4" s="243"/>
      <c r="MS4" s="243"/>
      <c r="MT4" s="243"/>
      <c r="MU4" s="240"/>
      <c r="MV4" s="243"/>
      <c r="MW4" s="240"/>
      <c r="MX4" s="243"/>
      <c r="MY4" s="243"/>
      <c r="MZ4" s="243"/>
      <c r="NA4" s="243"/>
      <c r="NB4" s="243"/>
      <c r="NC4" s="161"/>
      <c r="ND4" s="162"/>
      <c r="NE4" s="162"/>
      <c r="NF4" s="162"/>
      <c r="NG4" s="162"/>
      <c r="NH4" s="162"/>
      <c r="NI4" s="162"/>
      <c r="NJ4" s="163"/>
      <c r="NK4" s="267"/>
      <c r="NL4" s="268"/>
      <c r="NM4" s="164"/>
      <c r="NN4" s="243"/>
      <c r="NO4" s="243"/>
      <c r="NP4" s="243"/>
      <c r="NQ4" s="243"/>
      <c r="NR4" s="240"/>
      <c r="NS4" s="240"/>
      <c r="NT4" s="243"/>
      <c r="NU4" s="243"/>
      <c r="NV4" s="243"/>
      <c r="NW4" s="243"/>
      <c r="NX4" s="243"/>
      <c r="NY4" s="240"/>
      <c r="NZ4" s="243"/>
      <c r="OA4" s="240"/>
      <c r="OB4" s="243"/>
      <c r="OC4" s="243"/>
      <c r="OD4" s="243"/>
      <c r="OE4" s="243"/>
      <c r="OF4" s="243"/>
      <c r="OG4" s="164"/>
      <c r="OH4" s="164"/>
      <c r="OI4" s="164"/>
      <c r="OJ4" s="164"/>
      <c r="OK4" s="164"/>
      <c r="OL4" s="164"/>
      <c r="OM4" s="376"/>
      <c r="ON4" s="286"/>
    </row>
    <row r="5" spans="1:424" s="7" customFormat="1" ht="14.25" customHeight="1">
      <c r="A5" s="365"/>
      <c r="B5" s="378"/>
      <c r="C5" s="374"/>
      <c r="D5" s="374"/>
      <c r="E5" s="378"/>
      <c r="F5" s="378"/>
      <c r="G5" s="382"/>
      <c r="H5" s="372"/>
      <c r="I5" s="363"/>
      <c r="J5" s="374"/>
      <c r="K5" s="372"/>
      <c r="L5" s="372"/>
      <c r="M5" s="367"/>
      <c r="N5" s="369"/>
      <c r="O5" s="370"/>
      <c r="P5" s="375"/>
      <c r="Q5" s="274"/>
      <c r="R5" s="284"/>
      <c r="S5" s="284"/>
      <c r="T5" s="285"/>
      <c r="U5" s="284"/>
      <c r="V5" s="284"/>
      <c r="W5" s="284"/>
      <c r="X5" s="284"/>
      <c r="Y5" s="284"/>
      <c r="Z5" s="284"/>
      <c r="AA5" s="285"/>
      <c r="AB5" s="274"/>
      <c r="AC5" s="284"/>
      <c r="AD5" s="285"/>
      <c r="AE5" s="243"/>
      <c r="AF5" s="243"/>
      <c r="AG5" s="243"/>
      <c r="AH5" s="243"/>
      <c r="AI5" s="240"/>
      <c r="AJ5" s="240"/>
      <c r="AK5" s="243"/>
      <c r="AL5" s="243"/>
      <c r="AM5" s="243"/>
      <c r="AN5" s="243"/>
      <c r="AO5" s="243"/>
      <c r="AP5" s="240"/>
      <c r="AQ5" s="243"/>
      <c r="AR5" s="240"/>
      <c r="AS5" s="243"/>
      <c r="AT5" s="243"/>
      <c r="AU5" s="243"/>
      <c r="AV5" s="243"/>
      <c r="AW5" s="271"/>
      <c r="AX5" s="271"/>
      <c r="AY5" s="271"/>
      <c r="AZ5" s="271"/>
      <c r="BA5" s="271"/>
      <c r="BB5" s="271"/>
      <c r="BC5" s="271"/>
      <c r="BD5" s="271"/>
      <c r="BE5" s="267"/>
      <c r="BF5" s="268"/>
      <c r="BG5" s="274"/>
      <c r="BH5" s="284"/>
      <c r="BI5" s="285"/>
      <c r="BJ5" s="243"/>
      <c r="BK5" s="243"/>
      <c r="BL5" s="243"/>
      <c r="BM5" s="243"/>
      <c r="BN5" s="240"/>
      <c r="BO5" s="240"/>
      <c r="BP5" s="243"/>
      <c r="BQ5" s="243"/>
      <c r="BR5" s="243"/>
      <c r="BS5" s="243"/>
      <c r="BT5" s="243"/>
      <c r="BU5" s="240"/>
      <c r="BV5" s="243"/>
      <c r="BW5" s="240"/>
      <c r="BX5" s="243"/>
      <c r="BY5" s="243"/>
      <c r="BZ5" s="243"/>
      <c r="CA5" s="243"/>
      <c r="CB5" s="164"/>
      <c r="CC5" s="267"/>
      <c r="CD5" s="268"/>
      <c r="CE5" s="267"/>
      <c r="CF5" s="268"/>
      <c r="CG5" s="267"/>
      <c r="CH5" s="268"/>
      <c r="CI5" s="267"/>
      <c r="CJ5" s="268"/>
      <c r="CK5" s="267"/>
      <c r="CL5" s="268"/>
      <c r="CM5" s="274"/>
      <c r="CN5" s="284"/>
      <c r="CO5" s="285"/>
      <c r="CP5" s="243"/>
      <c r="CQ5" s="243"/>
      <c r="CR5" s="243"/>
      <c r="CS5" s="243"/>
      <c r="CT5" s="240"/>
      <c r="CU5" s="240"/>
      <c r="CV5" s="243"/>
      <c r="CW5" s="243"/>
      <c r="CX5" s="243"/>
      <c r="CY5" s="243"/>
      <c r="CZ5" s="243"/>
      <c r="DA5" s="240"/>
      <c r="DB5" s="243"/>
      <c r="DC5" s="240"/>
      <c r="DD5" s="243"/>
      <c r="DE5" s="243"/>
      <c r="DF5" s="243"/>
      <c r="DG5" s="243"/>
      <c r="DH5" s="271" t="s">
        <v>1037</v>
      </c>
      <c r="DI5" s="271"/>
      <c r="DJ5" s="271" t="s">
        <v>1038</v>
      </c>
      <c r="DK5" s="271"/>
      <c r="DL5" s="271" t="s">
        <v>1039</v>
      </c>
      <c r="DM5" s="271"/>
      <c r="DN5" s="271" t="s">
        <v>1040</v>
      </c>
      <c r="DO5" s="271"/>
      <c r="DP5" s="267"/>
      <c r="DQ5" s="268"/>
      <c r="DR5" s="291"/>
      <c r="DS5" s="291"/>
      <c r="DT5" s="291"/>
      <c r="DU5" s="288"/>
      <c r="DV5" s="288"/>
      <c r="DW5" s="243"/>
      <c r="DX5" s="243"/>
      <c r="DY5" s="243"/>
      <c r="DZ5" s="243"/>
      <c r="EA5" s="240"/>
      <c r="EB5" s="240"/>
      <c r="EC5" s="243"/>
      <c r="ED5" s="243"/>
      <c r="EE5" s="243"/>
      <c r="EF5" s="243"/>
      <c r="EG5" s="243"/>
      <c r="EH5" s="240"/>
      <c r="EI5" s="243"/>
      <c r="EJ5" s="240"/>
      <c r="EK5" s="243"/>
      <c r="EL5" s="243"/>
      <c r="EM5" s="243"/>
      <c r="EN5" s="243"/>
      <c r="EO5" s="267"/>
      <c r="EP5" s="268"/>
      <c r="EQ5" s="267"/>
      <c r="ER5" s="268"/>
      <c r="ES5" s="267"/>
      <c r="ET5" s="268"/>
      <c r="EU5" s="267"/>
      <c r="EV5" s="268"/>
      <c r="EW5" s="267"/>
      <c r="EX5" s="268"/>
      <c r="EY5" s="213" t="s">
        <v>1253</v>
      </c>
      <c r="EZ5" s="213" t="s">
        <v>1254</v>
      </c>
      <c r="FA5" s="213" t="s">
        <v>1255</v>
      </c>
      <c r="FB5" s="243"/>
      <c r="FC5" s="243"/>
      <c r="FD5" s="243"/>
      <c r="FE5" s="243"/>
      <c r="FF5" s="240"/>
      <c r="FG5" s="240"/>
      <c r="FH5" s="243"/>
      <c r="FI5" s="243"/>
      <c r="FJ5" s="243"/>
      <c r="FK5" s="243"/>
      <c r="FL5" s="243"/>
      <c r="FM5" s="240"/>
      <c r="FN5" s="243"/>
      <c r="FO5" s="240"/>
      <c r="FP5" s="243"/>
      <c r="FQ5" s="243"/>
      <c r="FR5" s="243"/>
      <c r="FS5" s="243"/>
      <c r="FT5" s="277"/>
      <c r="FU5" s="277"/>
      <c r="FV5" s="277"/>
      <c r="FW5" s="277"/>
      <c r="FX5" s="277"/>
      <c r="FY5" s="277"/>
      <c r="FZ5" s="277"/>
      <c r="GA5" s="277"/>
      <c r="GB5" s="267"/>
      <c r="GC5" s="268"/>
      <c r="GD5" s="273"/>
      <c r="GE5" s="275"/>
      <c r="GF5" s="243"/>
      <c r="GG5" s="243"/>
      <c r="GH5" s="243"/>
      <c r="GI5" s="243"/>
      <c r="GJ5" s="240"/>
      <c r="GK5" s="240"/>
      <c r="GL5" s="243"/>
      <c r="GM5" s="243"/>
      <c r="GN5" s="243"/>
      <c r="GO5" s="243"/>
      <c r="GP5" s="243"/>
      <c r="GQ5" s="240"/>
      <c r="GR5" s="243"/>
      <c r="GS5" s="240"/>
      <c r="GT5" s="243"/>
      <c r="GU5" s="243"/>
      <c r="GV5" s="243"/>
      <c r="GW5" s="243"/>
      <c r="GX5" s="243"/>
      <c r="GY5" s="271"/>
      <c r="GZ5" s="271"/>
      <c r="HA5" s="271"/>
      <c r="HB5" s="271"/>
      <c r="HC5" s="271"/>
      <c r="HD5" s="271"/>
      <c r="HE5" s="271"/>
      <c r="HF5" s="271"/>
      <c r="HG5" s="267"/>
      <c r="HH5" s="268"/>
      <c r="HI5" s="238"/>
      <c r="HJ5" s="238"/>
      <c r="HK5" s="238"/>
      <c r="HL5" s="238"/>
      <c r="HM5" s="238"/>
      <c r="HN5" s="243"/>
      <c r="HO5" s="243"/>
      <c r="HP5" s="243"/>
      <c r="HQ5" s="243"/>
      <c r="HR5" s="240"/>
      <c r="HS5" s="240"/>
      <c r="HT5" s="243"/>
      <c r="HU5" s="243"/>
      <c r="HV5" s="243"/>
      <c r="HW5" s="243"/>
      <c r="HX5" s="243"/>
      <c r="HY5" s="240"/>
      <c r="HZ5" s="243"/>
      <c r="IA5" s="240"/>
      <c r="IB5" s="243"/>
      <c r="IC5" s="243"/>
      <c r="ID5" s="243"/>
      <c r="IE5" s="243"/>
      <c r="IF5" s="243"/>
      <c r="IG5" s="271"/>
      <c r="IH5" s="271"/>
      <c r="II5" s="271"/>
      <c r="IJ5" s="271"/>
      <c r="IK5" s="271"/>
      <c r="IL5" s="271"/>
      <c r="IM5" s="271"/>
      <c r="IN5" s="271"/>
      <c r="IO5" s="267"/>
      <c r="IP5" s="268"/>
      <c r="IQ5" s="158"/>
      <c r="IR5" s="159"/>
      <c r="IS5" s="159"/>
      <c r="IT5" s="243"/>
      <c r="IU5" s="243"/>
      <c r="IV5" s="243"/>
      <c r="IW5" s="243"/>
      <c r="IX5" s="240"/>
      <c r="IY5" s="240"/>
      <c r="IZ5" s="243"/>
      <c r="JA5" s="243"/>
      <c r="JB5" s="243"/>
      <c r="JC5" s="243"/>
      <c r="JD5" s="243"/>
      <c r="JE5" s="240"/>
      <c r="JF5" s="243"/>
      <c r="JG5" s="240"/>
      <c r="JH5" s="243"/>
      <c r="JI5" s="243"/>
      <c r="JJ5" s="243"/>
      <c r="JK5" s="243"/>
      <c r="JL5" s="243"/>
      <c r="JM5" s="161"/>
      <c r="JN5" s="162"/>
      <c r="JO5" s="162"/>
      <c r="JP5" s="162"/>
      <c r="JQ5" s="162"/>
      <c r="JR5" s="162"/>
      <c r="JS5" s="162"/>
      <c r="JT5" s="163"/>
      <c r="JU5" s="267"/>
      <c r="JV5" s="268"/>
      <c r="JW5" s="158"/>
      <c r="JX5" s="159"/>
      <c r="JY5" s="160"/>
      <c r="JZ5" s="243"/>
      <c r="KA5" s="243"/>
      <c r="KB5" s="243"/>
      <c r="KC5" s="243"/>
      <c r="KD5" s="240"/>
      <c r="KE5" s="240"/>
      <c r="KF5" s="243"/>
      <c r="KG5" s="243"/>
      <c r="KH5" s="243"/>
      <c r="KI5" s="243"/>
      <c r="KJ5" s="243"/>
      <c r="KK5" s="240"/>
      <c r="KL5" s="243"/>
      <c r="KM5" s="240"/>
      <c r="KN5" s="243"/>
      <c r="KO5" s="243"/>
      <c r="KP5" s="243"/>
      <c r="KQ5" s="243"/>
      <c r="KR5" s="243"/>
      <c r="KS5" s="161"/>
      <c r="KT5" s="162"/>
      <c r="KU5" s="162"/>
      <c r="KV5" s="162"/>
      <c r="KW5" s="162"/>
      <c r="KX5" s="162"/>
      <c r="KY5" s="162"/>
      <c r="KZ5" s="163"/>
      <c r="LA5" s="267"/>
      <c r="LB5" s="268"/>
      <c r="LC5" s="158"/>
      <c r="LD5" s="159"/>
      <c r="LE5" s="243"/>
      <c r="LF5" s="243"/>
      <c r="LG5" s="243"/>
      <c r="LH5" s="243"/>
      <c r="LI5" s="240"/>
      <c r="LJ5" s="240"/>
      <c r="LK5" s="243"/>
      <c r="LL5" s="243"/>
      <c r="LM5" s="243"/>
      <c r="LN5" s="243"/>
      <c r="LO5" s="243"/>
      <c r="LP5" s="240"/>
      <c r="LQ5" s="243"/>
      <c r="LR5" s="240"/>
      <c r="LS5" s="243"/>
      <c r="LT5" s="243"/>
      <c r="LU5" s="243"/>
      <c r="LV5" s="243"/>
      <c r="LW5" s="243"/>
      <c r="LX5" s="161"/>
      <c r="LY5" s="162"/>
      <c r="LZ5" s="162"/>
      <c r="MA5" s="162"/>
      <c r="MB5" s="162"/>
      <c r="MC5" s="162"/>
      <c r="MD5" s="162"/>
      <c r="ME5" s="163"/>
      <c r="MF5" s="267"/>
      <c r="MG5" s="268"/>
      <c r="MH5" s="158"/>
      <c r="MI5" s="160"/>
      <c r="MJ5" s="243"/>
      <c r="MK5" s="243"/>
      <c r="ML5" s="243"/>
      <c r="MM5" s="243"/>
      <c r="MN5" s="240"/>
      <c r="MO5" s="240"/>
      <c r="MP5" s="243"/>
      <c r="MQ5" s="243"/>
      <c r="MR5" s="243"/>
      <c r="MS5" s="243"/>
      <c r="MT5" s="243"/>
      <c r="MU5" s="240"/>
      <c r="MV5" s="243"/>
      <c r="MW5" s="240"/>
      <c r="MX5" s="243"/>
      <c r="MY5" s="243"/>
      <c r="MZ5" s="243"/>
      <c r="NA5" s="243"/>
      <c r="NB5" s="243"/>
      <c r="NC5" s="161"/>
      <c r="ND5" s="162"/>
      <c r="NE5" s="162"/>
      <c r="NF5" s="162"/>
      <c r="NG5" s="162"/>
      <c r="NH5" s="162"/>
      <c r="NI5" s="162"/>
      <c r="NJ5" s="163"/>
      <c r="NK5" s="267"/>
      <c r="NL5" s="268"/>
      <c r="NM5" s="164"/>
      <c r="NN5" s="243"/>
      <c r="NO5" s="243"/>
      <c r="NP5" s="243"/>
      <c r="NQ5" s="243"/>
      <c r="NR5" s="240"/>
      <c r="NS5" s="240"/>
      <c r="NT5" s="243"/>
      <c r="NU5" s="243"/>
      <c r="NV5" s="243"/>
      <c r="NW5" s="243"/>
      <c r="NX5" s="243"/>
      <c r="NY5" s="240"/>
      <c r="NZ5" s="243"/>
      <c r="OA5" s="240"/>
      <c r="OB5" s="243"/>
      <c r="OC5" s="243"/>
      <c r="OD5" s="243"/>
      <c r="OE5" s="243"/>
      <c r="OF5" s="243"/>
      <c r="OG5" s="164"/>
      <c r="OH5" s="164"/>
      <c r="OI5" s="164"/>
      <c r="OJ5" s="164"/>
      <c r="OK5" s="164"/>
      <c r="OL5" s="164"/>
      <c r="OM5" s="376"/>
      <c r="ON5" s="286"/>
    </row>
    <row r="6" spans="1:424" s="7" customFormat="1" ht="16.5" customHeight="1">
      <c r="A6" s="365"/>
      <c r="B6" s="379"/>
      <c r="C6" s="374"/>
      <c r="D6" s="374"/>
      <c r="E6" s="378"/>
      <c r="F6" s="378"/>
      <c r="G6" s="382"/>
      <c r="H6" s="372"/>
      <c r="I6" s="363"/>
      <c r="J6" s="374"/>
      <c r="K6" s="372"/>
      <c r="L6" s="372"/>
      <c r="M6" s="367"/>
      <c r="N6" s="369"/>
      <c r="O6" s="370"/>
      <c r="P6" s="375"/>
      <c r="Q6" s="108" t="s">
        <v>93</v>
      </c>
      <c r="R6" s="108" t="s">
        <v>94</v>
      </c>
      <c r="S6" s="108" t="s">
        <v>95</v>
      </c>
      <c r="T6" s="108" t="s">
        <v>96</v>
      </c>
      <c r="U6" s="108" t="s">
        <v>97</v>
      </c>
      <c r="V6" s="108" t="s">
        <v>592</v>
      </c>
      <c r="W6" s="108" t="s">
        <v>98</v>
      </c>
      <c r="X6" s="108" t="s">
        <v>573</v>
      </c>
      <c r="Y6" s="108" t="s">
        <v>99</v>
      </c>
      <c r="Z6" s="108" t="s">
        <v>591</v>
      </c>
      <c r="AA6" s="108" t="s">
        <v>149</v>
      </c>
      <c r="AB6" s="124" t="s">
        <v>989</v>
      </c>
      <c r="AC6" s="124" t="s">
        <v>990</v>
      </c>
      <c r="AD6" s="124" t="s">
        <v>991</v>
      </c>
      <c r="AE6" s="243"/>
      <c r="AF6" s="243"/>
      <c r="AG6" s="243"/>
      <c r="AH6" s="243"/>
      <c r="AI6" s="240"/>
      <c r="AJ6" s="240"/>
      <c r="AK6" s="243"/>
      <c r="AL6" s="243"/>
      <c r="AM6" s="243"/>
      <c r="AN6" s="243"/>
      <c r="AO6" s="243"/>
      <c r="AP6" s="240"/>
      <c r="AQ6" s="243"/>
      <c r="AR6" s="240"/>
      <c r="AS6" s="243"/>
      <c r="AT6" s="243"/>
      <c r="AU6" s="243"/>
      <c r="AV6" s="243"/>
      <c r="AW6" s="271"/>
      <c r="AX6" s="271"/>
      <c r="AY6" s="271"/>
      <c r="AZ6" s="271"/>
      <c r="BA6" s="271"/>
      <c r="BB6" s="271"/>
      <c r="BC6" s="271"/>
      <c r="BD6" s="271"/>
      <c r="BE6" s="269"/>
      <c r="BF6" s="270"/>
      <c r="BG6" s="120" t="s">
        <v>989</v>
      </c>
      <c r="BH6" s="120" t="s">
        <v>990</v>
      </c>
      <c r="BI6" s="120" t="s">
        <v>991</v>
      </c>
      <c r="BJ6" s="243"/>
      <c r="BK6" s="243"/>
      <c r="BL6" s="243"/>
      <c r="BM6" s="243"/>
      <c r="BN6" s="240"/>
      <c r="BO6" s="240"/>
      <c r="BP6" s="243"/>
      <c r="BQ6" s="243"/>
      <c r="BR6" s="243"/>
      <c r="BS6" s="243"/>
      <c r="BT6" s="243"/>
      <c r="BU6" s="240"/>
      <c r="BV6" s="243"/>
      <c r="BW6" s="240"/>
      <c r="BX6" s="243"/>
      <c r="BY6" s="243"/>
      <c r="BZ6" s="243"/>
      <c r="CA6" s="243"/>
      <c r="CB6" s="120"/>
      <c r="CC6" s="269"/>
      <c r="CD6" s="270"/>
      <c r="CE6" s="269"/>
      <c r="CF6" s="270"/>
      <c r="CG6" s="269"/>
      <c r="CH6" s="270"/>
      <c r="CI6" s="269"/>
      <c r="CJ6" s="270"/>
      <c r="CK6" s="269"/>
      <c r="CL6" s="270"/>
      <c r="CM6" s="120" t="s">
        <v>989</v>
      </c>
      <c r="CN6" s="120" t="s">
        <v>990</v>
      </c>
      <c r="CO6" s="125" t="s">
        <v>991</v>
      </c>
      <c r="CP6" s="243"/>
      <c r="CQ6" s="243"/>
      <c r="CR6" s="243"/>
      <c r="CS6" s="243"/>
      <c r="CT6" s="240"/>
      <c r="CU6" s="240"/>
      <c r="CV6" s="243"/>
      <c r="CW6" s="243"/>
      <c r="CX6" s="243"/>
      <c r="CY6" s="243"/>
      <c r="CZ6" s="243"/>
      <c r="DA6" s="240"/>
      <c r="DB6" s="243"/>
      <c r="DC6" s="240"/>
      <c r="DD6" s="243"/>
      <c r="DE6" s="243"/>
      <c r="DF6" s="243"/>
      <c r="DG6" s="243"/>
      <c r="DH6" s="271"/>
      <c r="DI6" s="271"/>
      <c r="DJ6" s="271"/>
      <c r="DK6" s="271"/>
      <c r="DL6" s="271"/>
      <c r="DM6" s="271"/>
      <c r="DN6" s="271"/>
      <c r="DO6" s="271"/>
      <c r="DP6" s="269"/>
      <c r="DQ6" s="270"/>
      <c r="DR6" s="292"/>
      <c r="DS6" s="292"/>
      <c r="DT6" s="292"/>
      <c r="DU6" s="289"/>
      <c r="DV6" s="289"/>
      <c r="DW6" s="243"/>
      <c r="DX6" s="243"/>
      <c r="DY6" s="243"/>
      <c r="DZ6" s="243"/>
      <c r="EA6" s="240"/>
      <c r="EB6" s="240"/>
      <c r="EC6" s="243"/>
      <c r="ED6" s="243"/>
      <c r="EE6" s="243"/>
      <c r="EF6" s="243"/>
      <c r="EG6" s="243"/>
      <c r="EH6" s="240"/>
      <c r="EI6" s="243"/>
      <c r="EJ6" s="240"/>
      <c r="EK6" s="243"/>
      <c r="EL6" s="243"/>
      <c r="EM6" s="243"/>
      <c r="EN6" s="243"/>
      <c r="EO6" s="269"/>
      <c r="EP6" s="270"/>
      <c r="EQ6" s="269"/>
      <c r="ER6" s="270"/>
      <c r="ES6" s="269"/>
      <c r="ET6" s="270"/>
      <c r="EU6" s="269"/>
      <c r="EV6" s="270"/>
      <c r="EW6" s="269"/>
      <c r="EX6" s="270"/>
      <c r="EY6" s="133" t="s">
        <v>988</v>
      </c>
      <c r="EZ6" s="211" t="s">
        <v>988</v>
      </c>
      <c r="FA6" s="211" t="s">
        <v>988</v>
      </c>
      <c r="FB6" s="243"/>
      <c r="FC6" s="243"/>
      <c r="FD6" s="243"/>
      <c r="FE6" s="243"/>
      <c r="FF6" s="240"/>
      <c r="FG6" s="240"/>
      <c r="FH6" s="243"/>
      <c r="FI6" s="243"/>
      <c r="FJ6" s="243"/>
      <c r="FK6" s="243"/>
      <c r="FL6" s="243"/>
      <c r="FM6" s="240"/>
      <c r="FN6" s="243"/>
      <c r="FO6" s="240"/>
      <c r="FP6" s="243"/>
      <c r="FQ6" s="243"/>
      <c r="FR6" s="243"/>
      <c r="FS6" s="243"/>
      <c r="FT6" s="278"/>
      <c r="FU6" s="278"/>
      <c r="FV6" s="278"/>
      <c r="FW6" s="278"/>
      <c r="FX6" s="278"/>
      <c r="FY6" s="278"/>
      <c r="FZ6" s="278"/>
      <c r="GA6" s="278"/>
      <c r="GB6" s="269"/>
      <c r="GC6" s="270"/>
      <c r="GD6" s="274"/>
      <c r="GE6" s="275"/>
      <c r="GF6" s="243"/>
      <c r="GG6" s="243"/>
      <c r="GH6" s="243"/>
      <c r="GI6" s="243"/>
      <c r="GJ6" s="240"/>
      <c r="GK6" s="240"/>
      <c r="GL6" s="243"/>
      <c r="GM6" s="243"/>
      <c r="GN6" s="243"/>
      <c r="GO6" s="243"/>
      <c r="GP6" s="243"/>
      <c r="GQ6" s="240"/>
      <c r="GR6" s="243"/>
      <c r="GS6" s="240"/>
      <c r="GT6" s="243"/>
      <c r="GU6" s="243"/>
      <c r="GV6" s="243"/>
      <c r="GW6" s="243"/>
      <c r="GX6" s="243"/>
      <c r="GY6" s="271"/>
      <c r="GZ6" s="271"/>
      <c r="HA6" s="271"/>
      <c r="HB6" s="271"/>
      <c r="HC6" s="271"/>
      <c r="HD6" s="271"/>
      <c r="HE6" s="271"/>
      <c r="HF6" s="271"/>
      <c r="HG6" s="269"/>
      <c r="HH6" s="270"/>
      <c r="HI6" s="238"/>
      <c r="HJ6" s="238"/>
      <c r="HK6" s="238"/>
      <c r="HL6" s="238"/>
      <c r="HM6" s="238"/>
      <c r="HN6" s="243"/>
      <c r="HO6" s="243"/>
      <c r="HP6" s="243"/>
      <c r="HQ6" s="243"/>
      <c r="HR6" s="240"/>
      <c r="HS6" s="240"/>
      <c r="HT6" s="243"/>
      <c r="HU6" s="243"/>
      <c r="HV6" s="243"/>
      <c r="HW6" s="243"/>
      <c r="HX6" s="243"/>
      <c r="HY6" s="240"/>
      <c r="HZ6" s="243"/>
      <c r="IA6" s="240"/>
      <c r="IB6" s="243"/>
      <c r="IC6" s="243"/>
      <c r="ID6" s="243"/>
      <c r="IE6" s="243"/>
      <c r="IF6" s="243"/>
      <c r="IG6" s="271"/>
      <c r="IH6" s="271"/>
      <c r="II6" s="271"/>
      <c r="IJ6" s="271"/>
      <c r="IK6" s="271"/>
      <c r="IL6" s="271"/>
      <c r="IM6" s="271"/>
      <c r="IN6" s="271"/>
      <c r="IO6" s="269"/>
      <c r="IP6" s="270"/>
      <c r="IQ6" s="120" t="s">
        <v>989</v>
      </c>
      <c r="IR6" s="120" t="s">
        <v>990</v>
      </c>
      <c r="IS6" s="120" t="s">
        <v>991</v>
      </c>
      <c r="IT6" s="243"/>
      <c r="IU6" s="243"/>
      <c r="IV6" s="243"/>
      <c r="IW6" s="243"/>
      <c r="IX6" s="240"/>
      <c r="IY6" s="240"/>
      <c r="IZ6" s="243"/>
      <c r="JA6" s="243"/>
      <c r="JB6" s="243"/>
      <c r="JC6" s="243"/>
      <c r="JD6" s="243"/>
      <c r="JE6" s="240"/>
      <c r="JF6" s="243"/>
      <c r="JG6" s="240"/>
      <c r="JH6" s="243"/>
      <c r="JI6" s="243"/>
      <c r="JJ6" s="243"/>
      <c r="JK6" s="243"/>
      <c r="JL6" s="243"/>
      <c r="JM6" s="260" t="s">
        <v>1037</v>
      </c>
      <c r="JN6" s="261"/>
      <c r="JO6" s="260" t="s">
        <v>1038</v>
      </c>
      <c r="JP6" s="261"/>
      <c r="JQ6" s="260" t="s">
        <v>1039</v>
      </c>
      <c r="JR6" s="261"/>
      <c r="JS6" s="260" t="s">
        <v>1040</v>
      </c>
      <c r="JT6" s="261"/>
      <c r="JU6" s="269"/>
      <c r="JV6" s="270"/>
      <c r="JW6" s="120" t="s">
        <v>989</v>
      </c>
      <c r="JX6" s="120" t="s">
        <v>990</v>
      </c>
      <c r="JY6" s="120" t="s">
        <v>991</v>
      </c>
      <c r="JZ6" s="243"/>
      <c r="KA6" s="243"/>
      <c r="KB6" s="243"/>
      <c r="KC6" s="243"/>
      <c r="KD6" s="240"/>
      <c r="KE6" s="240"/>
      <c r="KF6" s="243"/>
      <c r="KG6" s="243"/>
      <c r="KH6" s="243"/>
      <c r="KI6" s="243"/>
      <c r="KJ6" s="243"/>
      <c r="KK6" s="240"/>
      <c r="KL6" s="243"/>
      <c r="KM6" s="240"/>
      <c r="KN6" s="243"/>
      <c r="KO6" s="243"/>
      <c r="KP6" s="243"/>
      <c r="KQ6" s="243"/>
      <c r="KR6" s="243"/>
      <c r="KS6" s="260" t="s">
        <v>1037</v>
      </c>
      <c r="KT6" s="261"/>
      <c r="KU6" s="260" t="s">
        <v>1038</v>
      </c>
      <c r="KV6" s="261"/>
      <c r="KW6" s="260" t="s">
        <v>1039</v>
      </c>
      <c r="KX6" s="261"/>
      <c r="KY6" s="260" t="s">
        <v>1040</v>
      </c>
      <c r="KZ6" s="261"/>
      <c r="LA6" s="269"/>
      <c r="LB6" s="270"/>
      <c r="LC6" s="120" t="s">
        <v>989</v>
      </c>
      <c r="LD6" s="125" t="s">
        <v>990</v>
      </c>
      <c r="LE6" s="243"/>
      <c r="LF6" s="243"/>
      <c r="LG6" s="243"/>
      <c r="LH6" s="243"/>
      <c r="LI6" s="240"/>
      <c r="LJ6" s="240"/>
      <c r="LK6" s="243"/>
      <c r="LL6" s="243"/>
      <c r="LM6" s="243"/>
      <c r="LN6" s="243"/>
      <c r="LO6" s="243"/>
      <c r="LP6" s="240"/>
      <c r="LQ6" s="243"/>
      <c r="LR6" s="240"/>
      <c r="LS6" s="243"/>
      <c r="LT6" s="243"/>
      <c r="LU6" s="243"/>
      <c r="LV6" s="243"/>
      <c r="LW6" s="243"/>
      <c r="LX6" s="260" t="s">
        <v>1037</v>
      </c>
      <c r="LY6" s="261"/>
      <c r="LZ6" s="260" t="s">
        <v>1038</v>
      </c>
      <c r="MA6" s="261"/>
      <c r="MB6" s="260" t="s">
        <v>1039</v>
      </c>
      <c r="MC6" s="261"/>
      <c r="MD6" s="260" t="s">
        <v>1040</v>
      </c>
      <c r="ME6" s="261"/>
      <c r="MF6" s="269"/>
      <c r="MG6" s="270"/>
      <c r="MH6" s="120" t="s">
        <v>989</v>
      </c>
      <c r="MI6" s="120" t="s">
        <v>990</v>
      </c>
      <c r="MJ6" s="243"/>
      <c r="MK6" s="243"/>
      <c r="ML6" s="243"/>
      <c r="MM6" s="243"/>
      <c r="MN6" s="240"/>
      <c r="MO6" s="240"/>
      <c r="MP6" s="243"/>
      <c r="MQ6" s="243"/>
      <c r="MR6" s="243"/>
      <c r="MS6" s="243"/>
      <c r="MT6" s="243"/>
      <c r="MU6" s="240"/>
      <c r="MV6" s="243"/>
      <c r="MW6" s="240"/>
      <c r="MX6" s="243"/>
      <c r="MY6" s="243"/>
      <c r="MZ6" s="243"/>
      <c r="NA6" s="243"/>
      <c r="NB6" s="243"/>
      <c r="NC6" s="260" t="s">
        <v>1037</v>
      </c>
      <c r="ND6" s="261"/>
      <c r="NE6" s="260" t="s">
        <v>1038</v>
      </c>
      <c r="NF6" s="261"/>
      <c r="NG6" s="260" t="s">
        <v>1039</v>
      </c>
      <c r="NH6" s="261"/>
      <c r="NI6" s="260" t="s">
        <v>1040</v>
      </c>
      <c r="NJ6" s="261"/>
      <c r="NK6" s="269"/>
      <c r="NL6" s="270"/>
      <c r="NM6" s="119"/>
      <c r="NN6" s="243"/>
      <c r="NO6" s="243"/>
      <c r="NP6" s="243"/>
      <c r="NQ6" s="243"/>
      <c r="NR6" s="240"/>
      <c r="NS6" s="240"/>
      <c r="NT6" s="243"/>
      <c r="NU6" s="243"/>
      <c r="NV6" s="243"/>
      <c r="NW6" s="243"/>
      <c r="NX6" s="243"/>
      <c r="NY6" s="240"/>
      <c r="NZ6" s="243"/>
      <c r="OA6" s="240"/>
      <c r="OB6" s="243"/>
      <c r="OC6" s="243"/>
      <c r="OD6" s="243"/>
      <c r="OE6" s="243"/>
      <c r="OF6" s="243"/>
      <c r="OG6" s="119"/>
      <c r="OH6" s="119"/>
      <c r="OI6" s="119"/>
      <c r="OJ6" s="119"/>
      <c r="OK6" s="119"/>
      <c r="OL6" s="119"/>
      <c r="OM6" s="377"/>
      <c r="ON6" s="286"/>
    </row>
    <row r="7" spans="1:424" s="7" customFormat="1" ht="38.25" customHeight="1">
      <c r="A7" s="365"/>
      <c r="B7" s="379"/>
      <c r="C7" s="383" t="s">
        <v>571</v>
      </c>
      <c r="D7" s="374" t="s">
        <v>61</v>
      </c>
      <c r="E7" s="374" t="s">
        <v>570</v>
      </c>
      <c r="F7" s="374" t="s">
        <v>61</v>
      </c>
      <c r="G7" s="382"/>
      <c r="H7" s="373"/>
      <c r="I7" s="364"/>
      <c r="J7" s="374"/>
      <c r="K7" s="373"/>
      <c r="L7" s="373"/>
      <c r="M7" s="368"/>
      <c r="N7" s="369"/>
      <c r="O7" s="370"/>
      <c r="P7" s="375"/>
      <c r="Q7" s="37">
        <v>3</v>
      </c>
      <c r="R7" s="37">
        <v>3</v>
      </c>
      <c r="S7" s="37">
        <v>4</v>
      </c>
      <c r="T7" s="37">
        <v>5</v>
      </c>
      <c r="U7" s="37">
        <v>3</v>
      </c>
      <c r="V7" s="37">
        <v>2</v>
      </c>
      <c r="W7" s="37">
        <v>5</v>
      </c>
      <c r="X7" s="37">
        <v>3</v>
      </c>
      <c r="Y7" s="37">
        <v>3</v>
      </c>
      <c r="Z7" s="37">
        <v>2</v>
      </c>
      <c r="AA7" s="37">
        <v>2</v>
      </c>
      <c r="AB7" s="37" t="s">
        <v>1114</v>
      </c>
      <c r="AC7" s="37" t="s">
        <v>1115</v>
      </c>
      <c r="AD7" s="37" t="s">
        <v>1116</v>
      </c>
      <c r="AE7" s="244"/>
      <c r="AF7" s="244"/>
      <c r="AG7" s="244"/>
      <c r="AH7" s="244"/>
      <c r="AI7" s="241"/>
      <c r="AJ7" s="241"/>
      <c r="AK7" s="244"/>
      <c r="AL7" s="244"/>
      <c r="AM7" s="244"/>
      <c r="AN7" s="244"/>
      <c r="AO7" s="244"/>
      <c r="AP7" s="241"/>
      <c r="AQ7" s="244"/>
      <c r="AR7" s="241"/>
      <c r="AS7" s="244"/>
      <c r="AT7" s="244"/>
      <c r="AU7" s="244"/>
      <c r="AV7" s="244"/>
      <c r="AW7" s="127" t="s">
        <v>1041</v>
      </c>
      <c r="AX7" s="127" t="s">
        <v>1042</v>
      </c>
      <c r="AY7" s="127" t="s">
        <v>1041</v>
      </c>
      <c r="AZ7" s="127" t="s">
        <v>1042</v>
      </c>
      <c r="BA7" s="127" t="s">
        <v>1041</v>
      </c>
      <c r="BB7" s="127" t="s">
        <v>1042</v>
      </c>
      <c r="BC7" s="127" t="s">
        <v>1041</v>
      </c>
      <c r="BD7" s="127" t="s">
        <v>1042</v>
      </c>
      <c r="BE7" s="127" t="s">
        <v>1043</v>
      </c>
      <c r="BF7" s="127" t="s">
        <v>1044</v>
      </c>
      <c r="BG7" s="37" t="s">
        <v>1167</v>
      </c>
      <c r="BH7" s="37" t="s">
        <v>1136</v>
      </c>
      <c r="BI7" s="37" t="s">
        <v>1137</v>
      </c>
      <c r="BJ7" s="244"/>
      <c r="BK7" s="244"/>
      <c r="BL7" s="244"/>
      <c r="BM7" s="244"/>
      <c r="BN7" s="241"/>
      <c r="BO7" s="241"/>
      <c r="BP7" s="244"/>
      <c r="BQ7" s="244"/>
      <c r="BR7" s="244"/>
      <c r="BS7" s="244"/>
      <c r="BT7" s="244"/>
      <c r="BU7" s="241"/>
      <c r="BV7" s="244"/>
      <c r="BW7" s="241"/>
      <c r="BX7" s="244"/>
      <c r="BY7" s="244"/>
      <c r="BZ7" s="244"/>
      <c r="CA7" s="244"/>
      <c r="CB7" s="37"/>
      <c r="CC7" s="127" t="s">
        <v>1041</v>
      </c>
      <c r="CD7" s="127" t="s">
        <v>1042</v>
      </c>
      <c r="CE7" s="127" t="s">
        <v>1041</v>
      </c>
      <c r="CF7" s="127" t="s">
        <v>1042</v>
      </c>
      <c r="CG7" s="127" t="s">
        <v>1041</v>
      </c>
      <c r="CH7" s="127" t="s">
        <v>1042</v>
      </c>
      <c r="CI7" s="127" t="s">
        <v>1041</v>
      </c>
      <c r="CJ7" s="127" t="s">
        <v>1042</v>
      </c>
      <c r="CK7" s="127" t="s">
        <v>1043</v>
      </c>
      <c r="CL7" s="127" t="s">
        <v>1044</v>
      </c>
      <c r="CM7" s="37" t="s">
        <v>1186</v>
      </c>
      <c r="CN7" s="37" t="s">
        <v>1187</v>
      </c>
      <c r="CO7" s="128" t="s">
        <v>1188</v>
      </c>
      <c r="CP7" s="244"/>
      <c r="CQ7" s="244"/>
      <c r="CR7" s="244"/>
      <c r="CS7" s="244"/>
      <c r="CT7" s="241"/>
      <c r="CU7" s="241"/>
      <c r="CV7" s="244"/>
      <c r="CW7" s="244"/>
      <c r="CX7" s="244"/>
      <c r="CY7" s="244"/>
      <c r="CZ7" s="244"/>
      <c r="DA7" s="241"/>
      <c r="DB7" s="244"/>
      <c r="DC7" s="241"/>
      <c r="DD7" s="244"/>
      <c r="DE7" s="244"/>
      <c r="DF7" s="244"/>
      <c r="DG7" s="244"/>
      <c r="DH7" s="139" t="s">
        <v>1041</v>
      </c>
      <c r="DI7" s="127" t="s">
        <v>1042</v>
      </c>
      <c r="DJ7" s="127" t="s">
        <v>1041</v>
      </c>
      <c r="DK7" s="127" t="s">
        <v>1042</v>
      </c>
      <c r="DL7" s="127" t="s">
        <v>1041</v>
      </c>
      <c r="DM7" s="127" t="s">
        <v>1042</v>
      </c>
      <c r="DN7" s="127" t="s">
        <v>1041</v>
      </c>
      <c r="DO7" s="127" t="s">
        <v>1042</v>
      </c>
      <c r="DP7" s="127" t="s">
        <v>1043</v>
      </c>
      <c r="DQ7" s="127" t="s">
        <v>1044</v>
      </c>
      <c r="DR7" s="133" t="s">
        <v>988</v>
      </c>
      <c r="DS7" s="37" t="s">
        <v>988</v>
      </c>
      <c r="DT7" s="37" t="s">
        <v>988</v>
      </c>
      <c r="DU7" s="37" t="s">
        <v>988</v>
      </c>
      <c r="DV7" s="128" t="s">
        <v>988</v>
      </c>
      <c r="DW7" s="244"/>
      <c r="DX7" s="244"/>
      <c r="DY7" s="244"/>
      <c r="DZ7" s="244"/>
      <c r="EA7" s="241"/>
      <c r="EB7" s="241"/>
      <c r="EC7" s="244"/>
      <c r="ED7" s="244"/>
      <c r="EE7" s="244"/>
      <c r="EF7" s="244"/>
      <c r="EG7" s="244"/>
      <c r="EH7" s="241"/>
      <c r="EI7" s="244"/>
      <c r="EJ7" s="241"/>
      <c r="EK7" s="244"/>
      <c r="EL7" s="244"/>
      <c r="EM7" s="244"/>
      <c r="EN7" s="244"/>
      <c r="EO7" s="127" t="s">
        <v>1041</v>
      </c>
      <c r="EP7" s="127" t="s">
        <v>1042</v>
      </c>
      <c r="EQ7" s="127" t="s">
        <v>1041</v>
      </c>
      <c r="ER7" s="127" t="s">
        <v>1042</v>
      </c>
      <c r="ES7" s="127" t="s">
        <v>1041</v>
      </c>
      <c r="ET7" s="127" t="s">
        <v>1042</v>
      </c>
      <c r="EU7" s="127" t="s">
        <v>1041</v>
      </c>
      <c r="EV7" s="127" t="s">
        <v>1042</v>
      </c>
      <c r="EW7" s="127" t="s">
        <v>1043</v>
      </c>
      <c r="EX7" s="127" t="s">
        <v>1044</v>
      </c>
      <c r="EY7" s="133" t="s">
        <v>1256</v>
      </c>
      <c r="EZ7" s="37" t="s">
        <v>1257</v>
      </c>
      <c r="FA7" s="37" t="s">
        <v>1258</v>
      </c>
      <c r="FB7" s="244"/>
      <c r="FC7" s="244"/>
      <c r="FD7" s="244"/>
      <c r="FE7" s="244"/>
      <c r="FF7" s="241"/>
      <c r="FG7" s="241"/>
      <c r="FH7" s="244"/>
      <c r="FI7" s="244"/>
      <c r="FJ7" s="244"/>
      <c r="FK7" s="244"/>
      <c r="FL7" s="244"/>
      <c r="FM7" s="241"/>
      <c r="FN7" s="244"/>
      <c r="FO7" s="241"/>
      <c r="FP7" s="244"/>
      <c r="FQ7" s="244"/>
      <c r="FR7" s="244"/>
      <c r="FS7" s="244"/>
      <c r="FT7" s="127" t="s">
        <v>1041</v>
      </c>
      <c r="FU7" s="127" t="s">
        <v>1042</v>
      </c>
      <c r="FV7" s="127" t="s">
        <v>1041</v>
      </c>
      <c r="FW7" s="127" t="s">
        <v>1042</v>
      </c>
      <c r="FX7" s="127" t="s">
        <v>1041</v>
      </c>
      <c r="FY7" s="127" t="s">
        <v>1042</v>
      </c>
      <c r="FZ7" s="127" t="s">
        <v>1041</v>
      </c>
      <c r="GA7" s="127" t="s">
        <v>1042</v>
      </c>
      <c r="GB7" s="127" t="s">
        <v>1043</v>
      </c>
      <c r="GC7" s="127" t="s">
        <v>1044</v>
      </c>
      <c r="GD7" s="37" t="s">
        <v>988</v>
      </c>
      <c r="GE7" s="37" t="s">
        <v>988</v>
      </c>
      <c r="GF7" s="244"/>
      <c r="GG7" s="244"/>
      <c r="GH7" s="244"/>
      <c r="GI7" s="244"/>
      <c r="GJ7" s="241"/>
      <c r="GK7" s="241"/>
      <c r="GL7" s="244"/>
      <c r="GM7" s="244"/>
      <c r="GN7" s="244"/>
      <c r="GO7" s="244"/>
      <c r="GP7" s="244"/>
      <c r="GQ7" s="241"/>
      <c r="GR7" s="244"/>
      <c r="GS7" s="241"/>
      <c r="GT7" s="244"/>
      <c r="GU7" s="244"/>
      <c r="GV7" s="244"/>
      <c r="GW7" s="244"/>
      <c r="GX7" s="244"/>
      <c r="GY7" s="127" t="s">
        <v>1041</v>
      </c>
      <c r="GZ7" s="127" t="s">
        <v>1042</v>
      </c>
      <c r="HA7" s="127" t="s">
        <v>1041</v>
      </c>
      <c r="HB7" s="127" t="s">
        <v>1042</v>
      </c>
      <c r="HC7" s="127" t="s">
        <v>1041</v>
      </c>
      <c r="HD7" s="127" t="s">
        <v>1042</v>
      </c>
      <c r="HE7" s="127" t="s">
        <v>1041</v>
      </c>
      <c r="HF7" s="127" t="s">
        <v>1042</v>
      </c>
      <c r="HG7" s="127" t="s">
        <v>1043</v>
      </c>
      <c r="HH7" s="127" t="s">
        <v>1044</v>
      </c>
      <c r="HI7" s="37" t="s">
        <v>988</v>
      </c>
      <c r="HJ7" s="37" t="s">
        <v>988</v>
      </c>
      <c r="HK7" s="37" t="s">
        <v>988</v>
      </c>
      <c r="HL7" s="37" t="s">
        <v>988</v>
      </c>
      <c r="HM7" s="37" t="s">
        <v>988</v>
      </c>
      <c r="HN7" s="244"/>
      <c r="HO7" s="244"/>
      <c r="HP7" s="244"/>
      <c r="HQ7" s="244"/>
      <c r="HR7" s="241"/>
      <c r="HS7" s="241"/>
      <c r="HT7" s="244"/>
      <c r="HU7" s="244"/>
      <c r="HV7" s="244"/>
      <c r="HW7" s="244"/>
      <c r="HX7" s="244"/>
      <c r="HY7" s="241"/>
      <c r="HZ7" s="244"/>
      <c r="IA7" s="241"/>
      <c r="IB7" s="244"/>
      <c r="IC7" s="244"/>
      <c r="ID7" s="244"/>
      <c r="IE7" s="244"/>
      <c r="IF7" s="244"/>
      <c r="IG7" s="127" t="s">
        <v>1041</v>
      </c>
      <c r="IH7" s="127" t="s">
        <v>1042</v>
      </c>
      <c r="II7" s="127" t="s">
        <v>1041</v>
      </c>
      <c r="IJ7" s="127" t="s">
        <v>1042</v>
      </c>
      <c r="IK7" s="127" t="s">
        <v>1041</v>
      </c>
      <c r="IL7" s="127" t="s">
        <v>1042</v>
      </c>
      <c r="IM7" s="127" t="s">
        <v>1041</v>
      </c>
      <c r="IN7" s="127" t="s">
        <v>1042</v>
      </c>
      <c r="IO7" s="127" t="s">
        <v>1043</v>
      </c>
      <c r="IP7" s="127" t="s">
        <v>1044</v>
      </c>
      <c r="IQ7" s="37" t="s">
        <v>988</v>
      </c>
      <c r="IR7" s="37" t="s">
        <v>988</v>
      </c>
      <c r="IS7" s="37" t="s">
        <v>988</v>
      </c>
      <c r="IT7" s="244"/>
      <c r="IU7" s="244"/>
      <c r="IV7" s="244"/>
      <c r="IW7" s="244"/>
      <c r="IX7" s="241"/>
      <c r="IY7" s="241"/>
      <c r="IZ7" s="244"/>
      <c r="JA7" s="244"/>
      <c r="JB7" s="244"/>
      <c r="JC7" s="244"/>
      <c r="JD7" s="244"/>
      <c r="JE7" s="241"/>
      <c r="JF7" s="244"/>
      <c r="JG7" s="241"/>
      <c r="JH7" s="244"/>
      <c r="JI7" s="244"/>
      <c r="JJ7" s="244"/>
      <c r="JK7" s="244"/>
      <c r="JL7" s="244"/>
      <c r="JM7" s="127" t="s">
        <v>1041</v>
      </c>
      <c r="JN7" s="127" t="s">
        <v>1042</v>
      </c>
      <c r="JO7" s="127" t="s">
        <v>1041</v>
      </c>
      <c r="JP7" s="127" t="s">
        <v>1042</v>
      </c>
      <c r="JQ7" s="127" t="s">
        <v>1041</v>
      </c>
      <c r="JR7" s="127" t="s">
        <v>1042</v>
      </c>
      <c r="JS7" s="127" t="s">
        <v>1041</v>
      </c>
      <c r="JT7" s="127" t="s">
        <v>1042</v>
      </c>
      <c r="JU7" s="127" t="s">
        <v>1043</v>
      </c>
      <c r="JV7" s="127" t="s">
        <v>1044</v>
      </c>
      <c r="JW7" s="37" t="s">
        <v>988</v>
      </c>
      <c r="JX7" s="37" t="s">
        <v>988</v>
      </c>
      <c r="JY7" s="37" t="s">
        <v>988</v>
      </c>
      <c r="JZ7" s="244"/>
      <c r="KA7" s="244"/>
      <c r="KB7" s="244"/>
      <c r="KC7" s="244"/>
      <c r="KD7" s="241"/>
      <c r="KE7" s="241"/>
      <c r="KF7" s="244"/>
      <c r="KG7" s="244"/>
      <c r="KH7" s="244"/>
      <c r="KI7" s="244"/>
      <c r="KJ7" s="244"/>
      <c r="KK7" s="241"/>
      <c r="KL7" s="244"/>
      <c r="KM7" s="241"/>
      <c r="KN7" s="244"/>
      <c r="KO7" s="244"/>
      <c r="KP7" s="244"/>
      <c r="KQ7" s="244"/>
      <c r="KR7" s="244"/>
      <c r="KS7" s="127" t="s">
        <v>1041</v>
      </c>
      <c r="KT7" s="127" t="s">
        <v>1042</v>
      </c>
      <c r="KU7" s="127" t="s">
        <v>1041</v>
      </c>
      <c r="KV7" s="127" t="s">
        <v>1042</v>
      </c>
      <c r="KW7" s="127" t="s">
        <v>1041</v>
      </c>
      <c r="KX7" s="127" t="s">
        <v>1042</v>
      </c>
      <c r="KY7" s="127" t="s">
        <v>1041</v>
      </c>
      <c r="KZ7" s="127" t="s">
        <v>1042</v>
      </c>
      <c r="LA7" s="127" t="s">
        <v>1043</v>
      </c>
      <c r="LB7" s="127" t="s">
        <v>1044</v>
      </c>
      <c r="LC7" s="37" t="s">
        <v>988</v>
      </c>
      <c r="LD7" s="128" t="s">
        <v>988</v>
      </c>
      <c r="LE7" s="244"/>
      <c r="LF7" s="244"/>
      <c r="LG7" s="244"/>
      <c r="LH7" s="244"/>
      <c r="LI7" s="241"/>
      <c r="LJ7" s="241"/>
      <c r="LK7" s="244"/>
      <c r="LL7" s="244"/>
      <c r="LM7" s="244"/>
      <c r="LN7" s="244"/>
      <c r="LO7" s="244"/>
      <c r="LP7" s="241"/>
      <c r="LQ7" s="244"/>
      <c r="LR7" s="241"/>
      <c r="LS7" s="244"/>
      <c r="LT7" s="244"/>
      <c r="LU7" s="244"/>
      <c r="LV7" s="244"/>
      <c r="LW7" s="244"/>
      <c r="LX7" s="139" t="s">
        <v>1041</v>
      </c>
      <c r="LY7" s="127" t="s">
        <v>1042</v>
      </c>
      <c r="LZ7" s="127" t="s">
        <v>1041</v>
      </c>
      <c r="MA7" s="127" t="s">
        <v>1042</v>
      </c>
      <c r="MB7" s="127" t="s">
        <v>1041</v>
      </c>
      <c r="MC7" s="127" t="s">
        <v>1042</v>
      </c>
      <c r="MD7" s="127" t="s">
        <v>1041</v>
      </c>
      <c r="ME7" s="127" t="s">
        <v>1042</v>
      </c>
      <c r="MF7" s="127" t="s">
        <v>1043</v>
      </c>
      <c r="MG7" s="127" t="s">
        <v>1044</v>
      </c>
      <c r="MH7" s="37" t="s">
        <v>988</v>
      </c>
      <c r="MI7" s="37" t="s">
        <v>988</v>
      </c>
      <c r="MJ7" s="244"/>
      <c r="MK7" s="244"/>
      <c r="ML7" s="244"/>
      <c r="MM7" s="244"/>
      <c r="MN7" s="241"/>
      <c r="MO7" s="241"/>
      <c r="MP7" s="244"/>
      <c r="MQ7" s="244"/>
      <c r="MR7" s="244"/>
      <c r="MS7" s="244"/>
      <c r="MT7" s="244"/>
      <c r="MU7" s="241"/>
      <c r="MV7" s="244"/>
      <c r="MW7" s="241"/>
      <c r="MX7" s="244"/>
      <c r="MY7" s="244"/>
      <c r="MZ7" s="244"/>
      <c r="NA7" s="244"/>
      <c r="NB7" s="244"/>
      <c r="NC7" s="139" t="s">
        <v>1041</v>
      </c>
      <c r="ND7" s="127" t="s">
        <v>1042</v>
      </c>
      <c r="NE7" s="127" t="s">
        <v>1041</v>
      </c>
      <c r="NF7" s="127" t="s">
        <v>1042</v>
      </c>
      <c r="NG7" s="127" t="s">
        <v>1041</v>
      </c>
      <c r="NH7" s="127" t="s">
        <v>1042</v>
      </c>
      <c r="NI7" s="127" t="s">
        <v>1041</v>
      </c>
      <c r="NJ7" s="127" t="s">
        <v>1042</v>
      </c>
      <c r="NK7" s="127" t="s">
        <v>1043</v>
      </c>
      <c r="NL7" s="127" t="s">
        <v>1044</v>
      </c>
      <c r="NM7" s="37"/>
      <c r="NN7" s="244"/>
      <c r="NO7" s="244"/>
      <c r="NP7" s="244"/>
      <c r="NQ7" s="244"/>
      <c r="NR7" s="241"/>
      <c r="NS7" s="241"/>
      <c r="NT7" s="244"/>
      <c r="NU7" s="244"/>
      <c r="NV7" s="244"/>
      <c r="NW7" s="244"/>
      <c r="NX7" s="244"/>
      <c r="NY7" s="241"/>
      <c r="NZ7" s="244"/>
      <c r="OA7" s="241"/>
      <c r="OB7" s="244"/>
      <c r="OC7" s="244"/>
      <c r="OD7" s="244"/>
      <c r="OE7" s="244"/>
      <c r="OF7" s="244"/>
      <c r="OG7" s="37"/>
      <c r="OH7" s="37"/>
      <c r="OI7" s="37"/>
      <c r="OJ7" s="37"/>
      <c r="OK7" s="37"/>
      <c r="OL7" s="37"/>
      <c r="OM7" s="377"/>
      <c r="ON7" s="286"/>
    </row>
    <row r="8" spans="1:424" s="7" customFormat="1" ht="30.75" hidden="1" customHeight="1">
      <c r="A8" s="365"/>
      <c r="B8" s="379"/>
      <c r="C8" s="383"/>
      <c r="D8" s="374"/>
      <c r="E8" s="374"/>
      <c r="F8" s="374"/>
      <c r="G8" s="382"/>
      <c r="H8" s="13"/>
      <c r="I8" s="86"/>
      <c r="J8" s="374"/>
      <c r="K8" s="183"/>
      <c r="L8" s="183"/>
      <c r="M8" s="13"/>
      <c r="N8" s="13"/>
      <c r="O8" s="13"/>
      <c r="P8" s="375"/>
      <c r="Q8" s="110" t="s">
        <v>619</v>
      </c>
      <c r="R8" s="110" t="s">
        <v>620</v>
      </c>
      <c r="S8" s="110" t="s">
        <v>621</v>
      </c>
      <c r="T8" s="110" t="s">
        <v>622</v>
      </c>
      <c r="U8" s="110" t="s">
        <v>623</v>
      </c>
      <c r="V8" s="110" t="s">
        <v>1073</v>
      </c>
      <c r="W8" s="110" t="s">
        <v>1074</v>
      </c>
      <c r="X8" s="110" t="s">
        <v>1075</v>
      </c>
      <c r="Y8" s="110" t="s">
        <v>1076</v>
      </c>
      <c r="Z8" s="110" t="s">
        <v>1077</v>
      </c>
      <c r="AA8" s="110" t="s">
        <v>1078</v>
      </c>
      <c r="AB8" s="110" t="s">
        <v>992</v>
      </c>
      <c r="AC8" s="110" t="s">
        <v>993</v>
      </c>
      <c r="AD8" s="110" t="s">
        <v>994</v>
      </c>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t="s">
        <v>995</v>
      </c>
      <c r="BH8" s="110" t="s">
        <v>996</v>
      </c>
      <c r="BI8" s="110" t="s">
        <v>997</v>
      </c>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t="s">
        <v>998</v>
      </c>
      <c r="CN8" s="110" t="s">
        <v>999</v>
      </c>
      <c r="CO8" s="129" t="s">
        <v>1000</v>
      </c>
      <c r="CP8" s="129"/>
      <c r="CQ8" s="129"/>
      <c r="CR8" s="129"/>
      <c r="CS8" s="129"/>
      <c r="CT8" s="129"/>
      <c r="CU8" s="129"/>
      <c r="CV8" s="129"/>
      <c r="CW8" s="129"/>
      <c r="CX8" s="129"/>
      <c r="CY8" s="110"/>
      <c r="CZ8" s="110"/>
      <c r="DA8" s="110"/>
      <c r="DB8" s="110"/>
      <c r="DC8" s="110"/>
      <c r="DD8" s="110"/>
      <c r="DE8" s="110"/>
      <c r="DF8" s="110"/>
      <c r="DG8" s="110"/>
      <c r="DH8" s="134"/>
      <c r="DI8" s="110"/>
      <c r="DJ8" s="110"/>
      <c r="DK8" s="110"/>
      <c r="DL8" s="110"/>
      <c r="DM8" s="110"/>
      <c r="DN8" s="110"/>
      <c r="DO8" s="110"/>
      <c r="DP8" s="110"/>
      <c r="DQ8" s="110"/>
      <c r="DR8" s="110" t="s">
        <v>1005</v>
      </c>
      <c r="DS8" s="110" t="s">
        <v>1006</v>
      </c>
      <c r="DT8" s="110" t="s">
        <v>1007</v>
      </c>
      <c r="DU8" s="110" t="s">
        <v>1008</v>
      </c>
      <c r="DV8" s="110" t="s">
        <v>1009</v>
      </c>
      <c r="DW8" s="129"/>
      <c r="DX8" s="129"/>
      <c r="DY8" s="129"/>
      <c r="DZ8" s="129"/>
      <c r="EA8" s="129"/>
      <c r="EB8" s="129"/>
      <c r="EC8" s="129"/>
      <c r="ED8" s="129"/>
      <c r="EE8" s="129"/>
      <c r="EF8" s="129"/>
      <c r="EG8" s="129"/>
      <c r="EH8" s="129"/>
      <c r="EI8" s="129"/>
      <c r="EJ8" s="129"/>
      <c r="EK8" s="129"/>
      <c r="EL8" s="129"/>
      <c r="EM8" s="129"/>
      <c r="EN8" s="129"/>
      <c r="EO8" s="129"/>
      <c r="EP8" s="110"/>
      <c r="EQ8" s="110"/>
      <c r="ER8" s="110"/>
      <c r="ES8" s="110"/>
      <c r="ET8" s="110"/>
      <c r="EU8" s="110"/>
      <c r="EV8" s="110"/>
      <c r="EW8" s="110"/>
      <c r="EX8" s="110"/>
      <c r="EY8" s="134" t="s">
        <v>1011</v>
      </c>
      <c r="EZ8" s="110" t="s">
        <v>1012</v>
      </c>
      <c r="FA8" s="110" t="s">
        <v>1013</v>
      </c>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t="s">
        <v>1079</v>
      </c>
      <c r="GE8" s="110" t="s">
        <v>1016</v>
      </c>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t="s">
        <v>1017</v>
      </c>
      <c r="HJ8" s="37" t="s">
        <v>1018</v>
      </c>
      <c r="HK8" s="37" t="s">
        <v>1019</v>
      </c>
      <c r="HL8" s="37" t="s">
        <v>1020</v>
      </c>
      <c r="HM8" s="37" t="s">
        <v>1021</v>
      </c>
      <c r="HN8" s="37"/>
      <c r="HO8" s="37"/>
      <c r="HP8" s="37"/>
      <c r="HQ8" s="37"/>
      <c r="HR8" s="37"/>
      <c r="HS8" s="37"/>
      <c r="HT8" s="37"/>
      <c r="HU8" s="37"/>
      <c r="HV8" s="37"/>
      <c r="HW8" s="37"/>
      <c r="HX8" s="37"/>
      <c r="HY8" s="37"/>
      <c r="HZ8" s="37"/>
      <c r="IA8" s="37"/>
      <c r="IB8" s="37"/>
      <c r="IC8" s="110"/>
      <c r="ID8" s="110"/>
      <c r="IE8" s="110"/>
      <c r="IF8" s="110"/>
      <c r="IG8" s="110"/>
      <c r="IH8" s="110"/>
      <c r="II8" s="110"/>
      <c r="IJ8" s="110"/>
      <c r="IK8" s="110"/>
      <c r="IL8" s="110"/>
      <c r="IM8" s="110"/>
      <c r="IN8" s="110"/>
      <c r="IO8" s="110"/>
      <c r="IP8" s="110"/>
      <c r="IQ8" s="110" t="s">
        <v>1023</v>
      </c>
      <c r="IR8" s="110" t="s">
        <v>1024</v>
      </c>
      <c r="IS8" s="110" t="s">
        <v>1025</v>
      </c>
      <c r="IT8" s="110"/>
      <c r="IU8" s="110"/>
      <c r="IV8" s="110"/>
      <c r="IW8" s="110"/>
      <c r="IX8" s="110"/>
      <c r="IY8" s="110"/>
      <c r="IZ8" s="110"/>
      <c r="JA8" s="110"/>
      <c r="JB8" s="110"/>
      <c r="JC8" s="110"/>
      <c r="JD8" s="110"/>
      <c r="JE8" s="110"/>
      <c r="JF8" s="110"/>
      <c r="JG8" s="110"/>
      <c r="JH8" s="110"/>
      <c r="JI8" s="110"/>
      <c r="JJ8" s="110"/>
      <c r="JK8" s="110"/>
      <c r="JL8" s="110"/>
      <c r="JM8" s="110"/>
      <c r="JN8" s="110"/>
      <c r="JO8" s="110"/>
      <c r="JP8" s="110"/>
      <c r="JQ8" s="110"/>
      <c r="JR8" s="110"/>
      <c r="JS8" s="110"/>
      <c r="JT8" s="110"/>
      <c r="JU8" s="110"/>
      <c r="JV8" s="110"/>
      <c r="JW8" s="110" t="s">
        <v>1026</v>
      </c>
      <c r="JX8" s="110" t="s">
        <v>1028</v>
      </c>
      <c r="JY8" s="110" t="s">
        <v>1029</v>
      </c>
      <c r="JZ8" s="110"/>
      <c r="KA8" s="110"/>
      <c r="KB8" s="110"/>
      <c r="KC8" s="110"/>
      <c r="KD8" s="110"/>
      <c r="KE8" s="110"/>
      <c r="KF8" s="110"/>
      <c r="KG8" s="110"/>
      <c r="KH8" s="110"/>
      <c r="KI8" s="110"/>
      <c r="KJ8" s="110"/>
      <c r="KK8" s="110"/>
      <c r="KL8" s="110"/>
      <c r="KM8" s="110"/>
      <c r="KN8" s="110"/>
      <c r="KO8" s="110"/>
      <c r="KP8" s="110"/>
      <c r="KQ8" s="110"/>
      <c r="KR8" s="110"/>
      <c r="KS8" s="110"/>
      <c r="KT8" s="110"/>
      <c r="KU8" s="110"/>
      <c r="KV8" s="110"/>
      <c r="KW8" s="110"/>
      <c r="KX8" s="110"/>
      <c r="KY8" s="110"/>
      <c r="KZ8" s="110"/>
      <c r="LA8" s="110"/>
      <c r="LB8" s="110"/>
      <c r="LC8" s="110" t="s">
        <v>1080</v>
      </c>
      <c r="LD8" s="110" t="s">
        <v>1031</v>
      </c>
      <c r="LE8" s="129"/>
      <c r="LF8" s="129"/>
      <c r="LG8" s="129"/>
      <c r="LH8" s="129"/>
      <c r="LI8" s="129"/>
      <c r="LJ8" s="129"/>
      <c r="LK8" s="129"/>
      <c r="LL8" s="129"/>
      <c r="LM8" s="129"/>
      <c r="LN8" s="129"/>
      <c r="LO8" s="129"/>
      <c r="LP8" s="129"/>
      <c r="LQ8" s="129"/>
      <c r="LR8" s="129"/>
      <c r="LS8" s="129"/>
      <c r="LT8" s="129"/>
      <c r="LU8" s="129"/>
      <c r="LV8" s="129"/>
      <c r="LW8" s="129"/>
      <c r="LX8" s="134"/>
      <c r="LY8" s="110"/>
      <c r="LZ8" s="110"/>
      <c r="MA8" s="110"/>
      <c r="MB8" s="110"/>
      <c r="MC8" s="110"/>
      <c r="MD8" s="110"/>
      <c r="ME8" s="110"/>
      <c r="MF8" s="110"/>
      <c r="MG8" s="110"/>
      <c r="MH8" s="110" t="s">
        <v>1032</v>
      </c>
      <c r="MI8" s="110" t="s">
        <v>1034</v>
      </c>
      <c r="MJ8" s="110"/>
      <c r="MK8" s="110"/>
      <c r="ML8" s="110"/>
      <c r="MM8" s="110"/>
      <c r="MN8" s="110"/>
      <c r="MO8" s="110"/>
      <c r="MP8" s="110"/>
      <c r="MQ8" s="110"/>
      <c r="MR8" s="110"/>
      <c r="MS8" s="110"/>
      <c r="MT8" s="110"/>
      <c r="MU8" s="110"/>
      <c r="MV8" s="110"/>
      <c r="MW8" s="110"/>
      <c r="MX8" s="110"/>
      <c r="MY8" s="110"/>
      <c r="MZ8" s="110"/>
      <c r="NA8" s="110"/>
      <c r="NB8" s="110"/>
      <c r="NC8" s="134"/>
      <c r="ND8" s="110"/>
      <c r="NE8" s="110"/>
      <c r="NF8" s="110"/>
      <c r="NG8" s="110"/>
      <c r="NH8" s="110"/>
      <c r="NI8" s="110"/>
      <c r="NJ8" s="110"/>
      <c r="NK8" s="110"/>
      <c r="NL8" s="110"/>
      <c r="NM8" s="110"/>
      <c r="NN8" s="110"/>
      <c r="NO8" s="110"/>
      <c r="NP8" s="110"/>
      <c r="NQ8" s="110"/>
      <c r="NR8" s="110"/>
      <c r="NS8" s="110"/>
      <c r="NT8" s="110"/>
      <c r="NU8" s="110"/>
      <c r="NV8" s="110"/>
      <c r="NW8" s="110"/>
      <c r="NX8" s="110"/>
      <c r="NY8" s="110"/>
      <c r="NZ8" s="110"/>
      <c r="OA8" s="110"/>
      <c r="OB8" s="110"/>
      <c r="OC8" s="110"/>
      <c r="OD8" s="110"/>
      <c r="OE8" s="110"/>
      <c r="OF8" s="110"/>
      <c r="OG8" s="110"/>
      <c r="OH8" s="110"/>
      <c r="OI8" s="110"/>
      <c r="OJ8" s="110"/>
      <c r="OK8" s="110"/>
      <c r="OL8" s="110"/>
      <c r="OM8" s="377"/>
      <c r="ON8" s="155"/>
    </row>
    <row r="9" spans="1:424" s="11" customFormat="1" ht="31.5" customHeight="1">
      <c r="A9" s="42"/>
      <c r="B9" s="13"/>
      <c r="C9" s="325" t="s">
        <v>16</v>
      </c>
      <c r="D9" s="325"/>
      <c r="E9" s="325"/>
      <c r="F9" s="82"/>
      <c r="G9" s="164">
        <f>G10+G131</f>
        <v>18</v>
      </c>
      <c r="H9" s="12"/>
      <c r="I9" s="15"/>
      <c r="J9" s="15"/>
      <c r="K9" s="15"/>
      <c r="L9" s="15"/>
      <c r="M9" s="15"/>
      <c r="N9" s="15"/>
      <c r="O9" s="25">
        <f>O10+O131</f>
        <v>73</v>
      </c>
      <c r="P9" s="12">
        <f>P10+P131</f>
        <v>77</v>
      </c>
      <c r="Q9" s="108" t="s">
        <v>122</v>
      </c>
      <c r="R9" s="124" t="s">
        <v>122</v>
      </c>
      <c r="S9" s="124" t="s">
        <v>122</v>
      </c>
      <c r="T9" s="124" t="s">
        <v>122</v>
      </c>
      <c r="U9" s="124" t="s">
        <v>122</v>
      </c>
      <c r="V9" s="124" t="s">
        <v>122</v>
      </c>
      <c r="W9" s="124" t="s">
        <v>122</v>
      </c>
      <c r="X9" s="124" t="s">
        <v>122</v>
      </c>
      <c r="Y9" s="124" t="s">
        <v>122</v>
      </c>
      <c r="Z9" s="124" t="s">
        <v>122</v>
      </c>
      <c r="AA9" s="124" t="s">
        <v>122</v>
      </c>
      <c r="AB9" s="124"/>
      <c r="AC9" s="124"/>
      <c r="AD9" s="124"/>
      <c r="AE9" s="119"/>
      <c r="AF9" s="120"/>
      <c r="AG9" s="120"/>
      <c r="AH9" s="120"/>
      <c r="AI9" s="25"/>
      <c r="AJ9" s="25"/>
      <c r="AK9" s="120"/>
      <c r="AL9" s="120"/>
      <c r="AM9" s="120"/>
      <c r="AN9" s="120"/>
      <c r="AO9" s="120"/>
      <c r="AP9" s="25"/>
      <c r="AQ9" s="120"/>
      <c r="AR9" s="25"/>
      <c r="AS9" s="120"/>
      <c r="AT9" s="120"/>
      <c r="AU9" s="120"/>
      <c r="AV9" s="164"/>
      <c r="AW9" s="120"/>
      <c r="AX9" s="120"/>
      <c r="AY9" s="120"/>
      <c r="AZ9" s="120"/>
      <c r="BA9" s="119"/>
      <c r="BB9" s="119"/>
      <c r="BC9" s="119"/>
      <c r="BD9" s="119"/>
      <c r="BE9" s="119"/>
      <c r="BF9" s="119"/>
      <c r="BG9" s="119"/>
      <c r="BH9" s="119"/>
      <c r="BI9" s="119"/>
      <c r="BJ9" s="119"/>
      <c r="BK9" s="120"/>
      <c r="BL9" s="120"/>
      <c r="BM9" s="120"/>
      <c r="BN9" s="164"/>
      <c r="BO9" s="164"/>
      <c r="BP9" s="164"/>
      <c r="BQ9" s="120"/>
      <c r="BR9" s="120"/>
      <c r="BS9" s="120"/>
      <c r="BT9" s="120"/>
      <c r="BU9" s="120"/>
      <c r="BV9" s="120"/>
      <c r="BW9" s="120"/>
      <c r="BX9" s="120"/>
      <c r="BY9" s="120"/>
      <c r="BZ9" s="120"/>
      <c r="CA9" s="120"/>
      <c r="CB9" s="120"/>
      <c r="CC9" s="120"/>
      <c r="CD9" s="120"/>
      <c r="CE9" s="120"/>
      <c r="CF9" s="119"/>
      <c r="CG9" s="119"/>
      <c r="CH9" s="119"/>
      <c r="CI9" s="119"/>
      <c r="CJ9" s="119"/>
      <c r="CK9" s="119"/>
      <c r="CL9" s="119"/>
      <c r="CM9" s="119"/>
      <c r="CN9" s="119"/>
      <c r="CO9" s="125"/>
      <c r="CP9" s="125"/>
      <c r="CQ9" s="125"/>
      <c r="CR9" s="125"/>
      <c r="CS9" s="125"/>
      <c r="CT9" s="125"/>
      <c r="CU9" s="125"/>
      <c r="CV9" s="125"/>
      <c r="CW9" s="125"/>
      <c r="CX9" s="125"/>
      <c r="CY9" s="120"/>
      <c r="CZ9" s="120"/>
      <c r="DA9" s="120"/>
      <c r="DB9" s="120"/>
      <c r="DC9" s="120"/>
      <c r="DD9" s="120"/>
      <c r="DE9" s="120"/>
      <c r="DF9" s="120"/>
      <c r="DG9" s="120"/>
      <c r="DH9" s="126"/>
      <c r="DI9" s="120"/>
      <c r="DJ9" s="120"/>
      <c r="DK9" s="120"/>
      <c r="DL9" s="120"/>
      <c r="DM9" s="120"/>
      <c r="DN9" s="120"/>
      <c r="DO9" s="120"/>
      <c r="DP9" s="120"/>
      <c r="DQ9" s="120"/>
      <c r="DR9" s="126"/>
      <c r="DS9" s="119"/>
      <c r="DT9" s="119"/>
      <c r="DU9" s="119"/>
      <c r="DV9" s="125"/>
      <c r="DW9" s="203"/>
      <c r="DX9" s="203"/>
      <c r="DY9" s="203"/>
      <c r="DZ9" s="203"/>
      <c r="EA9" s="203"/>
      <c r="EB9" s="203"/>
      <c r="EC9" s="203"/>
      <c r="ED9" s="203"/>
      <c r="EE9" s="125"/>
      <c r="EF9" s="125"/>
      <c r="EG9" s="125"/>
      <c r="EH9" s="125"/>
      <c r="EI9" s="125"/>
      <c r="EJ9" s="125"/>
      <c r="EK9" s="125"/>
      <c r="EL9" s="125"/>
      <c r="EM9" s="125"/>
      <c r="EN9" s="125"/>
      <c r="EO9" s="125"/>
      <c r="EP9" s="120"/>
      <c r="EQ9" s="120"/>
      <c r="ER9" s="120"/>
      <c r="ES9" s="120"/>
      <c r="ET9" s="120"/>
      <c r="EU9" s="120"/>
      <c r="EV9" s="120"/>
      <c r="EW9" s="120"/>
      <c r="EX9" s="120"/>
      <c r="EY9" s="126"/>
      <c r="EZ9" s="119"/>
      <c r="FA9" s="119"/>
      <c r="FB9" s="119"/>
      <c r="FC9" s="120"/>
      <c r="FD9" s="120"/>
      <c r="FE9" s="120"/>
      <c r="FF9" s="120"/>
      <c r="FG9" s="120"/>
      <c r="FH9" s="120"/>
      <c r="FI9" s="120"/>
      <c r="FJ9" s="120"/>
      <c r="FK9" s="120"/>
      <c r="FL9" s="120"/>
      <c r="FM9" s="120"/>
      <c r="FN9" s="120"/>
      <c r="FO9" s="120"/>
      <c r="FP9" s="120"/>
      <c r="FQ9" s="120"/>
      <c r="FR9" s="120"/>
      <c r="FS9" s="120"/>
      <c r="FT9" s="120"/>
      <c r="FU9" s="119"/>
      <c r="FV9" s="119"/>
      <c r="FW9" s="119"/>
      <c r="FX9" s="119"/>
      <c r="FY9" s="119"/>
      <c r="FZ9" s="119"/>
      <c r="GA9" s="119"/>
      <c r="GB9" s="119"/>
      <c r="GC9" s="119"/>
      <c r="GD9" s="119"/>
      <c r="GE9" s="119"/>
      <c r="GF9" s="119"/>
      <c r="GG9" s="120"/>
      <c r="GH9" s="120"/>
      <c r="GI9" s="120"/>
      <c r="GJ9" s="120"/>
      <c r="GK9" s="120"/>
      <c r="GL9" s="120"/>
      <c r="GM9" s="120"/>
      <c r="GN9" s="120"/>
      <c r="GO9" s="164"/>
      <c r="GP9" s="164"/>
      <c r="GQ9" s="164"/>
      <c r="GR9" s="164"/>
      <c r="GS9" s="164"/>
      <c r="GT9" s="120"/>
      <c r="GU9" s="120"/>
      <c r="GV9" s="120"/>
      <c r="GW9" s="120"/>
      <c r="GX9" s="119"/>
      <c r="GY9" s="119"/>
      <c r="GZ9" s="119"/>
      <c r="HA9" s="119"/>
      <c r="HB9" s="119"/>
      <c r="HC9" s="119"/>
      <c r="HD9" s="119"/>
      <c r="HE9" s="119"/>
      <c r="HF9" s="119"/>
      <c r="HG9" s="119"/>
      <c r="HH9" s="119"/>
      <c r="HI9" s="120"/>
      <c r="HJ9" s="119"/>
      <c r="HK9" s="119"/>
      <c r="HL9" s="119"/>
      <c r="HM9" s="119"/>
      <c r="HN9" s="120"/>
      <c r="HO9" s="120"/>
      <c r="HP9" s="120"/>
      <c r="HQ9" s="120"/>
      <c r="HR9" s="120"/>
      <c r="HS9" s="120"/>
      <c r="HT9" s="120"/>
      <c r="HU9" s="120"/>
      <c r="HV9" s="120"/>
      <c r="HW9" s="120"/>
      <c r="HX9" s="120"/>
      <c r="HY9" s="120"/>
      <c r="HZ9" s="120"/>
      <c r="IA9" s="120"/>
      <c r="IB9" s="120"/>
      <c r="IC9" s="119"/>
      <c r="ID9" s="119"/>
      <c r="IE9" s="119"/>
      <c r="IF9" s="119"/>
      <c r="IG9" s="119"/>
      <c r="IH9" s="119"/>
      <c r="II9" s="119"/>
      <c r="IJ9" s="119"/>
      <c r="IK9" s="119"/>
      <c r="IL9" s="119"/>
      <c r="IM9" s="119"/>
      <c r="IN9" s="119"/>
      <c r="IO9" s="119"/>
      <c r="IP9" s="119"/>
      <c r="IQ9" s="119"/>
      <c r="IR9" s="119"/>
      <c r="IS9" s="119"/>
      <c r="IT9" s="119"/>
      <c r="IU9" s="119"/>
      <c r="IV9" s="119"/>
      <c r="IW9" s="119"/>
      <c r="IX9" s="119"/>
      <c r="IY9" s="119"/>
      <c r="IZ9" s="119"/>
      <c r="JA9" s="120"/>
      <c r="JB9" s="120"/>
      <c r="JC9" s="120"/>
      <c r="JD9" s="120"/>
      <c r="JE9" s="120"/>
      <c r="JF9" s="120"/>
      <c r="JG9" s="119"/>
      <c r="JH9" s="119"/>
      <c r="JI9" s="119"/>
      <c r="JJ9" s="119"/>
      <c r="JK9" s="119"/>
      <c r="JL9" s="119"/>
      <c r="JM9" s="119"/>
      <c r="JN9" s="119"/>
      <c r="JO9" s="119"/>
      <c r="JP9" s="119"/>
      <c r="JQ9" s="119"/>
      <c r="JR9" s="119"/>
      <c r="JS9" s="119"/>
      <c r="JT9" s="119"/>
      <c r="JU9" s="119"/>
      <c r="JV9" s="119"/>
      <c r="JW9" s="119"/>
      <c r="JX9" s="119"/>
      <c r="JY9" s="119"/>
      <c r="JZ9" s="119"/>
      <c r="KA9" s="119"/>
      <c r="KB9" s="119"/>
      <c r="KC9" s="230"/>
      <c r="KD9" s="230"/>
      <c r="KE9" s="230"/>
      <c r="KF9" s="230"/>
      <c r="KG9" s="230"/>
      <c r="KH9" s="230"/>
      <c r="KI9" s="230"/>
      <c r="KJ9" s="230"/>
      <c r="KK9" s="230"/>
      <c r="KL9" s="230"/>
      <c r="KM9" s="230"/>
      <c r="KN9" s="230"/>
      <c r="KO9" s="230"/>
      <c r="KP9" s="230"/>
      <c r="KQ9" s="119"/>
      <c r="KR9" s="119"/>
      <c r="KS9" s="119"/>
      <c r="KT9" s="119"/>
      <c r="KU9" s="119"/>
      <c r="KV9" s="119"/>
      <c r="KW9" s="119"/>
      <c r="KX9" s="119"/>
      <c r="KY9" s="119"/>
      <c r="KZ9" s="119"/>
      <c r="LA9" s="119"/>
      <c r="LB9" s="119"/>
      <c r="LC9" s="119"/>
      <c r="LD9" s="125"/>
      <c r="LE9" s="125"/>
      <c r="LF9" s="125"/>
      <c r="LG9" s="231"/>
      <c r="LH9" s="231"/>
      <c r="LI9" s="231"/>
      <c r="LJ9" s="231"/>
      <c r="LK9" s="231"/>
      <c r="LL9" s="231"/>
      <c r="LM9" s="231"/>
      <c r="LN9" s="231"/>
      <c r="LO9" s="231"/>
      <c r="LP9" s="231"/>
      <c r="LQ9" s="231"/>
      <c r="LR9" s="231"/>
      <c r="LS9" s="125"/>
      <c r="LT9" s="125"/>
      <c r="LU9" s="125"/>
      <c r="LV9" s="125"/>
      <c r="LW9" s="125"/>
      <c r="LX9" s="126"/>
      <c r="LY9" s="119"/>
      <c r="LZ9" s="119"/>
      <c r="MA9" s="119"/>
      <c r="MB9" s="119"/>
      <c r="MC9" s="119"/>
      <c r="MD9" s="119"/>
      <c r="ME9" s="119"/>
      <c r="MF9" s="119"/>
      <c r="MG9" s="119"/>
      <c r="MH9" s="119"/>
      <c r="MI9" s="119"/>
      <c r="MJ9" s="119"/>
      <c r="MK9" s="230"/>
      <c r="ML9" s="230"/>
      <c r="MM9" s="230"/>
      <c r="MN9" s="230"/>
      <c r="MO9" s="230"/>
      <c r="MP9" s="230"/>
      <c r="MQ9" s="230"/>
      <c r="MR9" s="230"/>
      <c r="MS9" s="230"/>
      <c r="MT9" s="230"/>
      <c r="MU9" s="230"/>
      <c r="MV9" s="230"/>
      <c r="MW9" s="230"/>
      <c r="MX9" s="230"/>
      <c r="MY9" s="119"/>
      <c r="MZ9" s="119"/>
      <c r="NA9" s="119"/>
      <c r="NB9" s="119"/>
      <c r="NC9" s="126"/>
      <c r="ND9" s="119"/>
      <c r="NE9" s="119"/>
      <c r="NF9" s="119"/>
      <c r="NG9" s="119"/>
      <c r="NH9" s="119"/>
      <c r="NI9" s="119"/>
      <c r="NJ9" s="119"/>
      <c r="NK9" s="119"/>
      <c r="NL9" s="119"/>
      <c r="NM9" s="119"/>
      <c r="NN9" s="119"/>
      <c r="NO9" s="119"/>
      <c r="NP9" s="119"/>
      <c r="NQ9" s="119"/>
      <c r="NR9" s="119"/>
      <c r="NS9" s="119"/>
      <c r="NT9" s="119"/>
      <c r="NU9" s="119"/>
      <c r="NV9" s="119"/>
      <c r="NW9" s="119"/>
      <c r="NX9" s="119"/>
      <c r="NY9" s="119"/>
      <c r="NZ9" s="119"/>
      <c r="OA9" s="119"/>
      <c r="OB9" s="119"/>
      <c r="OC9" s="119"/>
      <c r="OD9" s="119"/>
      <c r="OE9" s="119"/>
      <c r="OF9" s="119"/>
      <c r="OG9" s="119"/>
      <c r="OH9" s="119"/>
      <c r="OI9" s="119"/>
      <c r="OJ9" s="119"/>
      <c r="OK9" s="119"/>
      <c r="OL9" s="119"/>
      <c r="OM9" s="108"/>
      <c r="ON9" s="15"/>
      <c r="OO9" s="1"/>
      <c r="OP9" s="1"/>
      <c r="OQ9" s="1"/>
      <c r="OR9" s="1"/>
      <c r="OS9" s="1"/>
      <c r="OT9" s="1"/>
      <c r="OU9" s="1"/>
      <c r="OV9" s="1"/>
      <c r="OW9" s="1"/>
      <c r="OX9" s="1"/>
      <c r="OY9" s="1"/>
      <c r="OZ9" s="1"/>
      <c r="PA9" s="1"/>
      <c r="PB9" s="1"/>
      <c r="PC9" s="1"/>
      <c r="PD9" s="1"/>
      <c r="PE9" s="1"/>
      <c r="PF9" s="1"/>
      <c r="PG9" s="1"/>
      <c r="PH9" s="1"/>
    </row>
    <row r="10" spans="1:424" ht="18.75" customHeight="1">
      <c r="A10" s="42"/>
      <c r="B10" s="13"/>
      <c r="C10" s="325" t="s">
        <v>33</v>
      </c>
      <c r="D10" s="325"/>
      <c r="E10" s="325"/>
      <c r="F10" s="82"/>
      <c r="G10" s="164">
        <f>G11+G23+G76</f>
        <v>13</v>
      </c>
      <c r="H10" s="12"/>
      <c r="I10" s="15"/>
      <c r="J10" s="15"/>
      <c r="K10" s="15"/>
      <c r="L10" s="15"/>
      <c r="M10" s="15"/>
      <c r="N10" s="15"/>
      <c r="O10" s="45">
        <v>46</v>
      </c>
      <c r="P10" s="12">
        <f>P11+P23+P76</f>
        <v>32</v>
      </c>
      <c r="Q10" s="108" t="s">
        <v>122</v>
      </c>
      <c r="R10" s="124" t="s">
        <v>122</v>
      </c>
      <c r="S10" s="124" t="s">
        <v>122</v>
      </c>
      <c r="T10" s="124" t="s">
        <v>122</v>
      </c>
      <c r="U10" s="124" t="s">
        <v>122</v>
      </c>
      <c r="V10" s="124" t="s">
        <v>122</v>
      </c>
      <c r="W10" s="124" t="s">
        <v>122</v>
      </c>
      <c r="X10" s="124" t="s">
        <v>122</v>
      </c>
      <c r="Y10" s="124" t="s">
        <v>122</v>
      </c>
      <c r="Z10" s="124" t="s">
        <v>122</v>
      </c>
      <c r="AA10" s="124" t="s">
        <v>122</v>
      </c>
      <c r="AB10" s="124"/>
      <c r="AC10" s="124"/>
      <c r="AD10" s="124"/>
      <c r="AE10" s="119"/>
      <c r="AF10" s="120"/>
      <c r="AG10" s="120"/>
      <c r="AH10" s="120"/>
      <c r="AI10" s="25"/>
      <c r="AJ10" s="25"/>
      <c r="AK10" s="120"/>
      <c r="AL10" s="120"/>
      <c r="AM10" s="120"/>
      <c r="AN10" s="120"/>
      <c r="AO10" s="120"/>
      <c r="AP10" s="25"/>
      <c r="AQ10" s="120"/>
      <c r="AR10" s="25"/>
      <c r="AS10" s="120"/>
      <c r="AT10" s="120"/>
      <c r="AU10" s="120"/>
      <c r="AV10" s="164"/>
      <c r="AW10" s="120"/>
      <c r="AX10" s="120"/>
      <c r="AY10" s="120"/>
      <c r="AZ10" s="120"/>
      <c r="BA10" s="119"/>
      <c r="BB10" s="119"/>
      <c r="BC10" s="119"/>
      <c r="BD10" s="119"/>
      <c r="BE10" s="119"/>
      <c r="BF10" s="119"/>
      <c r="BG10" s="119"/>
      <c r="BH10" s="119"/>
      <c r="BI10" s="119"/>
      <c r="BJ10" s="119"/>
      <c r="BK10" s="120"/>
      <c r="BL10" s="120"/>
      <c r="BM10" s="120"/>
      <c r="BN10" s="164"/>
      <c r="BO10" s="164"/>
      <c r="BP10" s="164"/>
      <c r="BQ10" s="120"/>
      <c r="BR10" s="120"/>
      <c r="BS10" s="120"/>
      <c r="BT10" s="120"/>
      <c r="BU10" s="120"/>
      <c r="BV10" s="120"/>
      <c r="BW10" s="120"/>
      <c r="BX10" s="120"/>
      <c r="BY10" s="120"/>
      <c r="BZ10" s="120"/>
      <c r="CA10" s="120"/>
      <c r="CB10" s="120"/>
      <c r="CC10" s="120"/>
      <c r="CD10" s="120"/>
      <c r="CE10" s="120"/>
      <c r="CF10" s="119"/>
      <c r="CG10" s="119"/>
      <c r="CH10" s="119"/>
      <c r="CI10" s="119"/>
      <c r="CJ10" s="119"/>
      <c r="CK10" s="119"/>
      <c r="CL10" s="119"/>
      <c r="CM10" s="119"/>
      <c r="CN10" s="119"/>
      <c r="CO10" s="125"/>
      <c r="CP10" s="125"/>
      <c r="CQ10" s="125"/>
      <c r="CR10" s="125"/>
      <c r="CS10" s="125"/>
      <c r="CT10" s="125"/>
      <c r="CU10" s="125"/>
      <c r="CV10" s="125"/>
      <c r="CW10" s="125"/>
      <c r="CX10" s="125"/>
      <c r="CY10" s="120"/>
      <c r="CZ10" s="120"/>
      <c r="DA10" s="120"/>
      <c r="DB10" s="120"/>
      <c r="DC10" s="120"/>
      <c r="DD10" s="120"/>
      <c r="DE10" s="120"/>
      <c r="DF10" s="120"/>
      <c r="DG10" s="120"/>
      <c r="DH10" s="126"/>
      <c r="DI10" s="120"/>
      <c r="DJ10" s="120"/>
      <c r="DK10" s="120"/>
      <c r="DL10" s="120"/>
      <c r="DM10" s="120"/>
      <c r="DN10" s="120"/>
      <c r="DO10" s="120"/>
      <c r="DP10" s="120"/>
      <c r="DQ10" s="120"/>
      <c r="DR10" s="126"/>
      <c r="DS10" s="119"/>
      <c r="DT10" s="119"/>
      <c r="DU10" s="119"/>
      <c r="DV10" s="125"/>
      <c r="DW10" s="203"/>
      <c r="DX10" s="203"/>
      <c r="DY10" s="203"/>
      <c r="DZ10" s="203"/>
      <c r="EA10" s="203"/>
      <c r="EB10" s="203"/>
      <c r="EC10" s="203"/>
      <c r="ED10" s="203"/>
      <c r="EE10" s="125"/>
      <c r="EF10" s="125"/>
      <c r="EG10" s="125"/>
      <c r="EH10" s="125"/>
      <c r="EI10" s="125"/>
      <c r="EJ10" s="125"/>
      <c r="EK10" s="125"/>
      <c r="EL10" s="125"/>
      <c r="EM10" s="125"/>
      <c r="EN10" s="125"/>
      <c r="EO10" s="125"/>
      <c r="EP10" s="120"/>
      <c r="EQ10" s="120"/>
      <c r="ER10" s="120"/>
      <c r="ES10" s="120"/>
      <c r="ET10" s="120"/>
      <c r="EU10" s="120"/>
      <c r="EV10" s="120"/>
      <c r="EW10" s="120"/>
      <c r="EX10" s="120"/>
      <c r="EY10" s="126"/>
      <c r="EZ10" s="119"/>
      <c r="FA10" s="119"/>
      <c r="FB10" s="119"/>
      <c r="FC10" s="120"/>
      <c r="FD10" s="120"/>
      <c r="FE10" s="120"/>
      <c r="FF10" s="120"/>
      <c r="FG10" s="120"/>
      <c r="FH10" s="120"/>
      <c r="FI10" s="120"/>
      <c r="FJ10" s="120"/>
      <c r="FK10" s="120"/>
      <c r="FL10" s="120"/>
      <c r="FM10" s="120"/>
      <c r="FN10" s="120"/>
      <c r="FO10" s="120"/>
      <c r="FP10" s="120"/>
      <c r="FQ10" s="120"/>
      <c r="FR10" s="120"/>
      <c r="FS10" s="120"/>
      <c r="FT10" s="120"/>
      <c r="FU10" s="119"/>
      <c r="FV10" s="119"/>
      <c r="FW10" s="119"/>
      <c r="FX10" s="119"/>
      <c r="FY10" s="119"/>
      <c r="FZ10" s="119"/>
      <c r="GA10" s="119"/>
      <c r="GB10" s="119"/>
      <c r="GC10" s="119"/>
      <c r="GD10" s="119"/>
      <c r="GE10" s="119"/>
      <c r="GF10" s="119"/>
      <c r="GG10" s="120"/>
      <c r="GH10" s="120"/>
      <c r="GI10" s="120"/>
      <c r="GJ10" s="120"/>
      <c r="GK10" s="120"/>
      <c r="GL10" s="120"/>
      <c r="GM10" s="120"/>
      <c r="GN10" s="120"/>
      <c r="GO10" s="164"/>
      <c r="GP10" s="164"/>
      <c r="GQ10" s="164"/>
      <c r="GR10" s="164"/>
      <c r="GS10" s="164"/>
      <c r="GT10" s="120"/>
      <c r="GU10" s="120"/>
      <c r="GV10" s="120"/>
      <c r="GW10" s="120"/>
      <c r="GX10" s="119"/>
      <c r="GY10" s="119"/>
      <c r="GZ10" s="119"/>
      <c r="HA10" s="119"/>
      <c r="HB10" s="119"/>
      <c r="HC10" s="119"/>
      <c r="HD10" s="119"/>
      <c r="HE10" s="119"/>
      <c r="HF10" s="119"/>
      <c r="HG10" s="119"/>
      <c r="HH10" s="119"/>
      <c r="HI10" s="120"/>
      <c r="HJ10" s="119"/>
      <c r="HK10" s="119"/>
      <c r="HL10" s="119"/>
      <c r="HM10" s="119"/>
      <c r="HN10" s="120"/>
      <c r="HO10" s="120"/>
      <c r="HP10" s="120"/>
      <c r="HQ10" s="120"/>
      <c r="HR10" s="120"/>
      <c r="HS10" s="120"/>
      <c r="HT10" s="120"/>
      <c r="HU10" s="120"/>
      <c r="HV10" s="120"/>
      <c r="HW10" s="120"/>
      <c r="HX10" s="120"/>
      <c r="HY10" s="120"/>
      <c r="HZ10" s="120"/>
      <c r="IA10" s="120"/>
      <c r="IB10" s="120"/>
      <c r="IC10" s="119"/>
      <c r="ID10" s="119"/>
      <c r="IE10" s="119"/>
      <c r="IF10" s="119"/>
      <c r="IG10" s="119"/>
      <c r="IH10" s="119"/>
      <c r="II10" s="119"/>
      <c r="IJ10" s="119"/>
      <c r="IK10" s="119"/>
      <c r="IL10" s="119"/>
      <c r="IM10" s="119"/>
      <c r="IN10" s="119"/>
      <c r="IO10" s="119"/>
      <c r="IP10" s="119"/>
      <c r="IQ10" s="119"/>
      <c r="IR10" s="119"/>
      <c r="IS10" s="119"/>
      <c r="IT10" s="119"/>
      <c r="IU10" s="119"/>
      <c r="IV10" s="119"/>
      <c r="IW10" s="119"/>
      <c r="IX10" s="119"/>
      <c r="IY10" s="119"/>
      <c r="IZ10" s="119"/>
      <c r="JA10" s="120"/>
      <c r="JB10" s="120"/>
      <c r="JC10" s="120"/>
      <c r="JD10" s="120"/>
      <c r="JE10" s="120"/>
      <c r="JF10" s="120"/>
      <c r="JG10" s="119"/>
      <c r="JH10" s="119"/>
      <c r="JI10" s="119"/>
      <c r="JJ10" s="119"/>
      <c r="JK10" s="119"/>
      <c r="JL10" s="119"/>
      <c r="JM10" s="119"/>
      <c r="JN10" s="119"/>
      <c r="JO10" s="119"/>
      <c r="JP10" s="119"/>
      <c r="JQ10" s="119"/>
      <c r="JR10" s="119"/>
      <c r="JS10" s="119"/>
      <c r="JT10" s="119"/>
      <c r="JU10" s="119"/>
      <c r="JV10" s="119"/>
      <c r="JW10" s="119"/>
      <c r="JX10" s="119"/>
      <c r="JY10" s="119"/>
      <c r="JZ10" s="119"/>
      <c r="KA10" s="119"/>
      <c r="KB10" s="119"/>
      <c r="KC10" s="230"/>
      <c r="KD10" s="230"/>
      <c r="KE10" s="230"/>
      <c r="KF10" s="230"/>
      <c r="KG10" s="230"/>
      <c r="KH10" s="230"/>
      <c r="KI10" s="230"/>
      <c r="KJ10" s="230"/>
      <c r="KK10" s="230"/>
      <c r="KL10" s="230"/>
      <c r="KM10" s="230"/>
      <c r="KN10" s="230"/>
      <c r="KO10" s="230"/>
      <c r="KP10" s="230"/>
      <c r="KQ10" s="119"/>
      <c r="KR10" s="119"/>
      <c r="KS10" s="119"/>
      <c r="KT10" s="119"/>
      <c r="KU10" s="119"/>
      <c r="KV10" s="119"/>
      <c r="KW10" s="119"/>
      <c r="KX10" s="119"/>
      <c r="KY10" s="119"/>
      <c r="KZ10" s="119"/>
      <c r="LA10" s="119"/>
      <c r="LB10" s="119"/>
      <c r="LC10" s="119"/>
      <c r="LD10" s="125"/>
      <c r="LE10" s="125"/>
      <c r="LF10" s="125"/>
      <c r="LG10" s="231"/>
      <c r="LH10" s="231"/>
      <c r="LI10" s="231"/>
      <c r="LJ10" s="231"/>
      <c r="LK10" s="231"/>
      <c r="LL10" s="231"/>
      <c r="LM10" s="231"/>
      <c r="LN10" s="231"/>
      <c r="LO10" s="231"/>
      <c r="LP10" s="231"/>
      <c r="LQ10" s="231"/>
      <c r="LR10" s="231"/>
      <c r="LS10" s="125"/>
      <c r="LT10" s="125"/>
      <c r="LU10" s="125"/>
      <c r="LV10" s="125"/>
      <c r="LW10" s="125"/>
      <c r="LX10" s="126"/>
      <c r="LY10" s="119"/>
      <c r="LZ10" s="119"/>
      <c r="MA10" s="119"/>
      <c r="MB10" s="119"/>
      <c r="MC10" s="119"/>
      <c r="MD10" s="119"/>
      <c r="ME10" s="119"/>
      <c r="MF10" s="119"/>
      <c r="MG10" s="119"/>
      <c r="MH10" s="119"/>
      <c r="MI10" s="119"/>
      <c r="MJ10" s="119"/>
      <c r="MK10" s="230"/>
      <c r="ML10" s="230"/>
      <c r="MM10" s="230"/>
      <c r="MN10" s="230"/>
      <c r="MO10" s="230"/>
      <c r="MP10" s="230"/>
      <c r="MQ10" s="230"/>
      <c r="MR10" s="230"/>
      <c r="MS10" s="230"/>
      <c r="MT10" s="230"/>
      <c r="MU10" s="230"/>
      <c r="MV10" s="230"/>
      <c r="MW10" s="230"/>
      <c r="MX10" s="230"/>
      <c r="MY10" s="119"/>
      <c r="MZ10" s="119"/>
      <c r="NA10" s="119"/>
      <c r="NB10" s="119"/>
      <c r="NC10" s="126"/>
      <c r="ND10" s="119"/>
      <c r="NE10" s="119"/>
      <c r="NF10" s="119"/>
      <c r="NG10" s="119"/>
      <c r="NH10" s="119"/>
      <c r="NI10" s="119"/>
      <c r="NJ10" s="119"/>
      <c r="NK10" s="119"/>
      <c r="NL10" s="119"/>
      <c r="NM10" s="119"/>
      <c r="NN10" s="119"/>
      <c r="NO10" s="119"/>
      <c r="NP10" s="119"/>
      <c r="NQ10" s="119"/>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08"/>
      <c r="ON10" s="15"/>
    </row>
    <row r="11" spans="1:424" ht="34.5" customHeight="1">
      <c r="A11" s="42"/>
      <c r="B11" s="51"/>
      <c r="C11" s="325" t="s">
        <v>515</v>
      </c>
      <c r="D11" s="325"/>
      <c r="E11" s="325"/>
      <c r="F11" s="82"/>
      <c r="G11" s="164">
        <f>COUNTIF(G12:G22,"x")</f>
        <v>0</v>
      </c>
      <c r="H11" s="12"/>
      <c r="I11" s="15"/>
      <c r="J11" s="15"/>
      <c r="K11" s="15"/>
      <c r="L11" s="15"/>
      <c r="M11" s="15"/>
      <c r="N11" s="15"/>
      <c r="O11" s="25">
        <f>COUNTIF(O12,"x")</f>
        <v>1</v>
      </c>
      <c r="P11" s="12">
        <f>SUM(P12:P22)</f>
        <v>11</v>
      </c>
      <c r="Q11" s="108" t="s">
        <v>122</v>
      </c>
      <c r="R11" s="124" t="s">
        <v>122</v>
      </c>
      <c r="S11" s="124" t="s">
        <v>122</v>
      </c>
      <c r="T11" s="124" t="s">
        <v>122</v>
      </c>
      <c r="U11" s="124" t="s">
        <v>122</v>
      </c>
      <c r="V11" s="124" t="s">
        <v>122</v>
      </c>
      <c r="W11" s="124" t="s">
        <v>122</v>
      </c>
      <c r="X11" s="124" t="s">
        <v>122</v>
      </c>
      <c r="Y11" s="124" t="s">
        <v>122</v>
      </c>
      <c r="Z11" s="124" t="s">
        <v>122</v>
      </c>
      <c r="AA11" s="124" t="s">
        <v>122</v>
      </c>
      <c r="AB11" s="124"/>
      <c r="AC11" s="124"/>
      <c r="AD11" s="124"/>
      <c r="AE11" s="119"/>
      <c r="AF11" s="120"/>
      <c r="AG11" s="120"/>
      <c r="AH11" s="120"/>
      <c r="AI11" s="25"/>
      <c r="AJ11" s="25"/>
      <c r="AK11" s="120"/>
      <c r="AL11" s="120"/>
      <c r="AM11" s="120"/>
      <c r="AN11" s="120"/>
      <c r="AO11" s="120"/>
      <c r="AP11" s="25"/>
      <c r="AQ11" s="120"/>
      <c r="AR11" s="25"/>
      <c r="AS11" s="120"/>
      <c r="AT11" s="120"/>
      <c r="AU11" s="120"/>
      <c r="AV11" s="164"/>
      <c r="AW11" s="120"/>
      <c r="AX11" s="120"/>
      <c r="AY11" s="120"/>
      <c r="AZ11" s="120"/>
      <c r="BA11" s="119"/>
      <c r="BB11" s="119"/>
      <c r="BC11" s="119"/>
      <c r="BD11" s="119"/>
      <c r="BE11" s="119"/>
      <c r="BF11" s="119"/>
      <c r="BG11" s="119"/>
      <c r="BH11" s="119"/>
      <c r="BI11" s="119"/>
      <c r="BJ11" s="119"/>
      <c r="BK11" s="120"/>
      <c r="BL11" s="120"/>
      <c r="BM11" s="120"/>
      <c r="BN11" s="164"/>
      <c r="BO11" s="164"/>
      <c r="BP11" s="164"/>
      <c r="BQ11" s="120"/>
      <c r="BR11" s="120"/>
      <c r="BS11" s="120"/>
      <c r="BT11" s="120"/>
      <c r="BU11" s="120"/>
      <c r="BV11" s="120"/>
      <c r="BW11" s="120"/>
      <c r="BX11" s="120"/>
      <c r="BY11" s="120"/>
      <c r="BZ11" s="120"/>
      <c r="CA11" s="120"/>
      <c r="CB11" s="120"/>
      <c r="CC11" s="120"/>
      <c r="CD11" s="120"/>
      <c r="CE11" s="120"/>
      <c r="CF11" s="119"/>
      <c r="CG11" s="119"/>
      <c r="CH11" s="119"/>
      <c r="CI11" s="119"/>
      <c r="CJ11" s="119"/>
      <c r="CK11" s="119"/>
      <c r="CL11" s="119"/>
      <c r="CM11" s="119"/>
      <c r="CN11" s="119"/>
      <c r="CO11" s="125"/>
      <c r="CP11" s="125"/>
      <c r="CQ11" s="125"/>
      <c r="CR11" s="125"/>
      <c r="CS11" s="125"/>
      <c r="CT11" s="125"/>
      <c r="CU11" s="125"/>
      <c r="CV11" s="125"/>
      <c r="CW11" s="125"/>
      <c r="CX11" s="125"/>
      <c r="CY11" s="120"/>
      <c r="CZ11" s="120"/>
      <c r="DA11" s="120"/>
      <c r="DB11" s="120"/>
      <c r="DC11" s="120"/>
      <c r="DD11" s="120"/>
      <c r="DE11" s="120"/>
      <c r="DF11" s="120"/>
      <c r="DG11" s="120"/>
      <c r="DH11" s="126"/>
      <c r="DI11" s="120"/>
      <c r="DJ11" s="120"/>
      <c r="DK11" s="120"/>
      <c r="DL11" s="120"/>
      <c r="DM11" s="120"/>
      <c r="DN11" s="120"/>
      <c r="DO11" s="120"/>
      <c r="DP11" s="120"/>
      <c r="DQ11" s="120"/>
      <c r="DR11" s="126"/>
      <c r="DS11" s="119"/>
      <c r="DT11" s="119"/>
      <c r="DU11" s="119"/>
      <c r="DV11" s="125"/>
      <c r="DW11" s="203"/>
      <c r="DX11" s="203"/>
      <c r="DY11" s="203"/>
      <c r="DZ11" s="203"/>
      <c r="EA11" s="203"/>
      <c r="EB11" s="203"/>
      <c r="EC11" s="203"/>
      <c r="ED11" s="203"/>
      <c r="EE11" s="125"/>
      <c r="EF11" s="125"/>
      <c r="EG11" s="125"/>
      <c r="EH11" s="125"/>
      <c r="EI11" s="125"/>
      <c r="EJ11" s="125"/>
      <c r="EK11" s="125"/>
      <c r="EL11" s="125"/>
      <c r="EM11" s="125"/>
      <c r="EN11" s="125"/>
      <c r="EO11" s="125"/>
      <c r="EP11" s="120"/>
      <c r="EQ11" s="120"/>
      <c r="ER11" s="120"/>
      <c r="ES11" s="120"/>
      <c r="ET11" s="120"/>
      <c r="EU11" s="120"/>
      <c r="EV11" s="120"/>
      <c r="EW11" s="120"/>
      <c r="EX11" s="120"/>
      <c r="EY11" s="126"/>
      <c r="EZ11" s="119"/>
      <c r="FA11" s="119"/>
      <c r="FB11" s="119"/>
      <c r="FC11" s="120"/>
      <c r="FD11" s="120"/>
      <c r="FE11" s="120"/>
      <c r="FF11" s="120"/>
      <c r="FG11" s="120"/>
      <c r="FH11" s="120"/>
      <c r="FI11" s="120"/>
      <c r="FJ11" s="120"/>
      <c r="FK11" s="120"/>
      <c r="FL11" s="120"/>
      <c r="FM11" s="120"/>
      <c r="FN11" s="120"/>
      <c r="FO11" s="120"/>
      <c r="FP11" s="120"/>
      <c r="FQ11" s="120"/>
      <c r="FR11" s="120"/>
      <c r="FS11" s="120"/>
      <c r="FT11" s="120"/>
      <c r="FU11" s="119"/>
      <c r="FV11" s="119"/>
      <c r="FW11" s="119"/>
      <c r="FX11" s="119"/>
      <c r="FY11" s="119"/>
      <c r="FZ11" s="119"/>
      <c r="GA11" s="119"/>
      <c r="GB11" s="119"/>
      <c r="GC11" s="119"/>
      <c r="GD11" s="119"/>
      <c r="GE11" s="119"/>
      <c r="GF11" s="119"/>
      <c r="GG11" s="120"/>
      <c r="GH11" s="120"/>
      <c r="GI11" s="120"/>
      <c r="GJ11" s="120"/>
      <c r="GK11" s="120"/>
      <c r="GL11" s="120"/>
      <c r="GM11" s="120"/>
      <c r="GN11" s="120"/>
      <c r="GO11" s="164"/>
      <c r="GP11" s="164"/>
      <c r="GQ11" s="164"/>
      <c r="GR11" s="164"/>
      <c r="GS11" s="164"/>
      <c r="GT11" s="120"/>
      <c r="GU11" s="120"/>
      <c r="GV11" s="120"/>
      <c r="GW11" s="120"/>
      <c r="GX11" s="119"/>
      <c r="GY11" s="119"/>
      <c r="GZ11" s="119"/>
      <c r="HA11" s="119"/>
      <c r="HB11" s="119"/>
      <c r="HC11" s="119"/>
      <c r="HD11" s="119"/>
      <c r="HE11" s="119"/>
      <c r="HF11" s="119"/>
      <c r="HG11" s="119"/>
      <c r="HH11" s="119"/>
      <c r="HI11" s="120"/>
      <c r="HJ11" s="119"/>
      <c r="HK11" s="119"/>
      <c r="HL11" s="119"/>
      <c r="HM11" s="119"/>
      <c r="HN11" s="120"/>
      <c r="HO11" s="120"/>
      <c r="HP11" s="120"/>
      <c r="HQ11" s="120"/>
      <c r="HR11" s="120"/>
      <c r="HS11" s="120"/>
      <c r="HT11" s="120"/>
      <c r="HU11" s="120"/>
      <c r="HV11" s="120"/>
      <c r="HW11" s="120"/>
      <c r="HX11" s="120"/>
      <c r="HY11" s="120"/>
      <c r="HZ11" s="120"/>
      <c r="IA11" s="120"/>
      <c r="IB11" s="120"/>
      <c r="IC11" s="119"/>
      <c r="ID11" s="119"/>
      <c r="IE11" s="119"/>
      <c r="IF11" s="119"/>
      <c r="IG11" s="119"/>
      <c r="IH11" s="119"/>
      <c r="II11" s="119"/>
      <c r="IJ11" s="119"/>
      <c r="IK11" s="119"/>
      <c r="IL11" s="119"/>
      <c r="IM11" s="119"/>
      <c r="IN11" s="119"/>
      <c r="IO11" s="119"/>
      <c r="IP11" s="119"/>
      <c r="IQ11" s="119"/>
      <c r="IR11" s="119"/>
      <c r="IS11" s="119"/>
      <c r="IT11" s="119"/>
      <c r="IU11" s="119"/>
      <c r="IV11" s="119"/>
      <c r="IW11" s="119"/>
      <c r="IX11" s="119"/>
      <c r="IY11" s="119"/>
      <c r="IZ11" s="119"/>
      <c r="JA11" s="120"/>
      <c r="JB11" s="120"/>
      <c r="JC11" s="120"/>
      <c r="JD11" s="120"/>
      <c r="JE11" s="120"/>
      <c r="JF11" s="120"/>
      <c r="JG11" s="119"/>
      <c r="JH11" s="119"/>
      <c r="JI11" s="119"/>
      <c r="JJ11" s="119"/>
      <c r="JK11" s="119"/>
      <c r="JL11" s="119"/>
      <c r="JM11" s="119"/>
      <c r="JN11" s="119"/>
      <c r="JO11" s="119"/>
      <c r="JP11" s="119"/>
      <c r="JQ11" s="119"/>
      <c r="JR11" s="119"/>
      <c r="JS11" s="119"/>
      <c r="JT11" s="119"/>
      <c r="JU11" s="119"/>
      <c r="JV11" s="119"/>
      <c r="JW11" s="119"/>
      <c r="JX11" s="119"/>
      <c r="JY11" s="119"/>
      <c r="JZ11" s="119"/>
      <c r="KA11" s="119"/>
      <c r="KB11" s="119"/>
      <c r="KC11" s="230"/>
      <c r="KD11" s="230"/>
      <c r="KE11" s="230"/>
      <c r="KF11" s="230"/>
      <c r="KG11" s="230"/>
      <c r="KH11" s="230"/>
      <c r="KI11" s="230"/>
      <c r="KJ11" s="230"/>
      <c r="KK11" s="230"/>
      <c r="KL11" s="230"/>
      <c r="KM11" s="230"/>
      <c r="KN11" s="230"/>
      <c r="KO11" s="230"/>
      <c r="KP11" s="230"/>
      <c r="KQ11" s="119"/>
      <c r="KR11" s="119"/>
      <c r="KS11" s="119"/>
      <c r="KT11" s="119"/>
      <c r="KU11" s="119"/>
      <c r="KV11" s="119"/>
      <c r="KW11" s="119"/>
      <c r="KX11" s="119"/>
      <c r="KY11" s="119"/>
      <c r="KZ11" s="119"/>
      <c r="LA11" s="119"/>
      <c r="LB11" s="119"/>
      <c r="LC11" s="119"/>
      <c r="LD11" s="125"/>
      <c r="LE11" s="125"/>
      <c r="LF11" s="125"/>
      <c r="LG11" s="231"/>
      <c r="LH11" s="231"/>
      <c r="LI11" s="231"/>
      <c r="LJ11" s="231"/>
      <c r="LK11" s="231"/>
      <c r="LL11" s="231"/>
      <c r="LM11" s="231"/>
      <c r="LN11" s="231"/>
      <c r="LO11" s="231"/>
      <c r="LP11" s="231"/>
      <c r="LQ11" s="231"/>
      <c r="LR11" s="231"/>
      <c r="LS11" s="125"/>
      <c r="LT11" s="125"/>
      <c r="LU11" s="125"/>
      <c r="LV11" s="125"/>
      <c r="LW11" s="125"/>
      <c r="LX11" s="126"/>
      <c r="LY11" s="119"/>
      <c r="LZ11" s="119"/>
      <c r="MA11" s="119"/>
      <c r="MB11" s="119"/>
      <c r="MC11" s="119"/>
      <c r="MD11" s="119"/>
      <c r="ME11" s="119"/>
      <c r="MF11" s="119"/>
      <c r="MG11" s="119"/>
      <c r="MH11" s="119"/>
      <c r="MI11" s="119"/>
      <c r="MJ11" s="119"/>
      <c r="MK11" s="230"/>
      <c r="ML11" s="230"/>
      <c r="MM11" s="230"/>
      <c r="MN11" s="230"/>
      <c r="MO11" s="230"/>
      <c r="MP11" s="230"/>
      <c r="MQ11" s="230"/>
      <c r="MR11" s="230"/>
      <c r="MS11" s="230"/>
      <c r="MT11" s="230"/>
      <c r="MU11" s="230"/>
      <c r="MV11" s="230"/>
      <c r="MW11" s="230"/>
      <c r="MX11" s="230"/>
      <c r="MY11" s="119"/>
      <c r="MZ11" s="119"/>
      <c r="NA11" s="119"/>
      <c r="NB11" s="119"/>
      <c r="NC11" s="126"/>
      <c r="ND11" s="119"/>
      <c r="NE11" s="119"/>
      <c r="NF11" s="119"/>
      <c r="NG11" s="119"/>
      <c r="NH11" s="119"/>
      <c r="NI11" s="119"/>
      <c r="NJ11" s="119"/>
      <c r="NK11" s="119"/>
      <c r="NL11" s="119"/>
      <c r="NM11" s="119"/>
      <c r="NN11" s="119"/>
      <c r="NO11" s="119"/>
      <c r="NP11" s="119"/>
      <c r="NQ11" s="119"/>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08"/>
      <c r="ON11" s="15"/>
    </row>
    <row r="12" spans="1:424" ht="42.75" hidden="1" customHeight="1">
      <c r="A12" s="384">
        <v>1</v>
      </c>
      <c r="B12" s="61">
        <v>1</v>
      </c>
      <c r="C12" s="16" t="s">
        <v>150</v>
      </c>
      <c r="D12" s="14" t="s">
        <v>0</v>
      </c>
      <c r="E12" s="16" t="s">
        <v>625</v>
      </c>
      <c r="F12" s="82" t="s">
        <v>1</v>
      </c>
      <c r="G12" s="14"/>
      <c r="H12" s="16" t="s">
        <v>625</v>
      </c>
      <c r="I12" s="17" t="s">
        <v>567</v>
      </c>
      <c r="J12" s="18" t="s">
        <v>553</v>
      </c>
      <c r="K12" s="30" t="s">
        <v>636</v>
      </c>
      <c r="L12" s="30" t="s">
        <v>637</v>
      </c>
      <c r="M12" s="29" t="s">
        <v>638</v>
      </c>
      <c r="N12" s="28" t="s">
        <v>639</v>
      </c>
      <c r="O12" s="309" t="s">
        <v>27</v>
      </c>
      <c r="P12" s="92">
        <v>1</v>
      </c>
      <c r="Q12" s="30" t="s">
        <v>27</v>
      </c>
      <c r="R12" s="30"/>
      <c r="S12" s="30"/>
      <c r="T12" s="30"/>
      <c r="U12" s="30"/>
      <c r="V12" s="30"/>
      <c r="W12" s="30"/>
      <c r="X12" s="30"/>
      <c r="Y12" s="30"/>
      <c r="Z12" s="30"/>
      <c r="AA12" s="30"/>
      <c r="AB12" s="152" t="s">
        <v>1062</v>
      </c>
      <c r="AC12" s="152" t="s">
        <v>1062</v>
      </c>
      <c r="AD12" s="152" t="s">
        <v>1062</v>
      </c>
      <c r="AE12" s="30">
        <v>2</v>
      </c>
      <c r="AF12" s="30">
        <v>2</v>
      </c>
      <c r="AG12" s="30">
        <v>2</v>
      </c>
      <c r="AH12" s="30">
        <v>2</v>
      </c>
      <c r="AI12" s="23">
        <v>1</v>
      </c>
      <c r="AJ12" s="23">
        <v>1</v>
      </c>
      <c r="AK12" s="30">
        <v>2</v>
      </c>
      <c r="AL12" s="30">
        <v>2</v>
      </c>
      <c r="AM12" s="30">
        <v>2</v>
      </c>
      <c r="AN12" s="30">
        <v>2</v>
      </c>
      <c r="AO12" s="30">
        <v>2</v>
      </c>
      <c r="AP12" s="23">
        <v>2</v>
      </c>
      <c r="AQ12" s="30">
        <v>2</v>
      </c>
      <c r="AR12" s="23">
        <v>1</v>
      </c>
      <c r="AS12" s="30">
        <v>2</v>
      </c>
      <c r="AT12" s="30">
        <v>2</v>
      </c>
      <c r="AU12" s="30">
        <v>2</v>
      </c>
      <c r="AV12" s="30">
        <v>2</v>
      </c>
      <c r="AW12" s="173">
        <f>COUNTIF(AE12:AV12,"2")</f>
        <v>15</v>
      </c>
      <c r="AX12" s="174">
        <f t="shared" ref="AX12" si="0">AW12/(AW12+AY12+BA12+BC12)</f>
        <v>0.83333333333333337</v>
      </c>
      <c r="AY12" s="173">
        <f>COUNTIF(AE12:AV12,"1")</f>
        <v>3</v>
      </c>
      <c r="AZ12" s="174">
        <f t="shared" ref="AZ12" si="1">AY12/(AW12+AY12+BA12+BC12)</f>
        <v>0.16666666666666666</v>
      </c>
      <c r="BA12" s="173">
        <f>COUNTIF(AE12:AV12,"0")</f>
        <v>0</v>
      </c>
      <c r="BB12" s="174">
        <f t="shared" ref="BB12" si="2">BA12/(AW12+AY12+BA12+BC12)</f>
        <v>0</v>
      </c>
      <c r="BC12" s="173">
        <f>COUNTIF(AE12:AV12,"KĐG")</f>
        <v>0</v>
      </c>
      <c r="BD12" s="174">
        <f t="shared" ref="BD12" si="3">BC12/(AW12+AY12+BA12+BC12)</f>
        <v>0</v>
      </c>
      <c r="BE12" s="175">
        <f t="shared" ref="BE12" si="4">(((AW12*2)+(AY12*1)+(BA12*0)))/(AW12+AY12+BA12)</f>
        <v>1.8333333333333333</v>
      </c>
      <c r="BF12" s="169" t="str">
        <f t="shared" ref="BF12" si="5">IF(BD12&gt;=50%,"KĐG",IF(BE12&gt;=1.6,"ĐMT",IF(BE12&gt;=1,"CCG","CĐ")))</f>
        <v>ĐMT</v>
      </c>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130"/>
      <c r="CP12" s="130"/>
      <c r="CQ12" s="130"/>
      <c r="CR12" s="130"/>
      <c r="CS12" s="130"/>
      <c r="CT12" s="130"/>
      <c r="CU12" s="130"/>
      <c r="CV12" s="130"/>
      <c r="CW12" s="130"/>
      <c r="CX12" s="130"/>
      <c r="CY12" s="30"/>
      <c r="CZ12" s="30"/>
      <c r="DA12" s="30"/>
      <c r="DB12" s="30"/>
      <c r="DC12" s="30"/>
      <c r="DD12" s="30"/>
      <c r="DE12" s="30"/>
      <c r="DF12" s="30"/>
      <c r="DG12" s="30"/>
      <c r="DH12" s="135"/>
      <c r="DI12" s="30"/>
      <c r="DJ12" s="30"/>
      <c r="DK12" s="30"/>
      <c r="DL12" s="30"/>
      <c r="DM12" s="30"/>
      <c r="DN12" s="30"/>
      <c r="DO12" s="30"/>
      <c r="DP12" s="30"/>
      <c r="DQ12" s="30"/>
      <c r="DR12" s="135"/>
      <c r="DS12" s="30"/>
      <c r="DT12" s="30"/>
      <c r="DU12" s="30"/>
      <c r="DV12" s="130"/>
      <c r="DW12" s="130"/>
      <c r="DX12" s="130"/>
      <c r="DY12" s="130"/>
      <c r="DZ12" s="130"/>
      <c r="EA12" s="130"/>
      <c r="EB12" s="130"/>
      <c r="EC12" s="130"/>
      <c r="ED12" s="130"/>
      <c r="EE12" s="130"/>
      <c r="EF12" s="130"/>
      <c r="EG12" s="130"/>
      <c r="EH12" s="130"/>
      <c r="EI12" s="130"/>
      <c r="EJ12" s="130"/>
      <c r="EK12" s="130"/>
      <c r="EL12" s="130"/>
      <c r="EM12" s="130"/>
      <c r="EN12" s="130"/>
      <c r="EO12" s="130"/>
      <c r="EP12" s="30"/>
      <c r="EQ12" s="30"/>
      <c r="ER12" s="30"/>
      <c r="ES12" s="30"/>
      <c r="ET12" s="30"/>
      <c r="EU12" s="30"/>
      <c r="EV12" s="30"/>
      <c r="EW12" s="30"/>
      <c r="EX12" s="30"/>
      <c r="EY12" s="135"/>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130"/>
      <c r="LE12" s="130"/>
      <c r="LF12" s="130"/>
      <c r="LG12" s="130"/>
      <c r="LH12" s="130"/>
      <c r="LI12" s="130"/>
      <c r="LJ12" s="130"/>
      <c r="LK12" s="130"/>
      <c r="LL12" s="130"/>
      <c r="LM12" s="130"/>
      <c r="LN12" s="130"/>
      <c r="LO12" s="130"/>
      <c r="LP12" s="130"/>
      <c r="LQ12" s="130"/>
      <c r="LR12" s="130"/>
      <c r="LS12" s="130"/>
      <c r="LT12" s="130"/>
      <c r="LU12" s="130"/>
      <c r="LV12" s="130"/>
      <c r="LW12" s="130"/>
      <c r="LX12" s="135"/>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135"/>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f>COUNTIF(Q12:AA12,"x")</f>
        <v>1</v>
      </c>
      <c r="ON12" s="121"/>
    </row>
    <row r="13" spans="1:424" ht="36.75" hidden="1" customHeight="1">
      <c r="A13" s="385"/>
      <c r="B13" s="61">
        <v>1</v>
      </c>
      <c r="C13" s="16" t="s">
        <v>150</v>
      </c>
      <c r="D13" s="14" t="s">
        <v>0</v>
      </c>
      <c r="E13" s="16" t="s">
        <v>626</v>
      </c>
      <c r="F13" s="82" t="s">
        <v>1</v>
      </c>
      <c r="G13" s="14"/>
      <c r="H13" s="16" t="s">
        <v>626</v>
      </c>
      <c r="I13" s="17" t="s">
        <v>568</v>
      </c>
      <c r="J13" s="18" t="s">
        <v>554</v>
      </c>
      <c r="K13" s="30" t="s">
        <v>636</v>
      </c>
      <c r="L13" s="30" t="s">
        <v>637</v>
      </c>
      <c r="M13" s="29" t="s">
        <v>638</v>
      </c>
      <c r="N13" s="28" t="s">
        <v>639</v>
      </c>
      <c r="O13" s="310"/>
      <c r="P13" s="59">
        <v>1</v>
      </c>
      <c r="Q13" s="30"/>
      <c r="R13" s="30" t="s">
        <v>27</v>
      </c>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152" t="s">
        <v>1062</v>
      </c>
      <c r="BH13" s="152" t="s">
        <v>1062</v>
      </c>
      <c r="BI13" s="152" t="s">
        <v>1062</v>
      </c>
      <c r="BJ13" s="30">
        <v>2</v>
      </c>
      <c r="BK13" s="30">
        <v>2</v>
      </c>
      <c r="BL13" s="30">
        <v>2</v>
      </c>
      <c r="BM13" s="30">
        <v>2</v>
      </c>
      <c r="BN13" s="23">
        <v>1</v>
      </c>
      <c r="BO13" s="23">
        <v>2</v>
      </c>
      <c r="BP13" s="30">
        <v>2</v>
      </c>
      <c r="BQ13" s="30">
        <v>2</v>
      </c>
      <c r="BR13" s="30">
        <v>2</v>
      </c>
      <c r="BS13" s="30">
        <v>2</v>
      </c>
      <c r="BT13" s="30">
        <v>2</v>
      </c>
      <c r="BU13" s="23">
        <v>2</v>
      </c>
      <c r="BV13" s="30">
        <v>2</v>
      </c>
      <c r="BW13" s="23">
        <v>1</v>
      </c>
      <c r="BX13" s="30">
        <v>2</v>
      </c>
      <c r="BY13" s="30">
        <v>2</v>
      </c>
      <c r="BZ13" s="30">
        <v>2</v>
      </c>
      <c r="CA13" s="30">
        <v>1</v>
      </c>
      <c r="CB13" s="30"/>
      <c r="CC13" s="185">
        <f>COUNTIF(BJ13:CA13,"2")</f>
        <v>15</v>
      </c>
      <c r="CD13" s="186">
        <f t="shared" ref="CD13" si="6">CC13/(CC13+CE13+CG13+CI13)</f>
        <v>0.83333333333333337</v>
      </c>
      <c r="CE13" s="185">
        <f>COUNTIF(BJ13:CA13,"1")</f>
        <v>3</v>
      </c>
      <c r="CF13" s="186">
        <f t="shared" ref="CF13" si="7">CE13/(CC13+CE13+CG13+CI13)</f>
        <v>0.16666666666666666</v>
      </c>
      <c r="CG13" s="185">
        <f>COUNTIF(BJ13:CA13,"0")</f>
        <v>0</v>
      </c>
      <c r="CH13" s="186">
        <f t="shared" ref="CH13" si="8">CG13/(CC13+CE13+CG13+CI13)</f>
        <v>0</v>
      </c>
      <c r="CI13" s="185">
        <f>COUNTIF(BJ13:CA13,"KĐG")</f>
        <v>0</v>
      </c>
      <c r="CJ13" s="186">
        <f t="shared" ref="CJ13" si="9">CI13/(CC13+CE13+CG13+CI13)</f>
        <v>0</v>
      </c>
      <c r="CK13" s="187">
        <f t="shared" ref="CK13" si="10">(((CC13*2)+(CE13*1)+(CG13*0)))/(CC13+CE13+CG13)</f>
        <v>1.8333333333333333</v>
      </c>
      <c r="CL13" s="169" t="str">
        <f t="shared" ref="CL13" si="11">IF(CJ13&gt;=50%,"KĐG",IF(CK13&gt;=1.6,"ĐMT",IF(CK13&gt;=1,"CCG","CĐ")))</f>
        <v>ĐMT</v>
      </c>
      <c r="CM13" s="30"/>
      <c r="CN13" s="30"/>
      <c r="CO13" s="130"/>
      <c r="CP13" s="130"/>
      <c r="CQ13" s="130"/>
      <c r="CR13" s="130"/>
      <c r="CS13" s="130"/>
      <c r="CT13" s="130"/>
      <c r="CU13" s="130"/>
      <c r="CV13" s="130"/>
      <c r="CW13" s="130"/>
      <c r="CX13" s="130"/>
      <c r="CY13" s="30"/>
      <c r="CZ13" s="30"/>
      <c r="DA13" s="30"/>
      <c r="DB13" s="30"/>
      <c r="DC13" s="30"/>
      <c r="DD13" s="30"/>
      <c r="DE13" s="30"/>
      <c r="DF13" s="30"/>
      <c r="DG13" s="30"/>
      <c r="DH13" s="135"/>
      <c r="DI13" s="30"/>
      <c r="DJ13" s="30"/>
      <c r="DK13" s="30"/>
      <c r="DL13" s="30"/>
      <c r="DM13" s="30"/>
      <c r="DN13" s="30"/>
      <c r="DO13" s="30"/>
      <c r="DP13" s="30"/>
      <c r="DQ13" s="30"/>
      <c r="DR13" s="135"/>
      <c r="DS13" s="30"/>
      <c r="DT13" s="30"/>
      <c r="DU13" s="30"/>
      <c r="DV13" s="130"/>
      <c r="DW13" s="130"/>
      <c r="DX13" s="130"/>
      <c r="DY13" s="130"/>
      <c r="DZ13" s="130"/>
      <c r="EA13" s="130"/>
      <c r="EB13" s="130"/>
      <c r="EC13" s="130"/>
      <c r="ED13" s="130"/>
      <c r="EE13" s="130"/>
      <c r="EF13" s="130"/>
      <c r="EG13" s="130"/>
      <c r="EH13" s="130"/>
      <c r="EI13" s="130"/>
      <c r="EJ13" s="130"/>
      <c r="EK13" s="130"/>
      <c r="EL13" s="130"/>
      <c r="EM13" s="130"/>
      <c r="EN13" s="130"/>
      <c r="EO13" s="130"/>
      <c r="EP13" s="30"/>
      <c r="EQ13" s="30"/>
      <c r="ER13" s="30"/>
      <c r="ES13" s="30"/>
      <c r="ET13" s="30"/>
      <c r="EU13" s="30"/>
      <c r="EV13" s="30"/>
      <c r="EW13" s="30"/>
      <c r="EX13" s="30"/>
      <c r="EY13" s="135"/>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130"/>
      <c r="LE13" s="130"/>
      <c r="LF13" s="130"/>
      <c r="LG13" s="130"/>
      <c r="LH13" s="130"/>
      <c r="LI13" s="130"/>
      <c r="LJ13" s="130"/>
      <c r="LK13" s="130"/>
      <c r="LL13" s="130"/>
      <c r="LM13" s="130"/>
      <c r="LN13" s="130"/>
      <c r="LO13" s="130"/>
      <c r="LP13" s="130"/>
      <c r="LQ13" s="130"/>
      <c r="LR13" s="130"/>
      <c r="LS13" s="130"/>
      <c r="LT13" s="130"/>
      <c r="LU13" s="130"/>
      <c r="LV13" s="130"/>
      <c r="LW13" s="130"/>
      <c r="LX13" s="135"/>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135"/>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f>COUNTIF(Q13:AA13,"x")</f>
        <v>1</v>
      </c>
      <c r="ON13" s="51"/>
    </row>
    <row r="14" spans="1:424" ht="38.25" hidden="1" customHeight="1">
      <c r="A14" s="385"/>
      <c r="B14" s="61">
        <v>1</v>
      </c>
      <c r="C14" s="16" t="s">
        <v>150</v>
      </c>
      <c r="D14" s="14" t="s">
        <v>0</v>
      </c>
      <c r="E14" s="16" t="s">
        <v>627</v>
      </c>
      <c r="F14" s="82" t="s">
        <v>1</v>
      </c>
      <c r="G14" s="29"/>
      <c r="H14" s="16" t="s">
        <v>627</v>
      </c>
      <c r="I14" s="17" t="s">
        <v>569</v>
      </c>
      <c r="J14" s="18" t="s">
        <v>555</v>
      </c>
      <c r="K14" s="30" t="s">
        <v>636</v>
      </c>
      <c r="L14" s="30" t="s">
        <v>637</v>
      </c>
      <c r="M14" s="29" t="s">
        <v>638</v>
      </c>
      <c r="N14" s="28" t="s">
        <v>639</v>
      </c>
      <c r="O14" s="310"/>
      <c r="P14" s="59">
        <v>1</v>
      </c>
      <c r="Q14" s="30"/>
      <c r="R14" s="30"/>
      <c r="S14" s="30" t="s">
        <v>27</v>
      </c>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152" t="s">
        <v>1062</v>
      </c>
      <c r="CN14" s="152" t="s">
        <v>1062</v>
      </c>
      <c r="CO14" s="152" t="s">
        <v>1062</v>
      </c>
      <c r="CP14" s="30">
        <v>2</v>
      </c>
      <c r="CQ14" s="30">
        <v>2</v>
      </c>
      <c r="CR14" s="30">
        <v>2</v>
      </c>
      <c r="CS14" s="30">
        <v>2</v>
      </c>
      <c r="CT14" s="23">
        <v>2</v>
      </c>
      <c r="CU14" s="23">
        <v>2</v>
      </c>
      <c r="CV14" s="30">
        <v>2</v>
      </c>
      <c r="CW14" s="30">
        <v>1</v>
      </c>
      <c r="CX14" s="30">
        <v>2</v>
      </c>
      <c r="CY14" s="30">
        <v>2</v>
      </c>
      <c r="CZ14" s="30">
        <v>2</v>
      </c>
      <c r="DA14" s="23">
        <v>2</v>
      </c>
      <c r="DB14" s="30">
        <v>2</v>
      </c>
      <c r="DC14" s="23">
        <v>1</v>
      </c>
      <c r="DD14" s="30">
        <v>2</v>
      </c>
      <c r="DE14" s="30">
        <v>2</v>
      </c>
      <c r="DF14" s="30">
        <v>2</v>
      </c>
      <c r="DG14" s="30"/>
      <c r="DH14" s="201">
        <f>COUNTIF(CP14:DG14,"2")</f>
        <v>15</v>
      </c>
      <c r="DI14" s="198">
        <f t="shared" ref="DI14" si="12">DH14/(DH14+DJ14+DL14+DN14)</f>
        <v>0.88235294117647056</v>
      </c>
      <c r="DJ14" s="201">
        <f>COUNTIF(CP14:DG14,"1")</f>
        <v>2</v>
      </c>
      <c r="DK14" s="198">
        <f t="shared" ref="DK14" si="13">DJ14/(DH14+DJ14+DL14+DN14)</f>
        <v>0.11764705882352941</v>
      </c>
      <c r="DL14" s="201">
        <f>COUNTIF(CP14:DG14,"0")</f>
        <v>0</v>
      </c>
      <c r="DM14" s="198">
        <f t="shared" ref="DM14" si="14">DL14/(DH14+DJ14+DL14+DN14)</f>
        <v>0</v>
      </c>
      <c r="DN14" s="201">
        <f>COUNTIF(CP14:DG14,"KĐG")</f>
        <v>0</v>
      </c>
      <c r="DO14" s="198">
        <f t="shared" ref="DO14" si="15">DN14/(DH14+DJ14+DL14+DN14)</f>
        <v>0</v>
      </c>
      <c r="DP14" s="199">
        <f t="shared" ref="DP14" si="16">(((DH14*2)+(DJ14*1)+(DL14*0)))/(DH14+DJ14+DL14)</f>
        <v>1.8823529411764706</v>
      </c>
      <c r="DQ14" s="169" t="str">
        <f t="shared" ref="DQ14" si="17">IF(DO14&gt;=50%,"KĐG",IF(DP14&gt;=1.6,"ĐMT",IF(DP14&gt;=1,"CCG","CĐ")))</f>
        <v>ĐMT</v>
      </c>
      <c r="DR14" s="135"/>
      <c r="DS14" s="30"/>
      <c r="DT14" s="30"/>
      <c r="DU14" s="30"/>
      <c r="DV14" s="130"/>
      <c r="DW14" s="130"/>
      <c r="DX14" s="130"/>
      <c r="DY14" s="130"/>
      <c r="DZ14" s="130"/>
      <c r="EA14" s="130"/>
      <c r="EB14" s="130"/>
      <c r="EC14" s="130"/>
      <c r="ED14" s="130"/>
      <c r="EE14" s="130"/>
      <c r="EF14" s="130"/>
      <c r="EG14" s="130"/>
      <c r="EH14" s="130"/>
      <c r="EI14" s="130"/>
      <c r="EJ14" s="130"/>
      <c r="EK14" s="130"/>
      <c r="EL14" s="130"/>
      <c r="EM14" s="130"/>
      <c r="EN14" s="130"/>
      <c r="EO14" s="130"/>
      <c r="EP14" s="30"/>
      <c r="EQ14" s="30"/>
      <c r="ER14" s="30"/>
      <c r="ES14" s="30"/>
      <c r="ET14" s="30"/>
      <c r="EU14" s="30"/>
      <c r="EV14" s="30"/>
      <c r="EW14" s="30"/>
      <c r="EX14" s="30"/>
      <c r="EY14" s="135"/>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130"/>
      <c r="LE14" s="130"/>
      <c r="LF14" s="130"/>
      <c r="LG14" s="130"/>
      <c r="LH14" s="130"/>
      <c r="LI14" s="130"/>
      <c r="LJ14" s="130"/>
      <c r="LK14" s="130"/>
      <c r="LL14" s="130"/>
      <c r="LM14" s="130"/>
      <c r="LN14" s="130"/>
      <c r="LO14" s="130"/>
      <c r="LP14" s="130"/>
      <c r="LQ14" s="130"/>
      <c r="LR14" s="130"/>
      <c r="LS14" s="130"/>
      <c r="LT14" s="130"/>
      <c r="LU14" s="130"/>
      <c r="LV14" s="130"/>
      <c r="LW14" s="130"/>
      <c r="LX14" s="135"/>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135"/>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f>COUNTIF(Q14:AA14,"x")</f>
        <v>1</v>
      </c>
      <c r="ON14" s="51"/>
    </row>
    <row r="15" spans="1:424" ht="36" hidden="1" customHeight="1">
      <c r="A15" s="385"/>
      <c r="B15" s="61">
        <v>1</v>
      </c>
      <c r="C15" s="16" t="s">
        <v>150</v>
      </c>
      <c r="D15" s="14" t="s">
        <v>0</v>
      </c>
      <c r="E15" s="16" t="s">
        <v>151</v>
      </c>
      <c r="F15" s="82" t="s">
        <v>1</v>
      </c>
      <c r="G15" s="14"/>
      <c r="H15" s="16" t="s">
        <v>151</v>
      </c>
      <c r="I15" s="17" t="s">
        <v>587</v>
      </c>
      <c r="J15" s="18" t="s">
        <v>556</v>
      </c>
      <c r="K15" s="30" t="s">
        <v>636</v>
      </c>
      <c r="L15" s="30" t="s">
        <v>637</v>
      </c>
      <c r="M15" s="29" t="s">
        <v>638</v>
      </c>
      <c r="N15" s="28" t="s">
        <v>639</v>
      </c>
      <c r="O15" s="310"/>
      <c r="P15" s="59">
        <v>1</v>
      </c>
      <c r="Q15" s="30"/>
      <c r="R15" s="30"/>
      <c r="S15" s="30"/>
      <c r="T15" s="30" t="s">
        <v>27</v>
      </c>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130"/>
      <c r="CP15" s="130"/>
      <c r="CQ15" s="130"/>
      <c r="CR15" s="130"/>
      <c r="CS15" s="130"/>
      <c r="CT15" s="130"/>
      <c r="CU15" s="130"/>
      <c r="CV15" s="130"/>
      <c r="CW15" s="130"/>
      <c r="CX15" s="130"/>
      <c r="CY15" s="30"/>
      <c r="CZ15" s="30"/>
      <c r="DA15" s="30"/>
      <c r="DB15" s="30"/>
      <c r="DC15" s="30"/>
      <c r="DD15" s="30"/>
      <c r="DE15" s="30"/>
      <c r="DF15" s="30"/>
      <c r="DG15" s="30"/>
      <c r="DH15" s="135"/>
      <c r="DI15" s="30"/>
      <c r="DJ15" s="30"/>
      <c r="DK15" s="30"/>
      <c r="DL15" s="30"/>
      <c r="DM15" s="30"/>
      <c r="DN15" s="30"/>
      <c r="DO15" s="30"/>
      <c r="DP15" s="30"/>
      <c r="DQ15" s="30"/>
      <c r="DR15" s="152" t="s">
        <v>1062</v>
      </c>
      <c r="DS15" s="152" t="s">
        <v>1062</v>
      </c>
      <c r="DT15" s="152" t="s">
        <v>1062</v>
      </c>
      <c r="DU15" s="152" t="s">
        <v>1062</v>
      </c>
      <c r="DV15" s="152" t="s">
        <v>1062</v>
      </c>
      <c r="DW15" s="30">
        <v>2</v>
      </c>
      <c r="DX15" s="30">
        <v>2</v>
      </c>
      <c r="DY15" s="30">
        <v>2</v>
      </c>
      <c r="DZ15" s="30">
        <v>2</v>
      </c>
      <c r="EA15" s="23">
        <v>2</v>
      </c>
      <c r="EB15" s="23">
        <v>2</v>
      </c>
      <c r="EC15" s="30">
        <v>2</v>
      </c>
      <c r="ED15" s="30">
        <v>1</v>
      </c>
      <c r="EE15" s="30">
        <v>2</v>
      </c>
      <c r="EF15" s="30">
        <v>2</v>
      </c>
      <c r="EG15" s="30">
        <v>2</v>
      </c>
      <c r="EH15" s="23">
        <v>2</v>
      </c>
      <c r="EI15" s="30">
        <v>2</v>
      </c>
      <c r="EJ15" s="23">
        <v>1</v>
      </c>
      <c r="EK15" s="30">
        <v>2</v>
      </c>
      <c r="EL15" s="30">
        <v>2</v>
      </c>
      <c r="EM15" s="30">
        <v>2</v>
      </c>
      <c r="EN15" s="30"/>
      <c r="EO15" s="208">
        <f>COUNTIF(DW15:EN15,"2")</f>
        <v>15</v>
      </c>
      <c r="EP15" s="207">
        <f t="shared" ref="EP15" si="18">EO15/(EO15+EQ15+ES15+EU15)</f>
        <v>0.88235294117647056</v>
      </c>
      <c r="EQ15" s="208">
        <f>COUNTIF(DW15:EN15,"1")</f>
        <v>2</v>
      </c>
      <c r="ER15" s="207">
        <f t="shared" ref="ER15" si="19">EQ15/(EO15+EQ15+ES15+EU15)</f>
        <v>0.11764705882352941</v>
      </c>
      <c r="ES15" s="208">
        <f>COUNTIF(DW15:EN15,"0")</f>
        <v>0</v>
      </c>
      <c r="ET15" s="207">
        <f t="shared" ref="ET15" si="20">ES15/(EO15+EQ15+ES15+EU15)</f>
        <v>0</v>
      </c>
      <c r="EU15" s="208">
        <f>COUNTIF(DW15:EN15,"KĐG")</f>
        <v>0</v>
      </c>
      <c r="EV15" s="207">
        <f t="shared" ref="EV15" si="21">EU15/(EO15+EQ15+ES15+EU15)</f>
        <v>0</v>
      </c>
      <c r="EW15" s="209">
        <f t="shared" ref="EW15" si="22">(((EO15*2)+(EQ15*1)+(ES15*0)))/(EO15+EQ15+ES15)</f>
        <v>1.8823529411764706</v>
      </c>
      <c r="EX15" s="169" t="str">
        <f t="shared" ref="EX15" si="23">IF(EV15&gt;=50%,"KĐG",IF(EW15&gt;=1.6,"ĐMT",IF(EW15&gt;=1,"CCG","CĐ")))</f>
        <v>ĐMT</v>
      </c>
      <c r="EY15" s="135"/>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130"/>
      <c r="LE15" s="130"/>
      <c r="LF15" s="130"/>
      <c r="LG15" s="130"/>
      <c r="LH15" s="130"/>
      <c r="LI15" s="130"/>
      <c r="LJ15" s="130"/>
      <c r="LK15" s="130"/>
      <c r="LL15" s="130"/>
      <c r="LM15" s="130"/>
      <c r="LN15" s="130"/>
      <c r="LO15" s="130"/>
      <c r="LP15" s="130"/>
      <c r="LQ15" s="130"/>
      <c r="LR15" s="130"/>
      <c r="LS15" s="130"/>
      <c r="LT15" s="130"/>
      <c r="LU15" s="130"/>
      <c r="LV15" s="130"/>
      <c r="LW15" s="130"/>
      <c r="LX15" s="135"/>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135"/>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f>COUNTIF(Q15:AA15,"x")</f>
        <v>1</v>
      </c>
      <c r="ON15" s="51"/>
    </row>
    <row r="16" spans="1:424" ht="38.25" hidden="1" customHeight="1">
      <c r="A16" s="385"/>
      <c r="B16" s="61">
        <v>1</v>
      </c>
      <c r="C16" s="16" t="s">
        <v>150</v>
      </c>
      <c r="D16" s="14" t="s">
        <v>0</v>
      </c>
      <c r="E16" s="16" t="s">
        <v>628</v>
      </c>
      <c r="F16" s="82" t="s">
        <v>1</v>
      </c>
      <c r="G16" s="14"/>
      <c r="H16" s="16" t="s">
        <v>628</v>
      </c>
      <c r="I16" s="17" t="s">
        <v>562</v>
      </c>
      <c r="J16" s="18" t="s">
        <v>557</v>
      </c>
      <c r="K16" s="30" t="s">
        <v>636</v>
      </c>
      <c r="L16" s="30" t="s">
        <v>637</v>
      </c>
      <c r="M16" s="29" t="s">
        <v>638</v>
      </c>
      <c r="N16" s="28" t="s">
        <v>639</v>
      </c>
      <c r="O16" s="310"/>
      <c r="P16" s="59">
        <v>1</v>
      </c>
      <c r="Q16" s="30"/>
      <c r="R16" s="30"/>
      <c r="S16" s="30"/>
      <c r="T16" s="30"/>
      <c r="U16" s="30" t="s">
        <v>27</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130"/>
      <c r="CP16" s="130"/>
      <c r="CQ16" s="130"/>
      <c r="CR16" s="130"/>
      <c r="CS16" s="130"/>
      <c r="CT16" s="130"/>
      <c r="CU16" s="130"/>
      <c r="CV16" s="130"/>
      <c r="CW16" s="130"/>
      <c r="CX16" s="130"/>
      <c r="CY16" s="30"/>
      <c r="CZ16" s="30"/>
      <c r="DA16" s="30"/>
      <c r="DB16" s="30"/>
      <c r="DC16" s="30"/>
      <c r="DD16" s="30"/>
      <c r="DE16" s="30"/>
      <c r="DF16" s="30"/>
      <c r="DG16" s="30"/>
      <c r="DH16" s="135"/>
      <c r="DI16" s="30"/>
      <c r="DJ16" s="30"/>
      <c r="DK16" s="30"/>
      <c r="DL16" s="30"/>
      <c r="DM16" s="30"/>
      <c r="DN16" s="30"/>
      <c r="DO16" s="30"/>
      <c r="DP16" s="30"/>
      <c r="DQ16" s="30"/>
      <c r="DR16" s="135"/>
      <c r="DS16" s="30"/>
      <c r="DT16" s="30"/>
      <c r="DU16" s="30"/>
      <c r="DV16" s="130"/>
      <c r="DW16" s="130"/>
      <c r="DX16" s="130"/>
      <c r="DY16" s="130"/>
      <c r="DZ16" s="130"/>
      <c r="EA16" s="130"/>
      <c r="EB16" s="130"/>
      <c r="EC16" s="130"/>
      <c r="ED16" s="130"/>
      <c r="EE16" s="130"/>
      <c r="EF16" s="130"/>
      <c r="EG16" s="130"/>
      <c r="EH16" s="130"/>
      <c r="EI16" s="130"/>
      <c r="EJ16" s="130"/>
      <c r="EK16" s="130"/>
      <c r="EL16" s="130"/>
      <c r="EM16" s="130"/>
      <c r="EN16" s="130"/>
      <c r="EO16" s="130"/>
      <c r="EP16" s="30"/>
      <c r="EQ16" s="30"/>
      <c r="ER16" s="30"/>
      <c r="ES16" s="30"/>
      <c r="ET16" s="30"/>
      <c r="EU16" s="30"/>
      <c r="EV16" s="30"/>
      <c r="EW16" s="30"/>
      <c r="EX16" s="30"/>
      <c r="EY16" s="152" t="s">
        <v>1062</v>
      </c>
      <c r="EZ16" s="152" t="s">
        <v>1062</v>
      </c>
      <c r="FA16" s="152" t="s">
        <v>1062</v>
      </c>
      <c r="FB16" s="30">
        <v>2</v>
      </c>
      <c r="FC16" s="30">
        <v>2</v>
      </c>
      <c r="FD16" s="30">
        <v>2</v>
      </c>
      <c r="FE16" s="30">
        <v>2</v>
      </c>
      <c r="FF16" s="23">
        <v>2</v>
      </c>
      <c r="FG16" s="23">
        <v>2</v>
      </c>
      <c r="FH16" s="30">
        <v>2</v>
      </c>
      <c r="FI16" s="30">
        <v>2</v>
      </c>
      <c r="FJ16" s="30">
        <v>2</v>
      </c>
      <c r="FK16" s="30">
        <v>2</v>
      </c>
      <c r="FL16" s="30">
        <v>2</v>
      </c>
      <c r="FM16" s="23">
        <v>2</v>
      </c>
      <c r="FN16" s="30">
        <v>2</v>
      </c>
      <c r="FO16" s="23">
        <v>1</v>
      </c>
      <c r="FP16" s="30">
        <v>2</v>
      </c>
      <c r="FQ16" s="30">
        <v>2</v>
      </c>
      <c r="FR16" s="30">
        <v>2</v>
      </c>
      <c r="FS16" s="30"/>
      <c r="FT16" s="214">
        <f>COUNTIF(FB16:FS16,"2")</f>
        <v>16</v>
      </c>
      <c r="FU16" s="215">
        <f t="shared" ref="FU16" si="24">FT16/(FT16+FV16+FX16+FZ16)</f>
        <v>0.94117647058823528</v>
      </c>
      <c r="FV16" s="214">
        <f>COUNTIF(FB16:FS16,"1")</f>
        <v>1</v>
      </c>
      <c r="FW16" s="215">
        <f t="shared" ref="FW16" si="25">FV16/(FT16+FV16+FX16+FZ16)</f>
        <v>5.8823529411764705E-2</v>
      </c>
      <c r="FX16" s="214">
        <f>COUNTIF(FB16:FS16,"0")</f>
        <v>0</v>
      </c>
      <c r="FY16" s="215">
        <f t="shared" ref="FY16" si="26">FX16/(FT16+FV16+FX16+FZ16)</f>
        <v>0</v>
      </c>
      <c r="FZ16" s="214">
        <f>COUNTIF(FB16:FS16,"KĐG")</f>
        <v>0</v>
      </c>
      <c r="GA16" s="215">
        <f t="shared" ref="GA16" si="27">FZ16/(FT16+FV16+FX16+FZ16)</f>
        <v>0</v>
      </c>
      <c r="GB16" s="216">
        <f t="shared" ref="GB16" si="28">(((FT16*2)+(FV16*1)+(FX16*0)))/(FT16+FV16+FX16)</f>
        <v>1.9411764705882353</v>
      </c>
      <c r="GC16" s="169" t="str">
        <f t="shared" ref="GC16" si="29">IF(GA16&gt;=50%,"KĐG",IF(GB16&gt;=1.6,"ĐMT",IF(GB16&gt;=1,"CCG","CĐ")))</f>
        <v>ĐMT</v>
      </c>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130"/>
      <c r="LE16" s="130"/>
      <c r="LF16" s="130"/>
      <c r="LG16" s="130"/>
      <c r="LH16" s="130"/>
      <c r="LI16" s="130"/>
      <c r="LJ16" s="130"/>
      <c r="LK16" s="130"/>
      <c r="LL16" s="130"/>
      <c r="LM16" s="130"/>
      <c r="LN16" s="130"/>
      <c r="LO16" s="130"/>
      <c r="LP16" s="130"/>
      <c r="LQ16" s="130"/>
      <c r="LR16" s="130"/>
      <c r="LS16" s="130"/>
      <c r="LT16" s="130"/>
      <c r="LU16" s="130"/>
      <c r="LV16" s="130"/>
      <c r="LW16" s="130"/>
      <c r="LX16" s="135"/>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135"/>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f>COUNTIF(Q16:AA16,"x")</f>
        <v>1</v>
      </c>
      <c r="ON16" s="51"/>
    </row>
    <row r="17" spans="1:404" ht="34.5" hidden="1" customHeight="1">
      <c r="A17" s="385"/>
      <c r="B17" s="61">
        <v>1</v>
      </c>
      <c r="C17" s="16" t="s">
        <v>150</v>
      </c>
      <c r="D17" s="60" t="s">
        <v>0</v>
      </c>
      <c r="E17" s="16" t="s">
        <v>629</v>
      </c>
      <c r="F17" s="82" t="s">
        <v>1</v>
      </c>
      <c r="G17" s="60"/>
      <c r="H17" s="16" t="s">
        <v>629</v>
      </c>
      <c r="I17" s="17" t="s">
        <v>562</v>
      </c>
      <c r="J17" s="18" t="s">
        <v>557</v>
      </c>
      <c r="K17" s="30" t="s">
        <v>636</v>
      </c>
      <c r="L17" s="30" t="s">
        <v>637</v>
      </c>
      <c r="M17" s="29" t="s">
        <v>638</v>
      </c>
      <c r="N17" s="28" t="s">
        <v>639</v>
      </c>
      <c r="O17" s="310"/>
      <c r="P17" s="59">
        <v>1</v>
      </c>
      <c r="Q17" s="30"/>
      <c r="R17" s="30"/>
      <c r="S17" s="30"/>
      <c r="T17" s="30"/>
      <c r="U17" s="30"/>
      <c r="V17" s="30" t="s">
        <v>27</v>
      </c>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130"/>
      <c r="CP17" s="130"/>
      <c r="CQ17" s="130"/>
      <c r="CR17" s="130"/>
      <c r="CS17" s="130"/>
      <c r="CT17" s="130"/>
      <c r="CU17" s="130"/>
      <c r="CV17" s="130"/>
      <c r="CW17" s="130"/>
      <c r="CX17" s="130"/>
      <c r="CY17" s="30"/>
      <c r="CZ17" s="30"/>
      <c r="DA17" s="30"/>
      <c r="DB17" s="30"/>
      <c r="DC17" s="30"/>
      <c r="DD17" s="30"/>
      <c r="DE17" s="30"/>
      <c r="DF17" s="30"/>
      <c r="DG17" s="30"/>
      <c r="DH17" s="135"/>
      <c r="DI17" s="30"/>
      <c r="DJ17" s="30"/>
      <c r="DK17" s="30"/>
      <c r="DL17" s="30"/>
      <c r="DM17" s="30"/>
      <c r="DN17" s="30"/>
      <c r="DO17" s="30"/>
      <c r="DP17" s="30"/>
      <c r="DQ17" s="30"/>
      <c r="DR17" s="135"/>
      <c r="DS17" s="30"/>
      <c r="DT17" s="30"/>
      <c r="DU17" s="30"/>
      <c r="DV17" s="130"/>
      <c r="DW17" s="130"/>
      <c r="DX17" s="130"/>
      <c r="DY17" s="130"/>
      <c r="DZ17" s="130"/>
      <c r="EA17" s="130"/>
      <c r="EB17" s="130"/>
      <c r="EC17" s="130"/>
      <c r="ED17" s="130"/>
      <c r="EE17" s="130"/>
      <c r="EF17" s="130"/>
      <c r="EG17" s="130"/>
      <c r="EH17" s="130"/>
      <c r="EI17" s="130"/>
      <c r="EJ17" s="130"/>
      <c r="EK17" s="130"/>
      <c r="EL17" s="130"/>
      <c r="EM17" s="130"/>
      <c r="EN17" s="130"/>
      <c r="EO17" s="130"/>
      <c r="EP17" s="30"/>
      <c r="EQ17" s="30"/>
      <c r="ER17" s="30"/>
      <c r="ES17" s="30"/>
      <c r="ET17" s="30"/>
      <c r="EU17" s="30"/>
      <c r="EV17" s="30"/>
      <c r="EW17" s="30"/>
      <c r="EX17" s="30"/>
      <c r="EY17" s="135"/>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152" t="s">
        <v>1062</v>
      </c>
      <c r="GE17" s="152" t="s">
        <v>1062</v>
      </c>
      <c r="GF17" s="30">
        <v>2</v>
      </c>
      <c r="GG17" s="30">
        <v>2</v>
      </c>
      <c r="GH17" s="30">
        <v>2</v>
      </c>
      <c r="GI17" s="30">
        <v>2</v>
      </c>
      <c r="GJ17" s="30">
        <v>2</v>
      </c>
      <c r="GK17" s="30">
        <v>2</v>
      </c>
      <c r="GL17" s="30">
        <v>2</v>
      </c>
      <c r="GM17" s="30">
        <v>2</v>
      </c>
      <c r="GN17" s="30">
        <v>2</v>
      </c>
      <c r="GO17" s="30">
        <v>2</v>
      </c>
      <c r="GP17" s="30">
        <v>2</v>
      </c>
      <c r="GQ17" s="30">
        <v>2</v>
      </c>
      <c r="GR17" s="30">
        <v>2</v>
      </c>
      <c r="GS17" s="30">
        <v>1</v>
      </c>
      <c r="GT17" s="30">
        <v>2</v>
      </c>
      <c r="GU17" s="30">
        <v>2</v>
      </c>
      <c r="GV17" s="30">
        <v>2</v>
      </c>
      <c r="GW17" s="30"/>
      <c r="GX17" s="30">
        <v>2</v>
      </c>
      <c r="GY17" s="224">
        <f>COUNTIF(GF17:GX17,"2")</f>
        <v>17</v>
      </c>
      <c r="GZ17" s="225">
        <f t="shared" ref="GZ17" si="30">GY17/(GY17+HA17+HC17+HE17)</f>
        <v>0.94444444444444442</v>
      </c>
      <c r="HA17" s="224">
        <f>COUNTIF(GG17:GX17,"1")</f>
        <v>1</v>
      </c>
      <c r="HB17" s="225">
        <f t="shared" ref="HB17" si="31">HA17/(GY17+HA17+HC17+HE17)</f>
        <v>5.5555555555555552E-2</v>
      </c>
      <c r="HC17" s="224">
        <f>COUNTIF(GG17:GX17,"0")</f>
        <v>0</v>
      </c>
      <c r="HD17" s="225">
        <f t="shared" ref="HD17" si="32">HC17/(GY17+HA17+HC17+HE17)</f>
        <v>0</v>
      </c>
      <c r="HE17" s="224">
        <f>COUNTIF(GG17:GX17,"KĐG")</f>
        <v>0</v>
      </c>
      <c r="HF17" s="225">
        <f t="shared" ref="HF17" si="33">HE17/(GY17+HA17+HC17+HE17)</f>
        <v>0</v>
      </c>
      <c r="HG17" s="226">
        <f t="shared" ref="HG17" si="34">(((GY17*2)+(HA17*1)+(HC17*0)))/(GY17+HA17+HC17)</f>
        <v>1.9444444444444444</v>
      </c>
      <c r="HH17" s="169" t="str">
        <f t="shared" ref="HH17" si="35">IF(HF17&gt;=50%,"KĐG",IF(HG17&gt;=1.6,"ĐMT",IF(HG17&gt;=1,"CCG","CĐ")))</f>
        <v>ĐMT</v>
      </c>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130"/>
      <c r="LE17" s="130"/>
      <c r="LF17" s="130"/>
      <c r="LG17" s="130"/>
      <c r="LH17" s="130"/>
      <c r="LI17" s="130"/>
      <c r="LJ17" s="130"/>
      <c r="LK17" s="130"/>
      <c r="LL17" s="130"/>
      <c r="LM17" s="130"/>
      <c r="LN17" s="130"/>
      <c r="LO17" s="130"/>
      <c r="LP17" s="130"/>
      <c r="LQ17" s="130"/>
      <c r="LR17" s="130"/>
      <c r="LS17" s="130"/>
      <c r="LT17" s="130"/>
      <c r="LU17" s="130"/>
      <c r="LV17" s="130"/>
      <c r="LW17" s="130"/>
      <c r="LX17" s="135"/>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135"/>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v>1</v>
      </c>
      <c r="ON17" s="61"/>
    </row>
    <row r="18" spans="1:404" ht="33" customHeight="1">
      <c r="A18" s="385"/>
      <c r="B18" s="61">
        <v>1</v>
      </c>
      <c r="C18" s="16" t="s">
        <v>150</v>
      </c>
      <c r="D18" s="14" t="s">
        <v>0</v>
      </c>
      <c r="E18" s="16" t="s">
        <v>152</v>
      </c>
      <c r="F18" s="82" t="s">
        <v>1</v>
      </c>
      <c r="G18" s="14"/>
      <c r="H18" s="16" t="s">
        <v>152</v>
      </c>
      <c r="I18" s="17" t="s">
        <v>563</v>
      </c>
      <c r="J18" s="18" t="s">
        <v>558</v>
      </c>
      <c r="K18" s="30" t="s">
        <v>636</v>
      </c>
      <c r="L18" s="30" t="s">
        <v>637</v>
      </c>
      <c r="M18" s="29" t="s">
        <v>638</v>
      </c>
      <c r="N18" s="28" t="s">
        <v>639</v>
      </c>
      <c r="O18" s="310"/>
      <c r="P18" s="59">
        <v>1</v>
      </c>
      <c r="Q18" s="30"/>
      <c r="R18" s="30"/>
      <c r="S18" s="30"/>
      <c r="T18" s="30"/>
      <c r="U18" s="30"/>
      <c r="V18" s="30"/>
      <c r="W18" s="30" t="s">
        <v>27</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130"/>
      <c r="CP18" s="130"/>
      <c r="CQ18" s="130"/>
      <c r="CR18" s="130"/>
      <c r="CS18" s="130"/>
      <c r="CT18" s="130"/>
      <c r="CU18" s="130"/>
      <c r="CV18" s="130"/>
      <c r="CW18" s="130"/>
      <c r="CX18" s="130"/>
      <c r="CY18" s="30"/>
      <c r="CZ18" s="30"/>
      <c r="DA18" s="30"/>
      <c r="DB18" s="30"/>
      <c r="DC18" s="30"/>
      <c r="DD18" s="30"/>
      <c r="DE18" s="30"/>
      <c r="DF18" s="30"/>
      <c r="DG18" s="30"/>
      <c r="DH18" s="135"/>
      <c r="DI18" s="30"/>
      <c r="DJ18" s="30"/>
      <c r="DK18" s="30"/>
      <c r="DL18" s="30"/>
      <c r="DM18" s="30"/>
      <c r="DN18" s="30"/>
      <c r="DO18" s="30"/>
      <c r="DP18" s="30"/>
      <c r="DQ18" s="30"/>
      <c r="DR18" s="135"/>
      <c r="DS18" s="30"/>
      <c r="DT18" s="30"/>
      <c r="DU18" s="30"/>
      <c r="DV18" s="130"/>
      <c r="DW18" s="130"/>
      <c r="DX18" s="130"/>
      <c r="DY18" s="130"/>
      <c r="DZ18" s="130"/>
      <c r="EA18" s="130"/>
      <c r="EB18" s="130"/>
      <c r="EC18" s="130"/>
      <c r="ED18" s="130"/>
      <c r="EE18" s="130"/>
      <c r="EF18" s="130"/>
      <c r="EG18" s="130"/>
      <c r="EH18" s="130"/>
      <c r="EI18" s="130"/>
      <c r="EJ18" s="130"/>
      <c r="EK18" s="130"/>
      <c r="EL18" s="130"/>
      <c r="EM18" s="130"/>
      <c r="EN18" s="130"/>
      <c r="EO18" s="130"/>
      <c r="EP18" s="30"/>
      <c r="EQ18" s="30"/>
      <c r="ER18" s="30"/>
      <c r="ES18" s="30"/>
      <c r="ET18" s="30"/>
      <c r="EU18" s="30"/>
      <c r="EV18" s="30"/>
      <c r="EW18" s="30"/>
      <c r="EX18" s="30"/>
      <c r="EY18" s="135"/>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152" t="s">
        <v>1062</v>
      </c>
      <c r="HJ18" s="152" t="s">
        <v>1062</v>
      </c>
      <c r="HK18" s="152" t="s">
        <v>1062</v>
      </c>
      <c r="HL18" s="152" t="s">
        <v>1062</v>
      </c>
      <c r="HM18" s="152" t="s">
        <v>1062</v>
      </c>
      <c r="HN18" s="30">
        <v>2</v>
      </c>
      <c r="HO18" s="30">
        <v>2</v>
      </c>
      <c r="HP18" s="30">
        <v>2</v>
      </c>
      <c r="HQ18" s="30">
        <v>2</v>
      </c>
      <c r="HR18" s="23">
        <v>2</v>
      </c>
      <c r="HS18" s="23">
        <v>2</v>
      </c>
      <c r="HT18" s="30">
        <v>2</v>
      </c>
      <c r="HU18" s="30">
        <v>2</v>
      </c>
      <c r="HV18" s="30">
        <v>2</v>
      </c>
      <c r="HW18" s="30">
        <v>2</v>
      </c>
      <c r="HX18" s="30">
        <v>2</v>
      </c>
      <c r="HY18" s="30">
        <v>2</v>
      </c>
      <c r="HZ18" s="30">
        <v>2</v>
      </c>
      <c r="IA18" s="23">
        <v>1</v>
      </c>
      <c r="IB18" s="30">
        <v>2</v>
      </c>
      <c r="IC18" s="30">
        <v>2</v>
      </c>
      <c r="ID18" s="30">
        <v>2</v>
      </c>
      <c r="IE18" s="30"/>
      <c r="IF18" s="30">
        <v>2</v>
      </c>
      <c r="IG18" s="227">
        <f>COUNTIF(HN18:IF18,"2")</f>
        <v>17</v>
      </c>
      <c r="IH18" s="228">
        <f t="shared" ref="IH18" si="36">IG18/(IG18+II18+IK18+IM18)</f>
        <v>0.94444444444444442</v>
      </c>
      <c r="II18" s="227">
        <f>COUNTIF(HO18:IF18,"1")</f>
        <v>1</v>
      </c>
      <c r="IJ18" s="228">
        <f t="shared" ref="IJ18" si="37">II18/(IG18+II18+IK18+IM18)</f>
        <v>5.5555555555555552E-2</v>
      </c>
      <c r="IK18" s="227">
        <f>COUNTIF(HO18:IF18,"0")</f>
        <v>0</v>
      </c>
      <c r="IL18" s="228">
        <f t="shared" ref="IL18" si="38">IK18/(IG18+II18+IK18+IM18)</f>
        <v>0</v>
      </c>
      <c r="IM18" s="227">
        <f>COUNTIF(HO18:IF18,"KĐG")</f>
        <v>0</v>
      </c>
      <c r="IN18" s="228">
        <f t="shared" ref="IN18" si="39">IM18/(IG18+II18+IK18+IM18)</f>
        <v>0</v>
      </c>
      <c r="IO18" s="229">
        <f t="shared" ref="IO18" si="40">(((IG18*2)+(II18*1)+(IK18*0)))/(IG18+II18+IK18)</f>
        <v>1.9444444444444444</v>
      </c>
      <c r="IP18" s="169" t="str">
        <f t="shared" ref="IP18" si="41">IF(IN18&gt;=50%,"KĐG",IF(IO18&gt;=1.6,"ĐMT",IF(IO18&gt;=1,"CCG","CĐ")))</f>
        <v>ĐMT</v>
      </c>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130"/>
      <c r="LE18" s="130"/>
      <c r="LF18" s="130"/>
      <c r="LG18" s="130"/>
      <c r="LH18" s="130"/>
      <c r="LI18" s="130"/>
      <c r="LJ18" s="130"/>
      <c r="LK18" s="130"/>
      <c r="LL18" s="130"/>
      <c r="LM18" s="130"/>
      <c r="LN18" s="130"/>
      <c r="LO18" s="130"/>
      <c r="LP18" s="130"/>
      <c r="LQ18" s="130"/>
      <c r="LR18" s="130"/>
      <c r="LS18" s="130"/>
      <c r="LT18" s="130"/>
      <c r="LU18" s="130"/>
      <c r="LV18" s="130"/>
      <c r="LW18" s="130"/>
      <c r="LX18" s="135"/>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135"/>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f>COUNTIF(Q18:AA18,"x")</f>
        <v>1</v>
      </c>
      <c r="ON18" s="51"/>
    </row>
    <row r="19" spans="1:404" ht="108.75" hidden="1" customHeight="1">
      <c r="A19" s="385"/>
      <c r="B19" s="61">
        <v>1</v>
      </c>
      <c r="C19" s="16" t="s">
        <v>150</v>
      </c>
      <c r="D19" s="14" t="s">
        <v>0</v>
      </c>
      <c r="E19" s="16" t="s">
        <v>153</v>
      </c>
      <c r="F19" s="82" t="s">
        <v>1</v>
      </c>
      <c r="G19" s="14"/>
      <c r="H19" s="16" t="s">
        <v>153</v>
      </c>
      <c r="I19" s="17" t="s">
        <v>564</v>
      </c>
      <c r="J19" s="18" t="s">
        <v>559</v>
      </c>
      <c r="K19" s="30" t="s">
        <v>636</v>
      </c>
      <c r="L19" s="30" t="s">
        <v>637</v>
      </c>
      <c r="M19" s="29" t="s">
        <v>638</v>
      </c>
      <c r="N19" s="28" t="s">
        <v>639</v>
      </c>
      <c r="O19" s="310"/>
      <c r="P19" s="59">
        <v>1</v>
      </c>
      <c r="Q19" s="30"/>
      <c r="R19" s="30"/>
      <c r="S19" s="30"/>
      <c r="T19" s="30"/>
      <c r="U19" s="30"/>
      <c r="V19" s="30"/>
      <c r="W19" s="30"/>
      <c r="X19" s="30" t="s">
        <v>27</v>
      </c>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130"/>
      <c r="CP19" s="130"/>
      <c r="CQ19" s="130"/>
      <c r="CR19" s="130"/>
      <c r="CS19" s="130"/>
      <c r="CT19" s="130"/>
      <c r="CU19" s="130"/>
      <c r="CV19" s="130"/>
      <c r="CW19" s="130"/>
      <c r="CX19" s="130"/>
      <c r="CY19" s="30"/>
      <c r="CZ19" s="30"/>
      <c r="DA19" s="30"/>
      <c r="DB19" s="30"/>
      <c r="DC19" s="30"/>
      <c r="DD19" s="30"/>
      <c r="DE19" s="30"/>
      <c r="DF19" s="30"/>
      <c r="DG19" s="30"/>
      <c r="DH19" s="135"/>
      <c r="DI19" s="30"/>
      <c r="DJ19" s="30"/>
      <c r="DK19" s="30"/>
      <c r="DL19" s="30"/>
      <c r="DM19" s="30"/>
      <c r="DN19" s="30"/>
      <c r="DO19" s="30"/>
      <c r="DP19" s="30"/>
      <c r="DQ19" s="30"/>
      <c r="DR19" s="135"/>
      <c r="DS19" s="30"/>
      <c r="DT19" s="30"/>
      <c r="DU19" s="30"/>
      <c r="DV19" s="130"/>
      <c r="DW19" s="130"/>
      <c r="DX19" s="130"/>
      <c r="DY19" s="130"/>
      <c r="DZ19" s="130"/>
      <c r="EA19" s="130"/>
      <c r="EB19" s="130"/>
      <c r="EC19" s="130"/>
      <c r="ED19" s="130"/>
      <c r="EE19" s="130"/>
      <c r="EF19" s="130"/>
      <c r="EG19" s="130"/>
      <c r="EH19" s="130"/>
      <c r="EI19" s="130"/>
      <c r="EJ19" s="130"/>
      <c r="EK19" s="130"/>
      <c r="EL19" s="130"/>
      <c r="EM19" s="130"/>
      <c r="EN19" s="130"/>
      <c r="EO19" s="130"/>
      <c r="EP19" s="30"/>
      <c r="EQ19" s="30"/>
      <c r="ER19" s="30"/>
      <c r="ES19" s="30"/>
      <c r="ET19" s="30"/>
      <c r="EU19" s="30"/>
      <c r="EV19" s="30"/>
      <c r="EW19" s="30"/>
      <c r="EX19" s="30"/>
      <c r="EY19" s="135"/>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130"/>
      <c r="LE19" s="130"/>
      <c r="LF19" s="130"/>
      <c r="LG19" s="130"/>
      <c r="LH19" s="130"/>
      <c r="LI19" s="130"/>
      <c r="LJ19" s="130"/>
      <c r="LK19" s="130"/>
      <c r="LL19" s="130"/>
      <c r="LM19" s="130"/>
      <c r="LN19" s="130"/>
      <c r="LO19" s="130"/>
      <c r="LP19" s="130"/>
      <c r="LQ19" s="130"/>
      <c r="LR19" s="130"/>
      <c r="LS19" s="130"/>
      <c r="LT19" s="130"/>
      <c r="LU19" s="130"/>
      <c r="LV19" s="130"/>
      <c r="LW19" s="130"/>
      <c r="LX19" s="135"/>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135"/>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f>COUNTIF(Q19:AA19,"x")</f>
        <v>1</v>
      </c>
      <c r="ON19" s="51"/>
    </row>
    <row r="20" spans="1:404" ht="112.5" hidden="1" customHeight="1">
      <c r="A20" s="385"/>
      <c r="B20" s="61">
        <v>1</v>
      </c>
      <c r="C20" s="16" t="s">
        <v>150</v>
      </c>
      <c r="D20" s="14" t="s">
        <v>0</v>
      </c>
      <c r="E20" s="16" t="s">
        <v>154</v>
      </c>
      <c r="F20" s="82" t="s">
        <v>1</v>
      </c>
      <c r="G20" s="14"/>
      <c r="H20" s="16" t="s">
        <v>154</v>
      </c>
      <c r="I20" s="17" t="s">
        <v>565</v>
      </c>
      <c r="J20" s="18" t="s">
        <v>560</v>
      </c>
      <c r="K20" s="30" t="s">
        <v>636</v>
      </c>
      <c r="L20" s="30" t="s">
        <v>637</v>
      </c>
      <c r="M20" s="29" t="s">
        <v>638</v>
      </c>
      <c r="N20" s="28" t="s">
        <v>639</v>
      </c>
      <c r="O20" s="310"/>
      <c r="P20" s="59">
        <v>1</v>
      </c>
      <c r="Q20" s="30"/>
      <c r="R20" s="30"/>
      <c r="S20" s="30"/>
      <c r="T20" s="30"/>
      <c r="U20" s="30"/>
      <c r="V20" s="30"/>
      <c r="W20" s="30"/>
      <c r="X20" s="30"/>
      <c r="Y20" s="30" t="s">
        <v>27</v>
      </c>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130"/>
      <c r="CP20" s="130"/>
      <c r="CQ20" s="130"/>
      <c r="CR20" s="130"/>
      <c r="CS20" s="130"/>
      <c r="CT20" s="130"/>
      <c r="CU20" s="130"/>
      <c r="CV20" s="130"/>
      <c r="CW20" s="130"/>
      <c r="CX20" s="130"/>
      <c r="CY20" s="30"/>
      <c r="CZ20" s="30"/>
      <c r="DA20" s="30"/>
      <c r="DB20" s="30"/>
      <c r="DC20" s="30"/>
      <c r="DD20" s="30"/>
      <c r="DE20" s="30"/>
      <c r="DF20" s="30"/>
      <c r="DG20" s="30"/>
      <c r="DH20" s="135"/>
      <c r="DI20" s="30"/>
      <c r="DJ20" s="30"/>
      <c r="DK20" s="30"/>
      <c r="DL20" s="30"/>
      <c r="DM20" s="30"/>
      <c r="DN20" s="30"/>
      <c r="DO20" s="30"/>
      <c r="DP20" s="30"/>
      <c r="DQ20" s="30"/>
      <c r="DR20" s="135"/>
      <c r="DS20" s="30"/>
      <c r="DT20" s="30"/>
      <c r="DU20" s="30"/>
      <c r="DV20" s="130"/>
      <c r="DW20" s="130"/>
      <c r="DX20" s="130"/>
      <c r="DY20" s="130"/>
      <c r="DZ20" s="130"/>
      <c r="EA20" s="130"/>
      <c r="EB20" s="130"/>
      <c r="EC20" s="130"/>
      <c r="ED20" s="130"/>
      <c r="EE20" s="130"/>
      <c r="EF20" s="130"/>
      <c r="EG20" s="130"/>
      <c r="EH20" s="130"/>
      <c r="EI20" s="130"/>
      <c r="EJ20" s="130"/>
      <c r="EK20" s="130"/>
      <c r="EL20" s="130"/>
      <c r="EM20" s="130"/>
      <c r="EN20" s="130"/>
      <c r="EO20" s="130"/>
      <c r="EP20" s="30"/>
      <c r="EQ20" s="30"/>
      <c r="ER20" s="30"/>
      <c r="ES20" s="30"/>
      <c r="ET20" s="30"/>
      <c r="EU20" s="30"/>
      <c r="EV20" s="30"/>
      <c r="EW20" s="30"/>
      <c r="EX20" s="30"/>
      <c r="EY20" s="135"/>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130"/>
      <c r="LE20" s="130"/>
      <c r="LF20" s="130"/>
      <c r="LG20" s="130"/>
      <c r="LH20" s="130"/>
      <c r="LI20" s="130"/>
      <c r="LJ20" s="130"/>
      <c r="LK20" s="130"/>
      <c r="LL20" s="130"/>
      <c r="LM20" s="130"/>
      <c r="LN20" s="130"/>
      <c r="LO20" s="130"/>
      <c r="LP20" s="130"/>
      <c r="LQ20" s="130"/>
      <c r="LR20" s="130"/>
      <c r="LS20" s="130"/>
      <c r="LT20" s="130"/>
      <c r="LU20" s="130"/>
      <c r="LV20" s="130"/>
      <c r="LW20" s="130"/>
      <c r="LX20" s="135"/>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135"/>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f>COUNTIF(Q20:AA20,"x")</f>
        <v>1</v>
      </c>
      <c r="ON20" s="51"/>
    </row>
    <row r="21" spans="1:404" ht="112.5" hidden="1" customHeight="1">
      <c r="A21" s="385"/>
      <c r="B21" s="28">
        <v>1</v>
      </c>
      <c r="C21" s="33" t="s">
        <v>150</v>
      </c>
      <c r="D21" s="29" t="s">
        <v>0</v>
      </c>
      <c r="E21" s="33" t="s">
        <v>630</v>
      </c>
      <c r="F21" s="29" t="s">
        <v>1</v>
      </c>
      <c r="G21" s="29"/>
      <c r="H21" s="33" t="s">
        <v>630</v>
      </c>
      <c r="I21" s="49" t="s">
        <v>565</v>
      </c>
      <c r="J21" s="18" t="s">
        <v>561</v>
      </c>
      <c r="K21" s="30" t="s">
        <v>636</v>
      </c>
      <c r="L21" s="30" t="s">
        <v>637</v>
      </c>
      <c r="M21" s="29" t="s">
        <v>638</v>
      </c>
      <c r="N21" s="28" t="s">
        <v>639</v>
      </c>
      <c r="O21" s="310"/>
      <c r="P21" s="59">
        <v>1</v>
      </c>
      <c r="Q21" s="30"/>
      <c r="R21" s="30"/>
      <c r="S21" s="30"/>
      <c r="T21" s="30"/>
      <c r="U21" s="30"/>
      <c r="V21" s="30"/>
      <c r="W21" s="30"/>
      <c r="X21" s="30"/>
      <c r="Y21" s="30"/>
      <c r="Z21" s="30" t="s">
        <v>27</v>
      </c>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130"/>
      <c r="CP21" s="130"/>
      <c r="CQ21" s="130"/>
      <c r="CR21" s="130"/>
      <c r="CS21" s="130"/>
      <c r="CT21" s="130"/>
      <c r="CU21" s="130"/>
      <c r="CV21" s="130"/>
      <c r="CW21" s="130"/>
      <c r="CX21" s="130"/>
      <c r="CY21" s="30"/>
      <c r="CZ21" s="30"/>
      <c r="DA21" s="30"/>
      <c r="DB21" s="30"/>
      <c r="DC21" s="30"/>
      <c r="DD21" s="30"/>
      <c r="DE21" s="30"/>
      <c r="DF21" s="30"/>
      <c r="DG21" s="30"/>
      <c r="DH21" s="135"/>
      <c r="DI21" s="30"/>
      <c r="DJ21" s="30"/>
      <c r="DK21" s="30"/>
      <c r="DL21" s="30"/>
      <c r="DM21" s="30"/>
      <c r="DN21" s="30"/>
      <c r="DO21" s="30"/>
      <c r="DP21" s="30"/>
      <c r="DQ21" s="30"/>
      <c r="DR21" s="135"/>
      <c r="DS21" s="30"/>
      <c r="DT21" s="30"/>
      <c r="DU21" s="30"/>
      <c r="DV21" s="130"/>
      <c r="DW21" s="130"/>
      <c r="DX21" s="130"/>
      <c r="DY21" s="130"/>
      <c r="DZ21" s="130"/>
      <c r="EA21" s="130"/>
      <c r="EB21" s="130"/>
      <c r="EC21" s="130"/>
      <c r="ED21" s="130"/>
      <c r="EE21" s="130"/>
      <c r="EF21" s="130"/>
      <c r="EG21" s="130"/>
      <c r="EH21" s="130"/>
      <c r="EI21" s="130"/>
      <c r="EJ21" s="130"/>
      <c r="EK21" s="130"/>
      <c r="EL21" s="130"/>
      <c r="EM21" s="130"/>
      <c r="EN21" s="130"/>
      <c r="EO21" s="130"/>
      <c r="EP21" s="30"/>
      <c r="EQ21" s="30"/>
      <c r="ER21" s="30"/>
      <c r="ES21" s="30"/>
      <c r="ET21" s="30"/>
      <c r="EU21" s="30"/>
      <c r="EV21" s="30"/>
      <c r="EW21" s="30"/>
      <c r="EX21" s="30"/>
      <c r="EY21" s="135"/>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130"/>
      <c r="LE21" s="130"/>
      <c r="LF21" s="130"/>
      <c r="LG21" s="130"/>
      <c r="LH21" s="130"/>
      <c r="LI21" s="130"/>
      <c r="LJ21" s="130"/>
      <c r="LK21" s="130"/>
      <c r="LL21" s="130"/>
      <c r="LM21" s="130"/>
      <c r="LN21" s="130"/>
      <c r="LO21" s="130"/>
      <c r="LP21" s="130"/>
      <c r="LQ21" s="130"/>
      <c r="LR21" s="130"/>
      <c r="LS21" s="130"/>
      <c r="LT21" s="130"/>
      <c r="LU21" s="130"/>
      <c r="LV21" s="130"/>
      <c r="LW21" s="130"/>
      <c r="LX21" s="135"/>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135"/>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v>1</v>
      </c>
      <c r="ON21" s="61"/>
    </row>
    <row r="22" spans="1:404" ht="111" hidden="1" customHeight="1">
      <c r="A22" s="386"/>
      <c r="B22" s="61">
        <v>1</v>
      </c>
      <c r="C22" s="16" t="s">
        <v>150</v>
      </c>
      <c r="D22" s="14" t="s">
        <v>0</v>
      </c>
      <c r="E22" s="16" t="s">
        <v>155</v>
      </c>
      <c r="F22" s="82" t="s">
        <v>1</v>
      </c>
      <c r="G22" s="14"/>
      <c r="H22" s="16" t="s">
        <v>155</v>
      </c>
      <c r="I22" s="17" t="s">
        <v>566</v>
      </c>
      <c r="J22" s="18" t="s">
        <v>561</v>
      </c>
      <c r="K22" s="30" t="s">
        <v>636</v>
      </c>
      <c r="L22" s="30" t="s">
        <v>637</v>
      </c>
      <c r="M22" s="29" t="s">
        <v>638</v>
      </c>
      <c r="N22" s="28" t="s">
        <v>639</v>
      </c>
      <c r="O22" s="311"/>
      <c r="P22" s="59">
        <v>1</v>
      </c>
      <c r="Q22" s="30"/>
      <c r="R22" s="30"/>
      <c r="S22" s="30"/>
      <c r="T22" s="30"/>
      <c r="U22" s="30"/>
      <c r="V22" s="30"/>
      <c r="W22" s="30"/>
      <c r="X22" s="30"/>
      <c r="Y22" s="30"/>
      <c r="Z22" s="30"/>
      <c r="AA22" s="30" t="s">
        <v>27</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130"/>
      <c r="CP22" s="130"/>
      <c r="CQ22" s="130"/>
      <c r="CR22" s="130"/>
      <c r="CS22" s="130"/>
      <c r="CT22" s="130"/>
      <c r="CU22" s="130"/>
      <c r="CV22" s="130"/>
      <c r="CW22" s="130"/>
      <c r="CX22" s="130"/>
      <c r="CY22" s="30"/>
      <c r="CZ22" s="30"/>
      <c r="DA22" s="30"/>
      <c r="DB22" s="30"/>
      <c r="DC22" s="30"/>
      <c r="DD22" s="30"/>
      <c r="DE22" s="30"/>
      <c r="DF22" s="30"/>
      <c r="DG22" s="30"/>
      <c r="DH22" s="135"/>
      <c r="DI22" s="30"/>
      <c r="DJ22" s="30"/>
      <c r="DK22" s="30"/>
      <c r="DL22" s="30"/>
      <c r="DM22" s="30"/>
      <c r="DN22" s="30"/>
      <c r="DO22" s="30"/>
      <c r="DP22" s="30"/>
      <c r="DQ22" s="30"/>
      <c r="DR22" s="135"/>
      <c r="DS22" s="30"/>
      <c r="DT22" s="30"/>
      <c r="DU22" s="30"/>
      <c r="DV22" s="130"/>
      <c r="DW22" s="130"/>
      <c r="DX22" s="130"/>
      <c r="DY22" s="130"/>
      <c r="DZ22" s="130"/>
      <c r="EA22" s="130"/>
      <c r="EB22" s="130"/>
      <c r="EC22" s="130"/>
      <c r="ED22" s="130"/>
      <c r="EE22" s="130"/>
      <c r="EF22" s="130"/>
      <c r="EG22" s="130"/>
      <c r="EH22" s="130"/>
      <c r="EI22" s="130"/>
      <c r="EJ22" s="130"/>
      <c r="EK22" s="130"/>
      <c r="EL22" s="130"/>
      <c r="EM22" s="130"/>
      <c r="EN22" s="130"/>
      <c r="EO22" s="130"/>
      <c r="EP22" s="30"/>
      <c r="EQ22" s="30"/>
      <c r="ER22" s="30"/>
      <c r="ES22" s="30"/>
      <c r="ET22" s="30"/>
      <c r="EU22" s="30"/>
      <c r="EV22" s="30"/>
      <c r="EW22" s="30"/>
      <c r="EX22" s="30"/>
      <c r="EY22" s="135"/>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130"/>
      <c r="LE22" s="130"/>
      <c r="LF22" s="130"/>
      <c r="LG22" s="130"/>
      <c r="LH22" s="130"/>
      <c r="LI22" s="130"/>
      <c r="LJ22" s="130"/>
      <c r="LK22" s="130"/>
      <c r="LL22" s="130"/>
      <c r="LM22" s="130"/>
      <c r="LN22" s="130"/>
      <c r="LO22" s="130"/>
      <c r="LP22" s="130"/>
      <c r="LQ22" s="130"/>
      <c r="LR22" s="130"/>
      <c r="LS22" s="130"/>
      <c r="LT22" s="130"/>
      <c r="LU22" s="130"/>
      <c r="LV22" s="130"/>
      <c r="LW22" s="130"/>
      <c r="LX22" s="135"/>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135"/>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f>COUNTIF(Q22:AA22,"x")</f>
        <v>1</v>
      </c>
      <c r="ON22" s="51"/>
    </row>
    <row r="23" spans="1:404" ht="34.5" customHeight="1">
      <c r="A23" s="42"/>
      <c r="B23" s="51"/>
      <c r="C23" s="306" t="s">
        <v>516</v>
      </c>
      <c r="D23" s="307"/>
      <c r="E23" s="308"/>
      <c r="F23" s="82"/>
      <c r="G23" s="164">
        <f>G24+G31+G37+G45+G58+G64</f>
        <v>13</v>
      </c>
      <c r="H23" s="12"/>
      <c r="I23" s="53"/>
      <c r="J23" s="54"/>
      <c r="K23" s="105"/>
      <c r="L23" s="105"/>
      <c r="M23" s="105"/>
      <c r="N23" s="105"/>
      <c r="O23" s="25">
        <f>O24+O31+O37+O45+O58+O64</f>
        <v>36</v>
      </c>
      <c r="P23" s="12">
        <f>P24+P31+P37+P45+P58+P64</f>
        <v>18</v>
      </c>
      <c r="Q23" s="108" t="s">
        <v>122</v>
      </c>
      <c r="R23" s="124" t="s">
        <v>122</v>
      </c>
      <c r="S23" s="124" t="s">
        <v>122</v>
      </c>
      <c r="T23" s="124" t="s">
        <v>122</v>
      </c>
      <c r="U23" s="124" t="s">
        <v>122</v>
      </c>
      <c r="V23" s="124" t="s">
        <v>122</v>
      </c>
      <c r="W23" s="124" t="s">
        <v>122</v>
      </c>
      <c r="X23" s="124" t="s">
        <v>122</v>
      </c>
      <c r="Y23" s="124" t="s">
        <v>122</v>
      </c>
      <c r="Z23" s="124" t="s">
        <v>122</v>
      </c>
      <c r="AA23" s="124" t="s">
        <v>122</v>
      </c>
      <c r="AB23" s="124"/>
      <c r="AC23" s="124"/>
      <c r="AD23" s="124"/>
      <c r="AE23" s="119"/>
      <c r="AF23" s="120"/>
      <c r="AG23" s="120"/>
      <c r="AH23" s="120"/>
      <c r="AI23" s="25"/>
      <c r="AJ23" s="25"/>
      <c r="AK23" s="120"/>
      <c r="AL23" s="120"/>
      <c r="AM23" s="120"/>
      <c r="AN23" s="120"/>
      <c r="AO23" s="120"/>
      <c r="AP23" s="25"/>
      <c r="AQ23" s="120"/>
      <c r="AR23" s="25"/>
      <c r="AS23" s="120"/>
      <c r="AT23" s="120"/>
      <c r="AU23" s="120"/>
      <c r="AV23" s="164"/>
      <c r="AW23" s="120"/>
      <c r="AX23" s="120"/>
      <c r="AY23" s="120"/>
      <c r="AZ23" s="120"/>
      <c r="BA23" s="119"/>
      <c r="BB23" s="119"/>
      <c r="BC23" s="119"/>
      <c r="BD23" s="119"/>
      <c r="BE23" s="119"/>
      <c r="BF23" s="119"/>
      <c r="BG23" s="119"/>
      <c r="BH23" s="119"/>
      <c r="BI23" s="119"/>
      <c r="BJ23" s="119"/>
      <c r="BK23" s="120"/>
      <c r="BL23" s="120"/>
      <c r="BM23" s="120"/>
      <c r="BN23" s="164"/>
      <c r="BO23" s="164"/>
      <c r="BP23" s="164"/>
      <c r="BQ23" s="120"/>
      <c r="BR23" s="120"/>
      <c r="BS23" s="120"/>
      <c r="BT23" s="120"/>
      <c r="BU23" s="120"/>
      <c r="BV23" s="120"/>
      <c r="BW23" s="120"/>
      <c r="BX23" s="120"/>
      <c r="BY23" s="120"/>
      <c r="BZ23" s="120"/>
      <c r="CA23" s="120"/>
      <c r="CB23" s="120"/>
      <c r="CC23" s="120"/>
      <c r="CD23" s="120"/>
      <c r="CE23" s="120"/>
      <c r="CF23" s="119"/>
      <c r="CG23" s="119"/>
      <c r="CH23" s="119"/>
      <c r="CI23" s="119"/>
      <c r="CJ23" s="119"/>
      <c r="CK23" s="119"/>
      <c r="CL23" s="119"/>
      <c r="CM23" s="119"/>
      <c r="CN23" s="119"/>
      <c r="CO23" s="125"/>
      <c r="CP23" s="125"/>
      <c r="CQ23" s="125"/>
      <c r="CR23" s="125"/>
      <c r="CS23" s="125"/>
      <c r="CT23" s="125"/>
      <c r="CU23" s="125"/>
      <c r="CV23" s="125"/>
      <c r="CW23" s="125"/>
      <c r="CX23" s="125"/>
      <c r="CY23" s="120"/>
      <c r="CZ23" s="120"/>
      <c r="DA23" s="120"/>
      <c r="DB23" s="120"/>
      <c r="DC23" s="120"/>
      <c r="DD23" s="120"/>
      <c r="DE23" s="120"/>
      <c r="DF23" s="120"/>
      <c r="DG23" s="120"/>
      <c r="DH23" s="126"/>
      <c r="DI23" s="120"/>
      <c r="DJ23" s="120"/>
      <c r="DK23" s="120"/>
      <c r="DL23" s="120"/>
      <c r="DM23" s="120"/>
      <c r="DN23" s="120"/>
      <c r="DO23" s="120"/>
      <c r="DP23" s="120"/>
      <c r="DQ23" s="120"/>
      <c r="DR23" s="126"/>
      <c r="DS23" s="119"/>
      <c r="DT23" s="119"/>
      <c r="DU23" s="119"/>
      <c r="DV23" s="125"/>
      <c r="DW23" s="203"/>
      <c r="DX23" s="203"/>
      <c r="DY23" s="203"/>
      <c r="DZ23" s="203"/>
      <c r="EA23" s="203"/>
      <c r="EB23" s="203"/>
      <c r="EC23" s="203"/>
      <c r="ED23" s="203"/>
      <c r="EE23" s="125"/>
      <c r="EF23" s="125"/>
      <c r="EG23" s="125"/>
      <c r="EH23" s="125"/>
      <c r="EI23" s="125"/>
      <c r="EJ23" s="125"/>
      <c r="EK23" s="125"/>
      <c r="EL23" s="125"/>
      <c r="EM23" s="125"/>
      <c r="EN23" s="125"/>
      <c r="EO23" s="125"/>
      <c r="EP23" s="120"/>
      <c r="EQ23" s="120"/>
      <c r="ER23" s="120"/>
      <c r="ES23" s="120"/>
      <c r="ET23" s="120"/>
      <c r="EU23" s="120"/>
      <c r="EV23" s="120"/>
      <c r="EW23" s="120"/>
      <c r="EX23" s="120"/>
      <c r="EY23" s="126"/>
      <c r="EZ23" s="119"/>
      <c r="FA23" s="119"/>
      <c r="FB23" s="119"/>
      <c r="FC23" s="120"/>
      <c r="FD23" s="120"/>
      <c r="FE23" s="120"/>
      <c r="FF23" s="120"/>
      <c r="FG23" s="120"/>
      <c r="FH23" s="120"/>
      <c r="FI23" s="120"/>
      <c r="FJ23" s="120"/>
      <c r="FK23" s="120"/>
      <c r="FL23" s="120"/>
      <c r="FM23" s="120"/>
      <c r="FN23" s="120"/>
      <c r="FO23" s="120"/>
      <c r="FP23" s="120"/>
      <c r="FQ23" s="120"/>
      <c r="FR23" s="120"/>
      <c r="FS23" s="120"/>
      <c r="FT23" s="120"/>
      <c r="FU23" s="119"/>
      <c r="FV23" s="119"/>
      <c r="FW23" s="119"/>
      <c r="FX23" s="119"/>
      <c r="FY23" s="119"/>
      <c r="FZ23" s="119"/>
      <c r="GA23" s="119"/>
      <c r="GB23" s="119"/>
      <c r="GC23" s="119"/>
      <c r="GD23" s="119"/>
      <c r="GE23" s="119"/>
      <c r="GF23" s="119"/>
      <c r="GG23" s="120"/>
      <c r="GH23" s="120"/>
      <c r="GI23" s="120"/>
      <c r="GJ23" s="120"/>
      <c r="GK23" s="120"/>
      <c r="GL23" s="120"/>
      <c r="GM23" s="120"/>
      <c r="GN23" s="120"/>
      <c r="GO23" s="164"/>
      <c r="GP23" s="164"/>
      <c r="GQ23" s="164"/>
      <c r="GR23" s="164"/>
      <c r="GS23" s="164"/>
      <c r="GT23" s="120"/>
      <c r="GU23" s="120"/>
      <c r="GV23" s="120"/>
      <c r="GW23" s="120"/>
      <c r="GX23" s="119"/>
      <c r="GY23" s="119"/>
      <c r="GZ23" s="119"/>
      <c r="HA23" s="119"/>
      <c r="HB23" s="119"/>
      <c r="HC23" s="119"/>
      <c r="HD23" s="119"/>
      <c r="HE23" s="119"/>
      <c r="HF23" s="119"/>
      <c r="HG23" s="119"/>
      <c r="HH23" s="119"/>
      <c r="HI23" s="120"/>
      <c r="HJ23" s="119"/>
      <c r="HK23" s="119"/>
      <c r="HL23" s="119"/>
      <c r="HM23" s="119"/>
      <c r="HN23" s="120"/>
      <c r="HO23" s="120"/>
      <c r="HP23" s="120"/>
      <c r="HQ23" s="120"/>
      <c r="HR23" s="120"/>
      <c r="HS23" s="120"/>
      <c r="HT23" s="120"/>
      <c r="HU23" s="120"/>
      <c r="HV23" s="120"/>
      <c r="HW23" s="120"/>
      <c r="HX23" s="120"/>
      <c r="HY23" s="120"/>
      <c r="HZ23" s="120"/>
      <c r="IA23" s="120"/>
      <c r="IB23" s="120"/>
      <c r="IC23" s="119"/>
      <c r="ID23" s="119"/>
      <c r="IE23" s="119"/>
      <c r="IF23" s="119"/>
      <c r="IG23" s="119"/>
      <c r="IH23" s="119"/>
      <c r="II23" s="119"/>
      <c r="IJ23" s="119"/>
      <c r="IK23" s="119"/>
      <c r="IL23" s="119"/>
      <c r="IM23" s="119"/>
      <c r="IN23" s="119"/>
      <c r="IO23" s="119"/>
      <c r="IP23" s="119"/>
      <c r="IQ23" s="119"/>
      <c r="IR23" s="119"/>
      <c r="IS23" s="119"/>
      <c r="IT23" s="119"/>
      <c r="IU23" s="119"/>
      <c r="IV23" s="119"/>
      <c r="IW23" s="119"/>
      <c r="IX23" s="119"/>
      <c r="IY23" s="119"/>
      <c r="IZ23" s="119"/>
      <c r="JA23" s="120"/>
      <c r="JB23" s="120"/>
      <c r="JC23" s="120"/>
      <c r="JD23" s="120"/>
      <c r="JE23" s="120"/>
      <c r="JF23" s="120"/>
      <c r="JG23" s="119"/>
      <c r="JH23" s="119"/>
      <c r="JI23" s="119"/>
      <c r="JJ23" s="119"/>
      <c r="JK23" s="119"/>
      <c r="JL23" s="119"/>
      <c r="JM23" s="119"/>
      <c r="JN23" s="119"/>
      <c r="JO23" s="119"/>
      <c r="JP23" s="119"/>
      <c r="JQ23" s="119"/>
      <c r="JR23" s="119"/>
      <c r="JS23" s="119"/>
      <c r="JT23" s="119"/>
      <c r="JU23" s="119"/>
      <c r="JV23" s="119"/>
      <c r="JW23" s="119"/>
      <c r="JX23" s="119"/>
      <c r="JY23" s="119"/>
      <c r="JZ23" s="119"/>
      <c r="KA23" s="119"/>
      <c r="KB23" s="119"/>
      <c r="KC23" s="230"/>
      <c r="KD23" s="230"/>
      <c r="KE23" s="230"/>
      <c r="KF23" s="230"/>
      <c r="KG23" s="230"/>
      <c r="KH23" s="230"/>
      <c r="KI23" s="230"/>
      <c r="KJ23" s="230"/>
      <c r="KK23" s="230"/>
      <c r="KL23" s="230"/>
      <c r="KM23" s="230"/>
      <c r="KN23" s="230"/>
      <c r="KO23" s="230"/>
      <c r="KP23" s="230"/>
      <c r="KQ23" s="119"/>
      <c r="KR23" s="119"/>
      <c r="KS23" s="119"/>
      <c r="KT23" s="119"/>
      <c r="KU23" s="119"/>
      <c r="KV23" s="119"/>
      <c r="KW23" s="119"/>
      <c r="KX23" s="119"/>
      <c r="KY23" s="119"/>
      <c r="KZ23" s="119"/>
      <c r="LA23" s="119"/>
      <c r="LB23" s="119"/>
      <c r="LC23" s="119"/>
      <c r="LD23" s="125"/>
      <c r="LE23" s="125"/>
      <c r="LF23" s="125"/>
      <c r="LG23" s="231"/>
      <c r="LH23" s="231"/>
      <c r="LI23" s="231"/>
      <c r="LJ23" s="231"/>
      <c r="LK23" s="231"/>
      <c r="LL23" s="231"/>
      <c r="LM23" s="231"/>
      <c r="LN23" s="231"/>
      <c r="LO23" s="231"/>
      <c r="LP23" s="231"/>
      <c r="LQ23" s="231"/>
      <c r="LR23" s="231"/>
      <c r="LS23" s="125"/>
      <c r="LT23" s="125"/>
      <c r="LU23" s="125"/>
      <c r="LV23" s="125"/>
      <c r="LW23" s="125"/>
      <c r="LX23" s="126"/>
      <c r="LY23" s="119"/>
      <c r="LZ23" s="119"/>
      <c r="MA23" s="119"/>
      <c r="MB23" s="119"/>
      <c r="MC23" s="119"/>
      <c r="MD23" s="119"/>
      <c r="ME23" s="119"/>
      <c r="MF23" s="119"/>
      <c r="MG23" s="119"/>
      <c r="MH23" s="119"/>
      <c r="MI23" s="119"/>
      <c r="MJ23" s="119"/>
      <c r="MK23" s="230"/>
      <c r="ML23" s="230"/>
      <c r="MM23" s="230"/>
      <c r="MN23" s="230"/>
      <c r="MO23" s="230"/>
      <c r="MP23" s="230"/>
      <c r="MQ23" s="230"/>
      <c r="MR23" s="230"/>
      <c r="MS23" s="230"/>
      <c r="MT23" s="230"/>
      <c r="MU23" s="230"/>
      <c r="MV23" s="230"/>
      <c r="MW23" s="230"/>
      <c r="MX23" s="230"/>
      <c r="MY23" s="119"/>
      <c r="MZ23" s="119"/>
      <c r="NA23" s="119"/>
      <c r="NB23" s="119"/>
      <c r="NC23" s="126"/>
      <c r="ND23" s="119"/>
      <c r="NE23" s="119"/>
      <c r="NF23" s="119"/>
      <c r="NG23" s="119"/>
      <c r="NH23" s="119"/>
      <c r="NI23" s="119"/>
      <c r="NJ23" s="119"/>
      <c r="NK23" s="119"/>
      <c r="NL23" s="119"/>
      <c r="NM23" s="119"/>
      <c r="NN23" s="119"/>
      <c r="NO23" s="119"/>
      <c r="NP23" s="119"/>
      <c r="NQ23" s="119"/>
      <c r="NR23" s="119"/>
      <c r="NS23" s="119"/>
      <c r="NT23" s="119"/>
      <c r="NU23" s="119"/>
      <c r="NV23" s="119"/>
      <c r="NW23" s="119"/>
      <c r="NX23" s="119"/>
      <c r="NY23" s="119"/>
      <c r="NZ23" s="119"/>
      <c r="OA23" s="119"/>
      <c r="OB23" s="119"/>
      <c r="OC23" s="119"/>
      <c r="OD23" s="119"/>
      <c r="OE23" s="119"/>
      <c r="OF23" s="119"/>
      <c r="OG23" s="119"/>
      <c r="OH23" s="119"/>
      <c r="OI23" s="119"/>
      <c r="OJ23" s="119"/>
      <c r="OK23" s="119"/>
      <c r="OL23" s="119"/>
      <c r="OM23" s="30"/>
      <c r="ON23" s="15"/>
    </row>
    <row r="24" spans="1:404" ht="25.5" hidden="1" customHeight="1">
      <c r="A24" s="42"/>
      <c r="B24" s="51"/>
      <c r="C24" s="296" t="s">
        <v>62</v>
      </c>
      <c r="D24" s="296"/>
      <c r="E24" s="296"/>
      <c r="F24" s="82"/>
      <c r="G24" s="164">
        <f>COUNTIF(G25:G30,"x")</f>
        <v>1</v>
      </c>
      <c r="H24" s="12"/>
      <c r="I24" s="53"/>
      <c r="J24" s="54"/>
      <c r="K24" s="105"/>
      <c r="L24" s="105"/>
      <c r="M24" s="105"/>
      <c r="N24" s="105"/>
      <c r="O24" s="25">
        <f>COUNTIF(O25:O30,"x")</f>
        <v>6</v>
      </c>
      <c r="P24" s="25">
        <f>SUM(P25:P30)</f>
        <v>4</v>
      </c>
      <c r="Q24" s="108" t="s">
        <v>122</v>
      </c>
      <c r="R24" s="124" t="s">
        <v>122</v>
      </c>
      <c r="S24" s="124" t="s">
        <v>122</v>
      </c>
      <c r="T24" s="124" t="s">
        <v>122</v>
      </c>
      <c r="U24" s="124" t="s">
        <v>122</v>
      </c>
      <c r="V24" s="124" t="s">
        <v>122</v>
      </c>
      <c r="W24" s="124" t="s">
        <v>122</v>
      </c>
      <c r="X24" s="124" t="s">
        <v>122</v>
      </c>
      <c r="Y24" s="124" t="s">
        <v>122</v>
      </c>
      <c r="Z24" s="124" t="s">
        <v>122</v>
      </c>
      <c r="AA24" s="124" t="s">
        <v>122</v>
      </c>
      <c r="AB24" s="124"/>
      <c r="AC24" s="124"/>
      <c r="AD24" s="124"/>
      <c r="AE24" s="119"/>
      <c r="AF24" s="120"/>
      <c r="AG24" s="120"/>
      <c r="AH24" s="120"/>
      <c r="AI24" s="25"/>
      <c r="AJ24" s="25"/>
      <c r="AK24" s="120"/>
      <c r="AL24" s="120"/>
      <c r="AM24" s="120"/>
      <c r="AN24" s="120"/>
      <c r="AO24" s="120"/>
      <c r="AP24" s="25"/>
      <c r="AQ24" s="120"/>
      <c r="AR24" s="25"/>
      <c r="AS24" s="120"/>
      <c r="AT24" s="120"/>
      <c r="AU24" s="120"/>
      <c r="AV24" s="164"/>
      <c r="AW24" s="120"/>
      <c r="AX24" s="120"/>
      <c r="AY24" s="120"/>
      <c r="AZ24" s="120"/>
      <c r="BA24" s="119"/>
      <c r="BB24" s="119"/>
      <c r="BC24" s="119"/>
      <c r="BD24" s="119"/>
      <c r="BE24" s="119"/>
      <c r="BF24" s="119"/>
      <c r="BG24" s="119"/>
      <c r="BH24" s="119"/>
      <c r="BI24" s="119"/>
      <c r="BJ24" s="119"/>
      <c r="BK24" s="120"/>
      <c r="BL24" s="120"/>
      <c r="BM24" s="120"/>
      <c r="BN24" s="164"/>
      <c r="BO24" s="164"/>
      <c r="BP24" s="164"/>
      <c r="BQ24" s="120"/>
      <c r="BR24" s="120"/>
      <c r="BS24" s="120"/>
      <c r="BT24" s="120"/>
      <c r="BU24" s="120"/>
      <c r="BV24" s="120"/>
      <c r="BW24" s="120"/>
      <c r="BX24" s="120"/>
      <c r="BY24" s="120"/>
      <c r="BZ24" s="120"/>
      <c r="CA24" s="120"/>
      <c r="CB24" s="120"/>
      <c r="CC24" s="120"/>
      <c r="CD24" s="120"/>
      <c r="CE24" s="120"/>
      <c r="CF24" s="119"/>
      <c r="CG24" s="119"/>
      <c r="CH24" s="119"/>
      <c r="CI24" s="119"/>
      <c r="CJ24" s="119"/>
      <c r="CK24" s="119"/>
      <c r="CL24" s="119"/>
      <c r="CM24" s="119"/>
      <c r="CN24" s="119"/>
      <c r="CO24" s="125"/>
      <c r="CP24" s="125"/>
      <c r="CQ24" s="125"/>
      <c r="CR24" s="125"/>
      <c r="CS24" s="125"/>
      <c r="CT24" s="125"/>
      <c r="CU24" s="125"/>
      <c r="CV24" s="125"/>
      <c r="CW24" s="125"/>
      <c r="CX24" s="125"/>
      <c r="CY24" s="120"/>
      <c r="CZ24" s="120"/>
      <c r="DA24" s="120"/>
      <c r="DB24" s="120"/>
      <c r="DC24" s="120"/>
      <c r="DD24" s="120"/>
      <c r="DE24" s="120"/>
      <c r="DF24" s="120"/>
      <c r="DG24" s="120"/>
      <c r="DH24" s="126"/>
      <c r="DI24" s="120"/>
      <c r="DJ24" s="120"/>
      <c r="DK24" s="120"/>
      <c r="DL24" s="120"/>
      <c r="DM24" s="120"/>
      <c r="DN24" s="120"/>
      <c r="DO24" s="120"/>
      <c r="DP24" s="120"/>
      <c r="DQ24" s="120"/>
      <c r="DR24" s="126"/>
      <c r="DS24" s="119"/>
      <c r="DT24" s="119"/>
      <c r="DU24" s="119"/>
      <c r="DV24" s="125"/>
      <c r="DW24" s="203"/>
      <c r="DX24" s="203"/>
      <c r="DY24" s="203"/>
      <c r="DZ24" s="203"/>
      <c r="EA24" s="203"/>
      <c r="EB24" s="203"/>
      <c r="EC24" s="203"/>
      <c r="ED24" s="203"/>
      <c r="EE24" s="125"/>
      <c r="EF24" s="125"/>
      <c r="EG24" s="125"/>
      <c r="EH24" s="125"/>
      <c r="EI24" s="125"/>
      <c r="EJ24" s="125"/>
      <c r="EK24" s="125"/>
      <c r="EL24" s="125"/>
      <c r="EM24" s="125"/>
      <c r="EN24" s="125"/>
      <c r="EO24" s="125"/>
      <c r="EP24" s="120"/>
      <c r="EQ24" s="120"/>
      <c r="ER24" s="120"/>
      <c r="ES24" s="120"/>
      <c r="ET24" s="120"/>
      <c r="EU24" s="120"/>
      <c r="EV24" s="120"/>
      <c r="EW24" s="120"/>
      <c r="EX24" s="120"/>
      <c r="EY24" s="126"/>
      <c r="EZ24" s="119"/>
      <c r="FA24" s="119"/>
      <c r="FB24" s="119"/>
      <c r="FC24" s="120"/>
      <c r="FD24" s="120"/>
      <c r="FE24" s="120"/>
      <c r="FF24" s="120"/>
      <c r="FG24" s="120"/>
      <c r="FH24" s="120"/>
      <c r="FI24" s="120"/>
      <c r="FJ24" s="120"/>
      <c r="FK24" s="120"/>
      <c r="FL24" s="120"/>
      <c r="FM24" s="120"/>
      <c r="FN24" s="120"/>
      <c r="FO24" s="120"/>
      <c r="FP24" s="120"/>
      <c r="FQ24" s="120"/>
      <c r="FR24" s="120"/>
      <c r="FS24" s="120"/>
      <c r="FT24" s="120"/>
      <c r="FU24" s="119"/>
      <c r="FV24" s="119"/>
      <c r="FW24" s="119"/>
      <c r="FX24" s="119"/>
      <c r="FY24" s="119"/>
      <c r="FZ24" s="119"/>
      <c r="GA24" s="119"/>
      <c r="GB24" s="119"/>
      <c r="GC24" s="119"/>
      <c r="GD24" s="119"/>
      <c r="GE24" s="119"/>
      <c r="GF24" s="119"/>
      <c r="GG24" s="120"/>
      <c r="GH24" s="120"/>
      <c r="GI24" s="120"/>
      <c r="GJ24" s="120"/>
      <c r="GK24" s="120"/>
      <c r="GL24" s="120"/>
      <c r="GM24" s="120"/>
      <c r="GN24" s="120"/>
      <c r="GO24" s="164"/>
      <c r="GP24" s="164"/>
      <c r="GQ24" s="164"/>
      <c r="GR24" s="164"/>
      <c r="GS24" s="164"/>
      <c r="GT24" s="120"/>
      <c r="GU24" s="120"/>
      <c r="GV24" s="120"/>
      <c r="GW24" s="120"/>
      <c r="GX24" s="119"/>
      <c r="GY24" s="119"/>
      <c r="GZ24" s="119"/>
      <c r="HA24" s="119"/>
      <c r="HB24" s="119"/>
      <c r="HC24" s="119"/>
      <c r="HD24" s="119"/>
      <c r="HE24" s="119"/>
      <c r="HF24" s="119"/>
      <c r="HG24" s="119"/>
      <c r="HH24" s="119"/>
      <c r="HI24" s="120"/>
      <c r="HJ24" s="119"/>
      <c r="HK24" s="119"/>
      <c r="HL24" s="119"/>
      <c r="HM24" s="119"/>
      <c r="HN24" s="120"/>
      <c r="HO24" s="120"/>
      <c r="HP24" s="120"/>
      <c r="HQ24" s="120"/>
      <c r="HR24" s="120"/>
      <c r="HS24" s="120"/>
      <c r="HT24" s="120"/>
      <c r="HU24" s="120"/>
      <c r="HV24" s="120"/>
      <c r="HW24" s="120"/>
      <c r="HX24" s="120"/>
      <c r="HY24" s="120"/>
      <c r="HZ24" s="120"/>
      <c r="IA24" s="120"/>
      <c r="IB24" s="120"/>
      <c r="IC24" s="119"/>
      <c r="ID24" s="119"/>
      <c r="IE24" s="119"/>
      <c r="IF24" s="119"/>
      <c r="IG24" s="119"/>
      <c r="IH24" s="119"/>
      <c r="II24" s="119"/>
      <c r="IJ24" s="119"/>
      <c r="IK24" s="119"/>
      <c r="IL24" s="119"/>
      <c r="IM24" s="119"/>
      <c r="IN24" s="119"/>
      <c r="IO24" s="119"/>
      <c r="IP24" s="119"/>
      <c r="IQ24" s="119"/>
      <c r="IR24" s="119"/>
      <c r="IS24" s="119"/>
      <c r="IT24" s="119"/>
      <c r="IU24" s="119"/>
      <c r="IV24" s="119"/>
      <c r="IW24" s="119"/>
      <c r="IX24" s="119"/>
      <c r="IY24" s="119"/>
      <c r="IZ24" s="119"/>
      <c r="JA24" s="120"/>
      <c r="JB24" s="120"/>
      <c r="JC24" s="120"/>
      <c r="JD24" s="120"/>
      <c r="JE24" s="120"/>
      <c r="JF24" s="120"/>
      <c r="JG24" s="119"/>
      <c r="JH24" s="119"/>
      <c r="JI24" s="119"/>
      <c r="JJ24" s="119"/>
      <c r="JK24" s="119"/>
      <c r="JL24" s="119"/>
      <c r="JM24" s="119"/>
      <c r="JN24" s="119"/>
      <c r="JO24" s="119"/>
      <c r="JP24" s="119"/>
      <c r="JQ24" s="119"/>
      <c r="JR24" s="119"/>
      <c r="JS24" s="119"/>
      <c r="JT24" s="119"/>
      <c r="JU24" s="119"/>
      <c r="JV24" s="119"/>
      <c r="JW24" s="119"/>
      <c r="JX24" s="119"/>
      <c r="JY24" s="119"/>
      <c r="JZ24" s="119"/>
      <c r="KA24" s="119"/>
      <c r="KB24" s="119"/>
      <c r="KC24" s="230"/>
      <c r="KD24" s="230"/>
      <c r="KE24" s="230"/>
      <c r="KF24" s="230"/>
      <c r="KG24" s="230"/>
      <c r="KH24" s="230"/>
      <c r="KI24" s="230"/>
      <c r="KJ24" s="230"/>
      <c r="KK24" s="230"/>
      <c r="KL24" s="230"/>
      <c r="KM24" s="230"/>
      <c r="KN24" s="230"/>
      <c r="KO24" s="230"/>
      <c r="KP24" s="230"/>
      <c r="KQ24" s="119"/>
      <c r="KR24" s="119"/>
      <c r="KS24" s="119"/>
      <c r="KT24" s="119"/>
      <c r="KU24" s="119"/>
      <c r="KV24" s="119"/>
      <c r="KW24" s="119"/>
      <c r="KX24" s="119"/>
      <c r="KY24" s="119"/>
      <c r="KZ24" s="119"/>
      <c r="LA24" s="119"/>
      <c r="LB24" s="119"/>
      <c r="LC24" s="119"/>
      <c r="LD24" s="125"/>
      <c r="LE24" s="125"/>
      <c r="LF24" s="125"/>
      <c r="LG24" s="231"/>
      <c r="LH24" s="231"/>
      <c r="LI24" s="231"/>
      <c r="LJ24" s="231"/>
      <c r="LK24" s="231"/>
      <c r="LL24" s="231"/>
      <c r="LM24" s="231"/>
      <c r="LN24" s="231"/>
      <c r="LO24" s="231"/>
      <c r="LP24" s="231"/>
      <c r="LQ24" s="231"/>
      <c r="LR24" s="231"/>
      <c r="LS24" s="125"/>
      <c r="LT24" s="125"/>
      <c r="LU24" s="125"/>
      <c r="LV24" s="125"/>
      <c r="LW24" s="125"/>
      <c r="LX24" s="126"/>
      <c r="LY24" s="119"/>
      <c r="LZ24" s="119"/>
      <c r="MA24" s="119"/>
      <c r="MB24" s="119"/>
      <c r="MC24" s="119"/>
      <c r="MD24" s="119"/>
      <c r="ME24" s="119"/>
      <c r="MF24" s="119"/>
      <c r="MG24" s="119"/>
      <c r="MH24" s="119"/>
      <c r="MI24" s="119"/>
      <c r="MJ24" s="119"/>
      <c r="MK24" s="230"/>
      <c r="ML24" s="230"/>
      <c r="MM24" s="230"/>
      <c r="MN24" s="230"/>
      <c r="MO24" s="230"/>
      <c r="MP24" s="230"/>
      <c r="MQ24" s="230"/>
      <c r="MR24" s="230"/>
      <c r="MS24" s="230"/>
      <c r="MT24" s="230"/>
      <c r="MU24" s="230"/>
      <c r="MV24" s="230"/>
      <c r="MW24" s="230"/>
      <c r="MX24" s="230"/>
      <c r="MY24" s="119"/>
      <c r="MZ24" s="119"/>
      <c r="NA24" s="119"/>
      <c r="NB24" s="119"/>
      <c r="NC24" s="126"/>
      <c r="ND24" s="119"/>
      <c r="NE24" s="119"/>
      <c r="NF24" s="119"/>
      <c r="NG24" s="119"/>
      <c r="NH24" s="119"/>
      <c r="NI24" s="119"/>
      <c r="NJ24" s="119"/>
      <c r="NK24" s="119"/>
      <c r="NL24" s="119"/>
      <c r="NM24" s="119"/>
      <c r="NN24" s="119"/>
      <c r="NO24" s="119"/>
      <c r="NP24" s="119"/>
      <c r="NQ24" s="119"/>
      <c r="NR24" s="119"/>
      <c r="NS24" s="119"/>
      <c r="NT24" s="119"/>
      <c r="NU24" s="119"/>
      <c r="NV24" s="119"/>
      <c r="NW24" s="119"/>
      <c r="NX24" s="119"/>
      <c r="NY24" s="119"/>
      <c r="NZ24" s="119"/>
      <c r="OA24" s="119"/>
      <c r="OB24" s="119"/>
      <c r="OC24" s="119"/>
      <c r="OD24" s="119"/>
      <c r="OE24" s="119"/>
      <c r="OF24" s="119"/>
      <c r="OG24" s="119"/>
      <c r="OH24" s="119"/>
      <c r="OI24" s="119"/>
      <c r="OJ24" s="119"/>
      <c r="OK24" s="119"/>
      <c r="OL24" s="119"/>
      <c r="OM24" s="30"/>
      <c r="ON24" s="15"/>
    </row>
    <row r="25" spans="1:404" ht="42.75" hidden="1" customHeight="1">
      <c r="A25" s="42">
        <v>4</v>
      </c>
      <c r="B25" s="51">
        <v>2</v>
      </c>
      <c r="C25" s="16" t="s">
        <v>156</v>
      </c>
      <c r="D25" s="14" t="s">
        <v>0</v>
      </c>
      <c r="E25" s="16" t="s">
        <v>157</v>
      </c>
      <c r="F25" s="82" t="s">
        <v>2</v>
      </c>
      <c r="G25" s="14"/>
      <c r="H25" s="89" t="s">
        <v>157</v>
      </c>
      <c r="I25" s="17" t="s">
        <v>1063</v>
      </c>
      <c r="J25" s="54"/>
      <c r="K25" s="30" t="s">
        <v>636</v>
      </c>
      <c r="L25" s="30" t="s">
        <v>637</v>
      </c>
      <c r="M25" s="29" t="s">
        <v>638</v>
      </c>
      <c r="N25" s="93" t="s">
        <v>639</v>
      </c>
      <c r="O25" s="93" t="s">
        <v>27</v>
      </c>
      <c r="P25" s="54">
        <v>1</v>
      </c>
      <c r="Q25" s="30" t="s">
        <v>27</v>
      </c>
      <c r="R25" s="30"/>
      <c r="S25" s="30"/>
      <c r="T25" s="30"/>
      <c r="U25" s="30"/>
      <c r="V25" s="30"/>
      <c r="W25" s="30"/>
      <c r="X25" s="30"/>
      <c r="Y25" s="30"/>
      <c r="Z25" s="30"/>
      <c r="AA25" s="30"/>
      <c r="AB25" s="152" t="s">
        <v>1066</v>
      </c>
      <c r="AC25" s="152"/>
      <c r="AD25" s="152"/>
      <c r="AE25" s="30">
        <v>2</v>
      </c>
      <c r="AF25" s="30">
        <v>2</v>
      </c>
      <c r="AG25" s="30">
        <v>2</v>
      </c>
      <c r="AH25" s="30">
        <v>2</v>
      </c>
      <c r="AI25" s="23">
        <v>1</v>
      </c>
      <c r="AJ25" s="23">
        <v>1</v>
      </c>
      <c r="AK25" s="30">
        <v>2</v>
      </c>
      <c r="AL25" s="30">
        <v>2</v>
      </c>
      <c r="AM25" s="30">
        <v>2</v>
      </c>
      <c r="AN25" s="30">
        <v>2</v>
      </c>
      <c r="AO25" s="30">
        <v>2</v>
      </c>
      <c r="AP25" s="23">
        <v>2</v>
      </c>
      <c r="AQ25" s="30">
        <v>1</v>
      </c>
      <c r="AR25" s="23">
        <v>1</v>
      </c>
      <c r="AS25" s="30">
        <v>2</v>
      </c>
      <c r="AT25" s="30">
        <v>2</v>
      </c>
      <c r="AU25" s="30">
        <v>2</v>
      </c>
      <c r="AV25" s="30">
        <v>2</v>
      </c>
      <c r="AW25" s="173">
        <f>COUNTIF(AE25:AV25,"2")</f>
        <v>14</v>
      </c>
      <c r="AX25" s="174">
        <f t="shared" ref="AX25:AX27" si="42">AW25/(AW25+AY25+BA25+BC25)</f>
        <v>0.77777777777777779</v>
      </c>
      <c r="AY25" s="173">
        <f>COUNTIF(AE25:AV25,"1")</f>
        <v>4</v>
      </c>
      <c r="AZ25" s="174">
        <f t="shared" ref="AZ25:AZ27" si="43">AY25/(AW25+AY25+BA25+BC25)</f>
        <v>0.22222222222222221</v>
      </c>
      <c r="BA25" s="173">
        <f>COUNTIF(AE25:AV25,"0")</f>
        <v>0</v>
      </c>
      <c r="BB25" s="174">
        <f t="shared" ref="BB25:BB27" si="44">BA25/(AW25+AY25+BA25+BC25)</f>
        <v>0</v>
      </c>
      <c r="BC25" s="173">
        <f>COUNTIF(AE25:AV25,"KĐG")</f>
        <v>0</v>
      </c>
      <c r="BD25" s="174">
        <f t="shared" ref="BD25:BD27" si="45">BC25/(AW25+AY25+BA25+BC25)</f>
        <v>0</v>
      </c>
      <c r="BE25" s="175">
        <f t="shared" ref="BE25:BE27" si="46">(((AW25*2)+(AY25*1)+(BA25*0)))/(AW25+AY25+BA25)</f>
        <v>1.7777777777777777</v>
      </c>
      <c r="BF25" s="169" t="str">
        <f t="shared" ref="BF25:BF27" si="47">IF(BD25&gt;=50%,"KĐG",IF(BE25&gt;=1.6,"ĐMT",IF(BE25&gt;=1,"CCG","CĐ")))</f>
        <v>ĐMT</v>
      </c>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130"/>
      <c r="CP25" s="130"/>
      <c r="CQ25" s="130"/>
      <c r="CR25" s="130"/>
      <c r="CS25" s="130"/>
      <c r="CT25" s="130"/>
      <c r="CU25" s="130"/>
      <c r="CV25" s="130"/>
      <c r="CW25" s="130"/>
      <c r="CX25" s="130"/>
      <c r="CY25" s="30"/>
      <c r="CZ25" s="30"/>
      <c r="DA25" s="30"/>
      <c r="DB25" s="30"/>
      <c r="DC25" s="30"/>
      <c r="DD25" s="30"/>
      <c r="DE25" s="30"/>
      <c r="DF25" s="30"/>
      <c r="DG25" s="30"/>
      <c r="DH25" s="135"/>
      <c r="DI25" s="30"/>
      <c r="DJ25" s="30"/>
      <c r="DK25" s="30"/>
      <c r="DL25" s="30"/>
      <c r="DM25" s="30"/>
      <c r="DN25" s="30"/>
      <c r="DO25" s="30"/>
      <c r="DP25" s="30"/>
      <c r="DQ25" s="30"/>
      <c r="DR25" s="135"/>
      <c r="DS25" s="30"/>
      <c r="DT25" s="30"/>
      <c r="DU25" s="30"/>
      <c r="DV25" s="130"/>
      <c r="DW25" s="130"/>
      <c r="DX25" s="130"/>
      <c r="DY25" s="130"/>
      <c r="DZ25" s="130"/>
      <c r="EA25" s="130"/>
      <c r="EB25" s="130"/>
      <c r="EC25" s="130"/>
      <c r="ED25" s="130"/>
      <c r="EE25" s="130"/>
      <c r="EF25" s="130"/>
      <c r="EG25" s="130"/>
      <c r="EH25" s="130"/>
      <c r="EI25" s="130"/>
      <c r="EJ25" s="130"/>
      <c r="EK25" s="130"/>
      <c r="EL25" s="130"/>
      <c r="EM25" s="130"/>
      <c r="EN25" s="130"/>
      <c r="EO25" s="130"/>
      <c r="EP25" s="30"/>
      <c r="EQ25" s="30"/>
      <c r="ER25" s="30"/>
      <c r="ES25" s="30"/>
      <c r="ET25" s="30"/>
      <c r="EU25" s="30"/>
      <c r="EV25" s="30"/>
      <c r="EW25" s="30"/>
      <c r="EX25" s="30"/>
      <c r="EY25" s="135"/>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130"/>
      <c r="LE25" s="130"/>
      <c r="LF25" s="130"/>
      <c r="LG25" s="130"/>
      <c r="LH25" s="130"/>
      <c r="LI25" s="130"/>
      <c r="LJ25" s="130"/>
      <c r="LK25" s="130"/>
      <c r="LL25" s="130"/>
      <c r="LM25" s="130"/>
      <c r="LN25" s="130"/>
      <c r="LO25" s="130"/>
      <c r="LP25" s="130"/>
      <c r="LQ25" s="130"/>
      <c r="LR25" s="130"/>
      <c r="LS25" s="130"/>
      <c r="LT25" s="130"/>
      <c r="LU25" s="130"/>
      <c r="LV25" s="130"/>
      <c r="LW25" s="130"/>
      <c r="LX25" s="135"/>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135"/>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f t="shared" ref="OM25:OM30" si="48">COUNTIF(Q25:AA25,"x")</f>
        <v>1</v>
      </c>
      <c r="ON25" s="121"/>
    </row>
    <row r="26" spans="1:404" ht="40.5" hidden="1" customHeight="1">
      <c r="A26" s="42">
        <v>5</v>
      </c>
      <c r="B26" s="51">
        <v>3</v>
      </c>
      <c r="C26" s="16" t="s">
        <v>158</v>
      </c>
      <c r="D26" s="14" t="s">
        <v>0</v>
      </c>
      <c r="E26" s="16" t="s">
        <v>4</v>
      </c>
      <c r="F26" s="82" t="s">
        <v>2</v>
      </c>
      <c r="G26" s="14"/>
      <c r="H26" s="89" t="s">
        <v>4</v>
      </c>
      <c r="I26" s="16" t="s">
        <v>1064</v>
      </c>
      <c r="J26" s="19" t="s">
        <v>522</v>
      </c>
      <c r="K26" s="30" t="s">
        <v>636</v>
      </c>
      <c r="L26" s="30" t="s">
        <v>637</v>
      </c>
      <c r="M26" s="29" t="s">
        <v>638</v>
      </c>
      <c r="N26" s="93" t="s">
        <v>639</v>
      </c>
      <c r="O26" s="93" t="s">
        <v>27</v>
      </c>
      <c r="P26" s="54">
        <v>1</v>
      </c>
      <c r="Q26" s="30" t="s">
        <v>27</v>
      </c>
      <c r="R26" s="30"/>
      <c r="S26" s="30"/>
      <c r="T26" s="30"/>
      <c r="U26" s="30"/>
      <c r="V26" s="30"/>
      <c r="W26" s="30"/>
      <c r="X26" s="30"/>
      <c r="Y26" s="30"/>
      <c r="Z26" s="30"/>
      <c r="AA26" s="30"/>
      <c r="AB26" s="152"/>
      <c r="AC26" s="152" t="s">
        <v>1066</v>
      </c>
      <c r="AD26" s="152"/>
      <c r="AE26" s="30">
        <v>2</v>
      </c>
      <c r="AF26" s="30">
        <v>2</v>
      </c>
      <c r="AG26" s="30">
        <v>2</v>
      </c>
      <c r="AH26" s="30">
        <v>2</v>
      </c>
      <c r="AI26" s="23">
        <v>1</v>
      </c>
      <c r="AJ26" s="23">
        <v>1</v>
      </c>
      <c r="AK26" s="30">
        <v>2</v>
      </c>
      <c r="AL26" s="30">
        <v>1</v>
      </c>
      <c r="AM26" s="30">
        <v>2</v>
      </c>
      <c r="AN26" s="30">
        <v>2</v>
      </c>
      <c r="AO26" s="30">
        <v>2</v>
      </c>
      <c r="AP26" s="23">
        <v>2</v>
      </c>
      <c r="AQ26" s="30">
        <v>2</v>
      </c>
      <c r="AR26" s="23">
        <v>1</v>
      </c>
      <c r="AS26" s="30">
        <v>2</v>
      </c>
      <c r="AT26" s="30">
        <v>2</v>
      </c>
      <c r="AU26" s="30">
        <v>2</v>
      </c>
      <c r="AV26" s="30">
        <v>2</v>
      </c>
      <c r="AW26" s="173">
        <f>COUNTIF(AE26:AV26,"2")</f>
        <v>14</v>
      </c>
      <c r="AX26" s="174">
        <f t="shared" si="42"/>
        <v>0.77777777777777779</v>
      </c>
      <c r="AY26" s="173">
        <f>COUNTIF(AE26:AV26,"1")</f>
        <v>4</v>
      </c>
      <c r="AZ26" s="174">
        <f t="shared" si="43"/>
        <v>0.22222222222222221</v>
      </c>
      <c r="BA26" s="173">
        <f>COUNTIF(AE26:AV26,"0")</f>
        <v>0</v>
      </c>
      <c r="BB26" s="174">
        <f t="shared" si="44"/>
        <v>0</v>
      </c>
      <c r="BC26" s="173">
        <f>COUNTIF(AE26:AV26,"KĐG")</f>
        <v>0</v>
      </c>
      <c r="BD26" s="174">
        <f t="shared" si="45"/>
        <v>0</v>
      </c>
      <c r="BE26" s="175">
        <f t="shared" si="46"/>
        <v>1.7777777777777777</v>
      </c>
      <c r="BF26" s="169" t="str">
        <f t="shared" si="47"/>
        <v>ĐMT</v>
      </c>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130"/>
      <c r="CP26" s="130"/>
      <c r="CQ26" s="130"/>
      <c r="CR26" s="130"/>
      <c r="CS26" s="130"/>
      <c r="CT26" s="130"/>
      <c r="CU26" s="130"/>
      <c r="CV26" s="130"/>
      <c r="CW26" s="130"/>
      <c r="CX26" s="130"/>
      <c r="CY26" s="30"/>
      <c r="CZ26" s="30"/>
      <c r="DA26" s="30"/>
      <c r="DB26" s="30"/>
      <c r="DC26" s="30"/>
      <c r="DD26" s="30"/>
      <c r="DE26" s="30"/>
      <c r="DF26" s="30"/>
      <c r="DG26" s="30"/>
      <c r="DH26" s="135"/>
      <c r="DI26" s="30"/>
      <c r="DJ26" s="30"/>
      <c r="DK26" s="30"/>
      <c r="DL26" s="30"/>
      <c r="DM26" s="30"/>
      <c r="DN26" s="30"/>
      <c r="DO26" s="30"/>
      <c r="DP26" s="30"/>
      <c r="DQ26" s="30"/>
      <c r="DR26" s="135"/>
      <c r="DS26" s="30"/>
      <c r="DT26" s="30"/>
      <c r="DU26" s="30"/>
      <c r="DV26" s="130"/>
      <c r="DW26" s="130"/>
      <c r="DX26" s="130"/>
      <c r="DY26" s="130"/>
      <c r="DZ26" s="130"/>
      <c r="EA26" s="130"/>
      <c r="EB26" s="130"/>
      <c r="EC26" s="130"/>
      <c r="ED26" s="130"/>
      <c r="EE26" s="130"/>
      <c r="EF26" s="130"/>
      <c r="EG26" s="130"/>
      <c r="EH26" s="130"/>
      <c r="EI26" s="130"/>
      <c r="EJ26" s="130"/>
      <c r="EK26" s="130"/>
      <c r="EL26" s="130"/>
      <c r="EM26" s="130"/>
      <c r="EN26" s="130"/>
      <c r="EO26" s="130"/>
      <c r="EP26" s="30"/>
      <c r="EQ26" s="30"/>
      <c r="ER26" s="30"/>
      <c r="ES26" s="30"/>
      <c r="ET26" s="30"/>
      <c r="EU26" s="30"/>
      <c r="EV26" s="30"/>
      <c r="EW26" s="30"/>
      <c r="EX26" s="30"/>
      <c r="EY26" s="135"/>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130"/>
      <c r="LE26" s="130"/>
      <c r="LF26" s="130"/>
      <c r="LG26" s="130"/>
      <c r="LH26" s="130"/>
      <c r="LI26" s="130"/>
      <c r="LJ26" s="130"/>
      <c r="LK26" s="130"/>
      <c r="LL26" s="130"/>
      <c r="LM26" s="130"/>
      <c r="LN26" s="130"/>
      <c r="LO26" s="130"/>
      <c r="LP26" s="130"/>
      <c r="LQ26" s="130"/>
      <c r="LR26" s="130"/>
      <c r="LS26" s="130"/>
      <c r="LT26" s="130"/>
      <c r="LU26" s="130"/>
      <c r="LV26" s="130"/>
      <c r="LW26" s="130"/>
      <c r="LX26" s="135"/>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135"/>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f t="shared" si="48"/>
        <v>1</v>
      </c>
      <c r="ON26" s="121"/>
    </row>
    <row r="27" spans="1:404" ht="49.5" hidden="1" customHeight="1">
      <c r="A27" s="42">
        <v>6</v>
      </c>
      <c r="B27" s="51">
        <v>4</v>
      </c>
      <c r="C27" s="16" t="s">
        <v>159</v>
      </c>
      <c r="D27" s="14" t="s">
        <v>2</v>
      </c>
      <c r="E27" s="16" t="s">
        <v>160</v>
      </c>
      <c r="F27" s="82" t="s">
        <v>2</v>
      </c>
      <c r="G27" s="14"/>
      <c r="H27" s="89" t="s">
        <v>160</v>
      </c>
      <c r="I27" s="16" t="s">
        <v>1065</v>
      </c>
      <c r="J27" s="54" t="s">
        <v>523</v>
      </c>
      <c r="K27" s="30" t="s">
        <v>636</v>
      </c>
      <c r="L27" s="30" t="s">
        <v>637</v>
      </c>
      <c r="M27" s="29" t="s">
        <v>638</v>
      </c>
      <c r="N27" s="93" t="s">
        <v>639</v>
      </c>
      <c r="O27" s="93" t="s">
        <v>27</v>
      </c>
      <c r="P27" s="54">
        <v>1</v>
      </c>
      <c r="Q27" s="30" t="s">
        <v>27</v>
      </c>
      <c r="R27" s="30"/>
      <c r="S27" s="30"/>
      <c r="T27" s="30"/>
      <c r="U27" s="30"/>
      <c r="V27" s="30"/>
      <c r="W27" s="30"/>
      <c r="X27" s="30"/>
      <c r="Y27" s="30"/>
      <c r="Z27" s="30"/>
      <c r="AA27" s="30"/>
      <c r="AB27" s="152"/>
      <c r="AC27" s="152"/>
      <c r="AD27" s="152" t="s">
        <v>1066</v>
      </c>
      <c r="AE27" s="30">
        <v>2</v>
      </c>
      <c r="AF27" s="30">
        <v>2</v>
      </c>
      <c r="AG27" s="30">
        <v>2</v>
      </c>
      <c r="AH27" s="30">
        <v>2</v>
      </c>
      <c r="AI27" s="23">
        <v>1</v>
      </c>
      <c r="AJ27" s="23">
        <v>2</v>
      </c>
      <c r="AK27" s="30">
        <v>2</v>
      </c>
      <c r="AL27" s="30">
        <v>1</v>
      </c>
      <c r="AM27" s="30">
        <v>2</v>
      </c>
      <c r="AN27" s="30">
        <v>2</v>
      </c>
      <c r="AO27" s="30">
        <v>2</v>
      </c>
      <c r="AP27" s="23">
        <v>2</v>
      </c>
      <c r="AQ27" s="30">
        <v>2</v>
      </c>
      <c r="AR27" s="23">
        <v>1</v>
      </c>
      <c r="AS27" s="30">
        <v>2</v>
      </c>
      <c r="AT27" s="30">
        <v>2</v>
      </c>
      <c r="AU27" s="30">
        <v>2</v>
      </c>
      <c r="AV27" s="30">
        <v>2</v>
      </c>
      <c r="AW27" s="173">
        <f>COUNTIF(AE27:AV27,"2")</f>
        <v>15</v>
      </c>
      <c r="AX27" s="174">
        <f t="shared" si="42"/>
        <v>0.83333333333333337</v>
      </c>
      <c r="AY27" s="173">
        <f>COUNTIF(AE27:AV27,"1")</f>
        <v>3</v>
      </c>
      <c r="AZ27" s="174">
        <f t="shared" si="43"/>
        <v>0.16666666666666666</v>
      </c>
      <c r="BA27" s="173">
        <f>COUNTIF(AE27:AV27,"0")</f>
        <v>0</v>
      </c>
      <c r="BB27" s="174">
        <f t="shared" si="44"/>
        <v>0</v>
      </c>
      <c r="BC27" s="173">
        <f>COUNTIF(AE27:AV27,"KĐG")</f>
        <v>0</v>
      </c>
      <c r="BD27" s="174">
        <f t="shared" si="45"/>
        <v>0</v>
      </c>
      <c r="BE27" s="175">
        <f t="shared" si="46"/>
        <v>1.8333333333333333</v>
      </c>
      <c r="BF27" s="169" t="str">
        <f t="shared" si="47"/>
        <v>ĐMT</v>
      </c>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130"/>
      <c r="CP27" s="130"/>
      <c r="CQ27" s="130"/>
      <c r="CR27" s="130"/>
      <c r="CS27" s="130"/>
      <c r="CT27" s="130"/>
      <c r="CU27" s="130"/>
      <c r="CV27" s="130"/>
      <c r="CW27" s="130"/>
      <c r="CX27" s="130"/>
      <c r="CY27" s="30"/>
      <c r="CZ27" s="30"/>
      <c r="DA27" s="30"/>
      <c r="DB27" s="30"/>
      <c r="DC27" s="30"/>
      <c r="DD27" s="30"/>
      <c r="DE27" s="30"/>
      <c r="DF27" s="30"/>
      <c r="DG27" s="30"/>
      <c r="DH27" s="135"/>
      <c r="DI27" s="30"/>
      <c r="DJ27" s="30"/>
      <c r="DK27" s="30"/>
      <c r="DL27" s="30"/>
      <c r="DM27" s="30"/>
      <c r="DN27" s="30"/>
      <c r="DO27" s="30"/>
      <c r="DP27" s="30"/>
      <c r="DQ27" s="30"/>
      <c r="DR27" s="135"/>
      <c r="DS27" s="30"/>
      <c r="DT27" s="30"/>
      <c r="DU27" s="30"/>
      <c r="DV27" s="130"/>
      <c r="DW27" s="130"/>
      <c r="DX27" s="130"/>
      <c r="DY27" s="130"/>
      <c r="DZ27" s="130"/>
      <c r="EA27" s="130"/>
      <c r="EB27" s="130"/>
      <c r="EC27" s="130"/>
      <c r="ED27" s="130"/>
      <c r="EE27" s="130"/>
      <c r="EF27" s="130"/>
      <c r="EG27" s="130"/>
      <c r="EH27" s="130"/>
      <c r="EI27" s="130"/>
      <c r="EJ27" s="130"/>
      <c r="EK27" s="130"/>
      <c r="EL27" s="130"/>
      <c r="EM27" s="130"/>
      <c r="EN27" s="130"/>
      <c r="EO27" s="130"/>
      <c r="EP27" s="30"/>
      <c r="EQ27" s="30"/>
      <c r="ER27" s="30"/>
      <c r="ES27" s="30"/>
      <c r="ET27" s="30"/>
      <c r="EU27" s="30"/>
      <c r="EV27" s="30"/>
      <c r="EW27" s="30"/>
      <c r="EX27" s="30"/>
      <c r="EY27" s="135"/>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130"/>
      <c r="LE27" s="130"/>
      <c r="LF27" s="130"/>
      <c r="LG27" s="130"/>
      <c r="LH27" s="130"/>
      <c r="LI27" s="130"/>
      <c r="LJ27" s="130"/>
      <c r="LK27" s="130"/>
      <c r="LL27" s="130"/>
      <c r="LM27" s="130"/>
      <c r="LN27" s="130"/>
      <c r="LO27" s="130"/>
      <c r="LP27" s="130"/>
      <c r="LQ27" s="130"/>
      <c r="LR27" s="130"/>
      <c r="LS27" s="130"/>
      <c r="LT27" s="130"/>
      <c r="LU27" s="130"/>
      <c r="LV27" s="130"/>
      <c r="LW27" s="130"/>
      <c r="LX27" s="135"/>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135"/>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f t="shared" si="48"/>
        <v>1</v>
      </c>
      <c r="ON27" s="121"/>
    </row>
    <row r="28" spans="1:404" ht="36.75" hidden="1" customHeight="1">
      <c r="A28" s="42">
        <v>7</v>
      </c>
      <c r="B28" s="51">
        <v>5</v>
      </c>
      <c r="C28" s="16" t="s">
        <v>161</v>
      </c>
      <c r="D28" s="14" t="s">
        <v>0</v>
      </c>
      <c r="E28" s="16" t="s">
        <v>162</v>
      </c>
      <c r="F28" s="82" t="s">
        <v>2</v>
      </c>
      <c r="G28" s="14"/>
      <c r="H28" s="89" t="s">
        <v>162</v>
      </c>
      <c r="I28" s="16" t="s">
        <v>162</v>
      </c>
      <c r="J28" s="54" t="s">
        <v>163</v>
      </c>
      <c r="K28" s="30" t="s">
        <v>636</v>
      </c>
      <c r="L28" s="30" t="s">
        <v>637</v>
      </c>
      <c r="M28" s="29" t="s">
        <v>638</v>
      </c>
      <c r="N28" s="93" t="s">
        <v>639</v>
      </c>
      <c r="O28" s="93" t="s">
        <v>27</v>
      </c>
      <c r="P28" s="54">
        <v>1</v>
      </c>
      <c r="Q28" s="30"/>
      <c r="R28" s="30" t="s">
        <v>27</v>
      </c>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152" t="s">
        <v>1066</v>
      </c>
      <c r="BH28" s="152"/>
      <c r="BI28" s="152"/>
      <c r="BJ28" s="30">
        <v>2</v>
      </c>
      <c r="BK28" s="30">
        <v>2</v>
      </c>
      <c r="BL28" s="30">
        <v>2</v>
      </c>
      <c r="BM28" s="30">
        <v>2</v>
      </c>
      <c r="BN28" s="23">
        <v>1</v>
      </c>
      <c r="BO28" s="23">
        <v>2</v>
      </c>
      <c r="BP28" s="30">
        <v>2</v>
      </c>
      <c r="BQ28" s="30">
        <v>2</v>
      </c>
      <c r="BR28" s="30">
        <v>2</v>
      </c>
      <c r="BS28" s="30">
        <v>2</v>
      </c>
      <c r="BT28" s="30">
        <v>2</v>
      </c>
      <c r="BU28" s="23">
        <v>2</v>
      </c>
      <c r="BV28" s="30">
        <v>2</v>
      </c>
      <c r="BW28" s="23">
        <v>1</v>
      </c>
      <c r="BX28" s="30">
        <v>2</v>
      </c>
      <c r="BY28" s="30">
        <v>2</v>
      </c>
      <c r="BZ28" s="30">
        <v>2</v>
      </c>
      <c r="CA28" s="30">
        <v>1</v>
      </c>
      <c r="CB28" s="30"/>
      <c r="CC28" s="185">
        <f>COUNTIF(BJ28:CA28,"2")</f>
        <v>15</v>
      </c>
      <c r="CD28" s="186">
        <f t="shared" ref="CD28:CD30" si="49">CC28/(CC28+CE28+CG28+CI28)</f>
        <v>0.83333333333333337</v>
      </c>
      <c r="CE28" s="185">
        <f>COUNTIF(BJ28:CA28,"1")</f>
        <v>3</v>
      </c>
      <c r="CF28" s="186">
        <f t="shared" ref="CF28:CF30" si="50">CE28/(CC28+CE28+CG28+CI28)</f>
        <v>0.16666666666666666</v>
      </c>
      <c r="CG28" s="185">
        <f>COUNTIF(BJ28:CA28,"0")</f>
        <v>0</v>
      </c>
      <c r="CH28" s="186">
        <f t="shared" ref="CH28:CH30" si="51">CG28/(CC28+CE28+CG28+CI28)</f>
        <v>0</v>
      </c>
      <c r="CI28" s="185">
        <f>COUNTIF(BJ28:CA28,"KĐG")</f>
        <v>0</v>
      </c>
      <c r="CJ28" s="186">
        <f t="shared" ref="CJ28:CJ30" si="52">CI28/(CC28+CE28+CG28+CI28)</f>
        <v>0</v>
      </c>
      <c r="CK28" s="187">
        <f t="shared" ref="CK28:CK30" si="53">(((CC28*2)+(CE28*1)+(CG28*0)))/(CC28+CE28+CG28)</f>
        <v>1.8333333333333333</v>
      </c>
      <c r="CL28" s="169" t="str">
        <f t="shared" ref="CL28:CL30" si="54">IF(CJ28&gt;=50%,"KĐG",IF(CK28&gt;=1.6,"ĐMT",IF(CK28&gt;=1,"CCG","CĐ")))</f>
        <v>ĐMT</v>
      </c>
      <c r="CM28" s="30"/>
      <c r="CN28" s="30"/>
      <c r="CO28" s="130"/>
      <c r="CP28" s="130"/>
      <c r="CQ28" s="130"/>
      <c r="CR28" s="130"/>
      <c r="CS28" s="130"/>
      <c r="CT28" s="130"/>
      <c r="CU28" s="130"/>
      <c r="CV28" s="130"/>
      <c r="CW28" s="130"/>
      <c r="CX28" s="130"/>
      <c r="CY28" s="30"/>
      <c r="CZ28" s="30"/>
      <c r="DA28" s="30"/>
      <c r="DB28" s="30"/>
      <c r="DC28" s="30"/>
      <c r="DD28" s="30"/>
      <c r="DE28" s="30"/>
      <c r="DF28" s="30"/>
      <c r="DG28" s="30"/>
      <c r="DH28" s="135"/>
      <c r="DI28" s="30"/>
      <c r="DJ28" s="30"/>
      <c r="DK28" s="30"/>
      <c r="DL28" s="30"/>
      <c r="DM28" s="30"/>
      <c r="DN28" s="30"/>
      <c r="DO28" s="30"/>
      <c r="DP28" s="30"/>
      <c r="DQ28" s="30"/>
      <c r="DR28" s="135"/>
      <c r="DS28" s="30"/>
      <c r="DT28" s="30"/>
      <c r="DU28" s="30"/>
      <c r="DV28" s="130"/>
      <c r="DW28" s="130"/>
      <c r="DX28" s="130"/>
      <c r="DY28" s="130"/>
      <c r="DZ28" s="130"/>
      <c r="EA28" s="130"/>
      <c r="EB28" s="130"/>
      <c r="EC28" s="130"/>
      <c r="ED28" s="130"/>
      <c r="EE28" s="130"/>
      <c r="EF28" s="130"/>
      <c r="EG28" s="130"/>
      <c r="EH28" s="130"/>
      <c r="EI28" s="130"/>
      <c r="EJ28" s="130"/>
      <c r="EK28" s="130"/>
      <c r="EL28" s="130"/>
      <c r="EM28" s="130"/>
      <c r="EN28" s="130"/>
      <c r="EO28" s="130"/>
      <c r="EP28" s="30"/>
      <c r="EQ28" s="30"/>
      <c r="ER28" s="30"/>
      <c r="ES28" s="30"/>
      <c r="ET28" s="30"/>
      <c r="EU28" s="30"/>
      <c r="EV28" s="30"/>
      <c r="EW28" s="30"/>
      <c r="EX28" s="30"/>
      <c r="EY28" s="135"/>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130"/>
      <c r="LE28" s="130"/>
      <c r="LF28" s="130"/>
      <c r="LG28" s="130"/>
      <c r="LH28" s="130"/>
      <c r="LI28" s="130"/>
      <c r="LJ28" s="130"/>
      <c r="LK28" s="130"/>
      <c r="LL28" s="130"/>
      <c r="LM28" s="130"/>
      <c r="LN28" s="130"/>
      <c r="LO28" s="130"/>
      <c r="LP28" s="130"/>
      <c r="LQ28" s="130"/>
      <c r="LR28" s="130"/>
      <c r="LS28" s="130"/>
      <c r="LT28" s="130"/>
      <c r="LU28" s="130"/>
      <c r="LV28" s="130"/>
      <c r="LW28" s="130"/>
      <c r="LX28" s="135"/>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135"/>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f t="shared" si="48"/>
        <v>1</v>
      </c>
      <c r="ON28" s="51"/>
    </row>
    <row r="29" spans="1:404" ht="41.25" hidden="1" customHeight="1">
      <c r="A29" s="42">
        <v>8</v>
      </c>
      <c r="B29" s="51">
        <v>6</v>
      </c>
      <c r="C29" s="16" t="s">
        <v>164</v>
      </c>
      <c r="D29" s="14" t="s">
        <v>0</v>
      </c>
      <c r="E29" s="16" t="s">
        <v>165</v>
      </c>
      <c r="F29" s="82" t="s">
        <v>1</v>
      </c>
      <c r="G29" s="14"/>
      <c r="H29" s="89" t="s">
        <v>165</v>
      </c>
      <c r="I29" s="16" t="s">
        <v>165</v>
      </c>
      <c r="J29" s="54"/>
      <c r="K29" s="30" t="s">
        <v>636</v>
      </c>
      <c r="L29" s="30" t="s">
        <v>637</v>
      </c>
      <c r="M29" s="29" t="s">
        <v>638</v>
      </c>
      <c r="N29" s="93" t="s">
        <v>639</v>
      </c>
      <c r="O29" s="93" t="s">
        <v>27</v>
      </c>
      <c r="P29" s="54"/>
      <c r="Q29" s="30"/>
      <c r="R29" s="30" t="s">
        <v>27</v>
      </c>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152"/>
      <c r="BH29" s="152" t="s">
        <v>1066</v>
      </c>
      <c r="BI29" s="152"/>
      <c r="BJ29" s="30">
        <v>2</v>
      </c>
      <c r="BK29" s="30">
        <v>2</v>
      </c>
      <c r="BL29" s="30">
        <v>2</v>
      </c>
      <c r="BM29" s="30">
        <v>2</v>
      </c>
      <c r="BN29" s="23">
        <v>1</v>
      </c>
      <c r="BO29" s="23">
        <v>2</v>
      </c>
      <c r="BP29" s="30">
        <v>2</v>
      </c>
      <c r="BQ29" s="30">
        <v>1</v>
      </c>
      <c r="BR29" s="30">
        <v>2</v>
      </c>
      <c r="BS29" s="30">
        <v>2</v>
      </c>
      <c r="BT29" s="30">
        <v>2</v>
      </c>
      <c r="BU29" s="23">
        <v>2</v>
      </c>
      <c r="BV29" s="30">
        <v>2</v>
      </c>
      <c r="BW29" s="23">
        <v>1</v>
      </c>
      <c r="BX29" s="30">
        <v>2</v>
      </c>
      <c r="BY29" s="30">
        <v>2</v>
      </c>
      <c r="BZ29" s="30">
        <v>2</v>
      </c>
      <c r="CA29" s="30">
        <v>1</v>
      </c>
      <c r="CB29" s="30"/>
      <c r="CC29" s="185">
        <f>COUNTIF(BJ29:CA29,"2")</f>
        <v>14</v>
      </c>
      <c r="CD29" s="186">
        <f t="shared" si="49"/>
        <v>0.77777777777777779</v>
      </c>
      <c r="CE29" s="185">
        <f>COUNTIF(BJ29:CA29,"1")</f>
        <v>4</v>
      </c>
      <c r="CF29" s="186">
        <f t="shared" si="50"/>
        <v>0.22222222222222221</v>
      </c>
      <c r="CG29" s="185">
        <f>COUNTIF(BJ29:CA29,"0")</f>
        <v>0</v>
      </c>
      <c r="CH29" s="186">
        <f t="shared" si="51"/>
        <v>0</v>
      </c>
      <c r="CI29" s="185">
        <f>COUNTIF(BJ29:CA29,"KĐG")</f>
        <v>0</v>
      </c>
      <c r="CJ29" s="186">
        <f t="shared" si="52"/>
        <v>0</v>
      </c>
      <c r="CK29" s="187">
        <f t="shared" si="53"/>
        <v>1.7777777777777777</v>
      </c>
      <c r="CL29" s="169" t="str">
        <f t="shared" si="54"/>
        <v>ĐMT</v>
      </c>
      <c r="CM29" s="30"/>
      <c r="CN29" s="30"/>
      <c r="CO29" s="130"/>
      <c r="CP29" s="130"/>
      <c r="CQ29" s="130"/>
      <c r="CR29" s="130"/>
      <c r="CS29" s="130"/>
      <c r="CT29" s="130"/>
      <c r="CU29" s="130"/>
      <c r="CV29" s="130"/>
      <c r="CW29" s="130"/>
      <c r="CX29" s="130"/>
      <c r="CY29" s="30"/>
      <c r="CZ29" s="30"/>
      <c r="DA29" s="30"/>
      <c r="DB29" s="30"/>
      <c r="DC29" s="30"/>
      <c r="DD29" s="30"/>
      <c r="DE29" s="30"/>
      <c r="DF29" s="30"/>
      <c r="DG29" s="30"/>
      <c r="DH29" s="135"/>
      <c r="DI29" s="30"/>
      <c r="DJ29" s="30"/>
      <c r="DK29" s="30"/>
      <c r="DL29" s="30"/>
      <c r="DM29" s="30"/>
      <c r="DN29" s="30"/>
      <c r="DO29" s="30"/>
      <c r="DP29" s="30"/>
      <c r="DQ29" s="30"/>
      <c r="DR29" s="135"/>
      <c r="DS29" s="30"/>
      <c r="DT29" s="30"/>
      <c r="DU29" s="30"/>
      <c r="DV29" s="130"/>
      <c r="DW29" s="130"/>
      <c r="DX29" s="130"/>
      <c r="DY29" s="130"/>
      <c r="DZ29" s="130"/>
      <c r="EA29" s="130"/>
      <c r="EB29" s="130"/>
      <c r="EC29" s="130"/>
      <c r="ED29" s="130"/>
      <c r="EE29" s="130"/>
      <c r="EF29" s="130"/>
      <c r="EG29" s="130"/>
      <c r="EH29" s="130"/>
      <c r="EI29" s="130"/>
      <c r="EJ29" s="130"/>
      <c r="EK29" s="130"/>
      <c r="EL29" s="130"/>
      <c r="EM29" s="130"/>
      <c r="EN29" s="130"/>
      <c r="EO29" s="130"/>
      <c r="EP29" s="30"/>
      <c r="EQ29" s="30"/>
      <c r="ER29" s="30"/>
      <c r="ES29" s="30"/>
      <c r="ET29" s="30"/>
      <c r="EU29" s="30"/>
      <c r="EV29" s="30"/>
      <c r="EW29" s="30"/>
      <c r="EX29" s="30"/>
      <c r="EY29" s="135"/>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130"/>
      <c r="LE29" s="130"/>
      <c r="LF29" s="130"/>
      <c r="LG29" s="130"/>
      <c r="LH29" s="130"/>
      <c r="LI29" s="130"/>
      <c r="LJ29" s="130"/>
      <c r="LK29" s="130"/>
      <c r="LL29" s="130"/>
      <c r="LM29" s="130"/>
      <c r="LN29" s="130"/>
      <c r="LO29" s="130"/>
      <c r="LP29" s="130"/>
      <c r="LQ29" s="130"/>
      <c r="LR29" s="130"/>
      <c r="LS29" s="130"/>
      <c r="LT29" s="130"/>
      <c r="LU29" s="130"/>
      <c r="LV29" s="130"/>
      <c r="LW29" s="130"/>
      <c r="LX29" s="135"/>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135"/>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f t="shared" si="48"/>
        <v>1</v>
      </c>
      <c r="ON29" s="51"/>
    </row>
    <row r="30" spans="1:404" ht="38.25" hidden="1" customHeight="1">
      <c r="A30" s="42">
        <v>9</v>
      </c>
      <c r="B30" s="51">
        <v>7</v>
      </c>
      <c r="C30" s="20" t="s">
        <v>166</v>
      </c>
      <c r="D30" s="21" t="s">
        <v>0</v>
      </c>
      <c r="E30" s="20" t="s">
        <v>167</v>
      </c>
      <c r="F30" s="71" t="s">
        <v>0</v>
      </c>
      <c r="G30" s="54" t="s">
        <v>27</v>
      </c>
      <c r="H30" s="89" t="s">
        <v>167</v>
      </c>
      <c r="I30" s="16" t="s">
        <v>167</v>
      </c>
      <c r="J30" s="54"/>
      <c r="K30" s="30" t="s">
        <v>636</v>
      </c>
      <c r="L30" s="30" t="s">
        <v>637</v>
      </c>
      <c r="M30" s="29" t="s">
        <v>638</v>
      </c>
      <c r="N30" s="93" t="s">
        <v>639</v>
      </c>
      <c r="O30" s="93" t="s">
        <v>27</v>
      </c>
      <c r="P30" s="54"/>
      <c r="Q30" s="30"/>
      <c r="R30" s="30" t="s">
        <v>27</v>
      </c>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152"/>
      <c r="BH30" s="152"/>
      <c r="BI30" s="152" t="s">
        <v>1066</v>
      </c>
      <c r="BJ30" s="30">
        <v>2</v>
      </c>
      <c r="BK30" s="30">
        <v>2</v>
      </c>
      <c r="BL30" s="30">
        <v>2</v>
      </c>
      <c r="BM30" s="30">
        <v>2</v>
      </c>
      <c r="BN30" s="23">
        <v>1</v>
      </c>
      <c r="BO30" s="23">
        <v>1</v>
      </c>
      <c r="BP30" s="30">
        <v>2</v>
      </c>
      <c r="BQ30" s="30">
        <v>1</v>
      </c>
      <c r="BR30" s="30">
        <v>2</v>
      </c>
      <c r="BS30" s="30">
        <v>2</v>
      </c>
      <c r="BT30" s="30">
        <v>2</v>
      </c>
      <c r="BU30" s="23">
        <v>2</v>
      </c>
      <c r="BV30" s="30">
        <v>2</v>
      </c>
      <c r="BW30" s="23">
        <v>1</v>
      </c>
      <c r="BX30" s="30">
        <v>2</v>
      </c>
      <c r="BY30" s="30">
        <v>2</v>
      </c>
      <c r="BZ30" s="30">
        <v>2</v>
      </c>
      <c r="CA30" s="30">
        <v>1</v>
      </c>
      <c r="CB30" s="30"/>
      <c r="CC30" s="185">
        <f>COUNTIF(BJ30:CA30,"2")</f>
        <v>13</v>
      </c>
      <c r="CD30" s="186">
        <f t="shared" si="49"/>
        <v>0.72222222222222221</v>
      </c>
      <c r="CE30" s="185">
        <f>COUNTIF(BJ30:CA30,"1")</f>
        <v>5</v>
      </c>
      <c r="CF30" s="186">
        <f t="shared" si="50"/>
        <v>0.27777777777777779</v>
      </c>
      <c r="CG30" s="185">
        <f>COUNTIF(BJ30:CA30,"0")</f>
        <v>0</v>
      </c>
      <c r="CH30" s="186">
        <f t="shared" si="51"/>
        <v>0</v>
      </c>
      <c r="CI30" s="185">
        <f>COUNTIF(BJ30:CA30,"KĐG")</f>
        <v>0</v>
      </c>
      <c r="CJ30" s="186">
        <f t="shared" si="52"/>
        <v>0</v>
      </c>
      <c r="CK30" s="187">
        <f t="shared" si="53"/>
        <v>1.7222222222222223</v>
      </c>
      <c r="CL30" s="169" t="str">
        <f t="shared" si="54"/>
        <v>ĐMT</v>
      </c>
      <c r="CM30" s="30"/>
      <c r="CN30" s="30"/>
      <c r="CO30" s="130"/>
      <c r="CP30" s="130"/>
      <c r="CQ30" s="130"/>
      <c r="CR30" s="130"/>
      <c r="CS30" s="130"/>
      <c r="CT30" s="130"/>
      <c r="CU30" s="130"/>
      <c r="CV30" s="130"/>
      <c r="CW30" s="130"/>
      <c r="CX30" s="130"/>
      <c r="CY30" s="30"/>
      <c r="CZ30" s="30"/>
      <c r="DA30" s="30"/>
      <c r="DB30" s="30"/>
      <c r="DC30" s="30"/>
      <c r="DD30" s="30"/>
      <c r="DE30" s="30"/>
      <c r="DF30" s="30"/>
      <c r="DG30" s="30"/>
      <c r="DH30" s="135"/>
      <c r="DI30" s="30"/>
      <c r="DJ30" s="30"/>
      <c r="DK30" s="30"/>
      <c r="DL30" s="30"/>
      <c r="DM30" s="30"/>
      <c r="DN30" s="30"/>
      <c r="DO30" s="30"/>
      <c r="DP30" s="30"/>
      <c r="DQ30" s="30"/>
      <c r="DR30" s="135"/>
      <c r="DS30" s="30"/>
      <c r="DT30" s="30"/>
      <c r="DU30" s="30"/>
      <c r="DV30" s="130"/>
      <c r="DW30" s="130"/>
      <c r="DX30" s="130"/>
      <c r="DY30" s="130"/>
      <c r="DZ30" s="130"/>
      <c r="EA30" s="130"/>
      <c r="EB30" s="130"/>
      <c r="EC30" s="130"/>
      <c r="ED30" s="130"/>
      <c r="EE30" s="130"/>
      <c r="EF30" s="130"/>
      <c r="EG30" s="130"/>
      <c r="EH30" s="130"/>
      <c r="EI30" s="130"/>
      <c r="EJ30" s="130"/>
      <c r="EK30" s="130"/>
      <c r="EL30" s="130"/>
      <c r="EM30" s="130"/>
      <c r="EN30" s="130"/>
      <c r="EO30" s="130"/>
      <c r="EP30" s="30"/>
      <c r="EQ30" s="30"/>
      <c r="ER30" s="30"/>
      <c r="ES30" s="30"/>
      <c r="ET30" s="30"/>
      <c r="EU30" s="30"/>
      <c r="EV30" s="30"/>
      <c r="EW30" s="30"/>
      <c r="EX30" s="30"/>
      <c r="EY30" s="135"/>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130"/>
      <c r="LE30" s="130"/>
      <c r="LF30" s="130"/>
      <c r="LG30" s="130"/>
      <c r="LH30" s="130"/>
      <c r="LI30" s="130"/>
      <c r="LJ30" s="130"/>
      <c r="LK30" s="130"/>
      <c r="LL30" s="130"/>
      <c r="LM30" s="130"/>
      <c r="LN30" s="130"/>
      <c r="LO30" s="130"/>
      <c r="LP30" s="130"/>
      <c r="LQ30" s="130"/>
      <c r="LR30" s="130"/>
      <c r="LS30" s="130"/>
      <c r="LT30" s="130"/>
      <c r="LU30" s="130"/>
      <c r="LV30" s="130"/>
      <c r="LW30" s="130"/>
      <c r="LX30" s="135"/>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135"/>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f t="shared" si="48"/>
        <v>1</v>
      </c>
      <c r="ON30" s="51"/>
    </row>
    <row r="31" spans="1:404" ht="18" hidden="1" customHeight="1">
      <c r="A31" s="42"/>
      <c r="B31" s="51"/>
      <c r="C31" s="296" t="s">
        <v>63</v>
      </c>
      <c r="D31" s="296"/>
      <c r="E31" s="296"/>
      <c r="F31" s="82"/>
      <c r="G31" s="164">
        <f>COUNTIF(G32:G36,"x")</f>
        <v>2</v>
      </c>
      <c r="H31" s="12"/>
      <c r="I31" s="53"/>
      <c r="J31" s="54"/>
      <c r="K31" s="105"/>
      <c r="L31" s="105"/>
      <c r="M31" s="105"/>
      <c r="N31" s="105"/>
      <c r="O31" s="25">
        <f>COUNTIF(O32:O36,"x")</f>
        <v>5</v>
      </c>
      <c r="P31" s="12">
        <f>SUM(P32:P36)</f>
        <v>2</v>
      </c>
      <c r="Q31" s="108" t="s">
        <v>122</v>
      </c>
      <c r="R31" s="124" t="s">
        <v>122</v>
      </c>
      <c r="S31" s="124" t="s">
        <v>122</v>
      </c>
      <c r="T31" s="124" t="s">
        <v>122</v>
      </c>
      <c r="U31" s="124" t="s">
        <v>122</v>
      </c>
      <c r="V31" s="124" t="s">
        <v>122</v>
      </c>
      <c r="W31" s="124" t="s">
        <v>122</v>
      </c>
      <c r="X31" s="124" t="s">
        <v>122</v>
      </c>
      <c r="Y31" s="124" t="s">
        <v>122</v>
      </c>
      <c r="Z31" s="124" t="s">
        <v>122</v>
      </c>
      <c r="AA31" s="124" t="s">
        <v>122</v>
      </c>
      <c r="AB31" s="124"/>
      <c r="AC31" s="124"/>
      <c r="AD31" s="124"/>
      <c r="AE31" s="119"/>
      <c r="AF31" s="120"/>
      <c r="AG31" s="120"/>
      <c r="AH31" s="120"/>
      <c r="AI31" s="120"/>
      <c r="AJ31" s="120"/>
      <c r="AK31" s="120"/>
      <c r="AL31" s="120"/>
      <c r="AM31" s="120"/>
      <c r="AN31" s="120"/>
      <c r="AO31" s="120"/>
      <c r="AP31" s="120"/>
      <c r="AQ31" s="120"/>
      <c r="AR31" s="120"/>
      <c r="AS31" s="120"/>
      <c r="AT31" s="120"/>
      <c r="AU31" s="120"/>
      <c r="AV31" s="164"/>
      <c r="AW31" s="120"/>
      <c r="AX31" s="120"/>
      <c r="AY31" s="120"/>
      <c r="AZ31" s="120"/>
      <c r="BA31" s="119"/>
      <c r="BB31" s="119"/>
      <c r="BC31" s="119"/>
      <c r="BD31" s="119"/>
      <c r="BE31" s="119"/>
      <c r="BF31" s="119"/>
      <c r="BG31" s="119"/>
      <c r="BH31" s="119"/>
      <c r="BI31" s="119"/>
      <c r="BJ31" s="119"/>
      <c r="BK31" s="120"/>
      <c r="BL31" s="120"/>
      <c r="BM31" s="120"/>
      <c r="BN31" s="164"/>
      <c r="BO31" s="164"/>
      <c r="BP31" s="164"/>
      <c r="BQ31" s="120"/>
      <c r="BR31" s="120"/>
      <c r="BS31" s="120"/>
      <c r="BT31" s="120"/>
      <c r="BU31" s="120"/>
      <c r="BV31" s="120"/>
      <c r="BW31" s="120"/>
      <c r="BX31" s="120"/>
      <c r="BY31" s="120"/>
      <c r="BZ31" s="120"/>
      <c r="CA31" s="120"/>
      <c r="CB31" s="120"/>
      <c r="CC31" s="120"/>
      <c r="CD31" s="120"/>
      <c r="CE31" s="120"/>
      <c r="CF31" s="119"/>
      <c r="CG31" s="119"/>
      <c r="CH31" s="119"/>
      <c r="CI31" s="119"/>
      <c r="CJ31" s="119"/>
      <c r="CK31" s="119"/>
      <c r="CL31" s="119"/>
      <c r="CM31" s="119"/>
      <c r="CN31" s="119"/>
      <c r="CO31" s="125"/>
      <c r="CP31" s="125"/>
      <c r="CQ31" s="125"/>
      <c r="CR31" s="125"/>
      <c r="CS31" s="125"/>
      <c r="CT31" s="125"/>
      <c r="CU31" s="125"/>
      <c r="CV31" s="125"/>
      <c r="CW31" s="125"/>
      <c r="CX31" s="125"/>
      <c r="CY31" s="120"/>
      <c r="CZ31" s="120"/>
      <c r="DA31" s="120"/>
      <c r="DB31" s="120"/>
      <c r="DC31" s="120"/>
      <c r="DD31" s="120"/>
      <c r="DE31" s="120"/>
      <c r="DF31" s="120"/>
      <c r="DG31" s="120"/>
      <c r="DH31" s="126"/>
      <c r="DI31" s="120"/>
      <c r="DJ31" s="120"/>
      <c r="DK31" s="120"/>
      <c r="DL31" s="120"/>
      <c r="DM31" s="120"/>
      <c r="DN31" s="120"/>
      <c r="DO31" s="120"/>
      <c r="DP31" s="120"/>
      <c r="DQ31" s="120"/>
      <c r="DR31" s="126"/>
      <c r="DS31" s="119"/>
      <c r="DT31" s="119"/>
      <c r="DU31" s="119"/>
      <c r="DV31" s="125"/>
      <c r="DW31" s="203"/>
      <c r="DX31" s="203"/>
      <c r="DY31" s="203"/>
      <c r="DZ31" s="203"/>
      <c r="EA31" s="203"/>
      <c r="EB31" s="203"/>
      <c r="EC31" s="203"/>
      <c r="ED31" s="203"/>
      <c r="EE31" s="125"/>
      <c r="EF31" s="125"/>
      <c r="EG31" s="125"/>
      <c r="EH31" s="125"/>
      <c r="EI31" s="125"/>
      <c r="EJ31" s="125"/>
      <c r="EK31" s="125"/>
      <c r="EL31" s="125"/>
      <c r="EM31" s="125"/>
      <c r="EN31" s="125"/>
      <c r="EO31" s="125"/>
      <c r="EP31" s="120"/>
      <c r="EQ31" s="120"/>
      <c r="ER31" s="120"/>
      <c r="ES31" s="120"/>
      <c r="ET31" s="120"/>
      <c r="EU31" s="120"/>
      <c r="EV31" s="120"/>
      <c r="EW31" s="120"/>
      <c r="EX31" s="120"/>
      <c r="EY31" s="126"/>
      <c r="EZ31" s="119"/>
      <c r="FA31" s="119"/>
      <c r="FB31" s="119"/>
      <c r="FC31" s="120"/>
      <c r="FD31" s="120"/>
      <c r="FE31" s="120"/>
      <c r="FF31" s="120"/>
      <c r="FG31" s="120"/>
      <c r="FH31" s="120"/>
      <c r="FI31" s="120"/>
      <c r="FJ31" s="120"/>
      <c r="FK31" s="120"/>
      <c r="FL31" s="120"/>
      <c r="FM31" s="120"/>
      <c r="FN31" s="120"/>
      <c r="FO31" s="120"/>
      <c r="FP31" s="120"/>
      <c r="FQ31" s="120"/>
      <c r="FR31" s="120"/>
      <c r="FS31" s="120"/>
      <c r="FT31" s="120"/>
      <c r="FU31" s="119"/>
      <c r="FV31" s="119"/>
      <c r="FW31" s="119"/>
      <c r="FX31" s="119"/>
      <c r="FY31" s="119"/>
      <c r="FZ31" s="119"/>
      <c r="GA31" s="119"/>
      <c r="GB31" s="119"/>
      <c r="GC31" s="119"/>
      <c r="GD31" s="119"/>
      <c r="GE31" s="119"/>
      <c r="GF31" s="119"/>
      <c r="GG31" s="120"/>
      <c r="GH31" s="120"/>
      <c r="GI31" s="120"/>
      <c r="GJ31" s="120"/>
      <c r="GK31" s="120"/>
      <c r="GL31" s="120"/>
      <c r="GM31" s="120"/>
      <c r="GN31" s="120"/>
      <c r="GO31" s="164"/>
      <c r="GP31" s="164"/>
      <c r="GQ31" s="164"/>
      <c r="GR31" s="164"/>
      <c r="GS31" s="164"/>
      <c r="GT31" s="120"/>
      <c r="GU31" s="120"/>
      <c r="GV31" s="120"/>
      <c r="GW31" s="120"/>
      <c r="GX31" s="119"/>
      <c r="GY31" s="119"/>
      <c r="GZ31" s="119"/>
      <c r="HA31" s="119"/>
      <c r="HB31" s="119"/>
      <c r="HC31" s="119"/>
      <c r="HD31" s="119"/>
      <c r="HE31" s="119"/>
      <c r="HF31" s="119"/>
      <c r="HG31" s="119"/>
      <c r="HH31" s="119"/>
      <c r="HI31" s="120"/>
      <c r="HJ31" s="119"/>
      <c r="HK31" s="119"/>
      <c r="HL31" s="119"/>
      <c r="HM31" s="119"/>
      <c r="HN31" s="120"/>
      <c r="HO31" s="120"/>
      <c r="HP31" s="120"/>
      <c r="HQ31" s="120"/>
      <c r="HR31" s="120"/>
      <c r="HS31" s="120"/>
      <c r="HT31" s="120"/>
      <c r="HU31" s="120"/>
      <c r="HV31" s="120"/>
      <c r="HW31" s="120"/>
      <c r="HX31" s="120"/>
      <c r="HY31" s="120"/>
      <c r="HZ31" s="120"/>
      <c r="IA31" s="120"/>
      <c r="IB31" s="120"/>
      <c r="IC31" s="119"/>
      <c r="ID31" s="119"/>
      <c r="IE31" s="119"/>
      <c r="IF31" s="119"/>
      <c r="IG31" s="119"/>
      <c r="IH31" s="119"/>
      <c r="II31" s="119"/>
      <c r="IJ31" s="119"/>
      <c r="IK31" s="119"/>
      <c r="IL31" s="119"/>
      <c r="IM31" s="119"/>
      <c r="IN31" s="119"/>
      <c r="IO31" s="119"/>
      <c r="IP31" s="119"/>
      <c r="IQ31" s="119"/>
      <c r="IR31" s="119"/>
      <c r="IS31" s="119"/>
      <c r="IT31" s="119"/>
      <c r="IU31" s="119"/>
      <c r="IV31" s="119"/>
      <c r="IW31" s="119"/>
      <c r="IX31" s="119"/>
      <c r="IY31" s="119"/>
      <c r="IZ31" s="119"/>
      <c r="JA31" s="120"/>
      <c r="JB31" s="120"/>
      <c r="JC31" s="120"/>
      <c r="JD31" s="120"/>
      <c r="JE31" s="120"/>
      <c r="JF31" s="120"/>
      <c r="JG31" s="119"/>
      <c r="JH31" s="119"/>
      <c r="JI31" s="119"/>
      <c r="JJ31" s="119"/>
      <c r="JK31" s="119"/>
      <c r="JL31" s="119"/>
      <c r="JM31" s="119"/>
      <c r="JN31" s="119"/>
      <c r="JO31" s="119"/>
      <c r="JP31" s="119"/>
      <c r="JQ31" s="119"/>
      <c r="JR31" s="119"/>
      <c r="JS31" s="119"/>
      <c r="JT31" s="119"/>
      <c r="JU31" s="119"/>
      <c r="JV31" s="119"/>
      <c r="JW31" s="119"/>
      <c r="JX31" s="119"/>
      <c r="JY31" s="119"/>
      <c r="JZ31" s="119"/>
      <c r="KA31" s="119"/>
      <c r="KB31" s="119"/>
      <c r="KC31" s="230"/>
      <c r="KD31" s="230"/>
      <c r="KE31" s="230"/>
      <c r="KF31" s="230"/>
      <c r="KG31" s="230"/>
      <c r="KH31" s="230"/>
      <c r="KI31" s="230"/>
      <c r="KJ31" s="230"/>
      <c r="KK31" s="230"/>
      <c r="KL31" s="230"/>
      <c r="KM31" s="230"/>
      <c r="KN31" s="230"/>
      <c r="KO31" s="230"/>
      <c r="KP31" s="230"/>
      <c r="KQ31" s="119"/>
      <c r="KR31" s="119"/>
      <c r="KS31" s="119"/>
      <c r="KT31" s="119"/>
      <c r="KU31" s="119"/>
      <c r="KV31" s="119"/>
      <c r="KW31" s="119"/>
      <c r="KX31" s="119"/>
      <c r="KY31" s="119"/>
      <c r="KZ31" s="119"/>
      <c r="LA31" s="119"/>
      <c r="LB31" s="119"/>
      <c r="LC31" s="119"/>
      <c r="LD31" s="125"/>
      <c r="LE31" s="125"/>
      <c r="LF31" s="125"/>
      <c r="LG31" s="231"/>
      <c r="LH31" s="231"/>
      <c r="LI31" s="231"/>
      <c r="LJ31" s="231"/>
      <c r="LK31" s="231"/>
      <c r="LL31" s="231"/>
      <c r="LM31" s="231"/>
      <c r="LN31" s="231"/>
      <c r="LO31" s="231"/>
      <c r="LP31" s="231"/>
      <c r="LQ31" s="231"/>
      <c r="LR31" s="231"/>
      <c r="LS31" s="125"/>
      <c r="LT31" s="125"/>
      <c r="LU31" s="125"/>
      <c r="LV31" s="125"/>
      <c r="LW31" s="125"/>
      <c r="LX31" s="126"/>
      <c r="LY31" s="119"/>
      <c r="LZ31" s="119"/>
      <c r="MA31" s="119"/>
      <c r="MB31" s="119"/>
      <c r="MC31" s="119"/>
      <c r="MD31" s="119"/>
      <c r="ME31" s="119"/>
      <c r="MF31" s="119"/>
      <c r="MG31" s="119"/>
      <c r="MH31" s="119"/>
      <c r="MI31" s="119"/>
      <c r="MJ31" s="119"/>
      <c r="MK31" s="230"/>
      <c r="ML31" s="230"/>
      <c r="MM31" s="230"/>
      <c r="MN31" s="230"/>
      <c r="MO31" s="230"/>
      <c r="MP31" s="230"/>
      <c r="MQ31" s="230"/>
      <c r="MR31" s="230"/>
      <c r="MS31" s="230"/>
      <c r="MT31" s="230"/>
      <c r="MU31" s="230"/>
      <c r="MV31" s="230"/>
      <c r="MW31" s="230"/>
      <c r="MX31" s="230"/>
      <c r="MY31" s="119"/>
      <c r="MZ31" s="119"/>
      <c r="NA31" s="119"/>
      <c r="NB31" s="119"/>
      <c r="NC31" s="126"/>
      <c r="ND31" s="119"/>
      <c r="NE31" s="119"/>
      <c r="NF31" s="119"/>
      <c r="NG31" s="119"/>
      <c r="NH31" s="119"/>
      <c r="NI31" s="119"/>
      <c r="NJ31" s="119"/>
      <c r="NK31" s="119"/>
      <c r="NL31" s="119"/>
      <c r="NM31" s="119"/>
      <c r="NN31" s="119"/>
      <c r="NO31" s="119"/>
      <c r="NP31" s="119"/>
      <c r="NQ31" s="119"/>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30"/>
      <c r="ON31" s="15"/>
    </row>
    <row r="32" spans="1:404" ht="36" hidden="1" customHeight="1">
      <c r="A32" s="88">
        <v>32</v>
      </c>
      <c r="B32" s="51">
        <v>8</v>
      </c>
      <c r="C32" s="16" t="s">
        <v>168</v>
      </c>
      <c r="D32" s="14" t="s">
        <v>0</v>
      </c>
      <c r="E32" s="16" t="s">
        <v>169</v>
      </c>
      <c r="F32" s="82" t="s">
        <v>2</v>
      </c>
      <c r="G32" s="29"/>
      <c r="H32" s="89" t="s">
        <v>169</v>
      </c>
      <c r="I32" s="16" t="s">
        <v>1189</v>
      </c>
      <c r="J32" s="54"/>
      <c r="K32" s="30" t="s">
        <v>636</v>
      </c>
      <c r="L32" s="30" t="s">
        <v>637</v>
      </c>
      <c r="M32" s="29" t="s">
        <v>638</v>
      </c>
      <c r="N32" s="93" t="s">
        <v>639</v>
      </c>
      <c r="O32" s="93" t="s">
        <v>27</v>
      </c>
      <c r="P32" s="54"/>
      <c r="Q32" s="30"/>
      <c r="R32" s="30"/>
      <c r="S32" s="30" t="s">
        <v>27</v>
      </c>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152" t="s">
        <v>1066</v>
      </c>
      <c r="CN32" s="152"/>
      <c r="CO32" s="152"/>
      <c r="CP32" s="30">
        <v>2</v>
      </c>
      <c r="CQ32" s="30">
        <v>2</v>
      </c>
      <c r="CR32" s="30">
        <v>2</v>
      </c>
      <c r="CS32" s="30">
        <v>2</v>
      </c>
      <c r="CT32" s="23">
        <v>1</v>
      </c>
      <c r="CU32" s="23">
        <v>2</v>
      </c>
      <c r="CV32" s="30">
        <v>2</v>
      </c>
      <c r="CW32" s="30">
        <v>2</v>
      </c>
      <c r="CX32" s="30">
        <v>2</v>
      </c>
      <c r="CY32" s="30">
        <v>2</v>
      </c>
      <c r="CZ32" s="30">
        <v>1</v>
      </c>
      <c r="DA32" s="23">
        <v>2</v>
      </c>
      <c r="DB32" s="30">
        <v>2</v>
      </c>
      <c r="DC32" s="23">
        <v>1</v>
      </c>
      <c r="DD32" s="30">
        <v>2</v>
      </c>
      <c r="DE32" s="30">
        <v>2</v>
      </c>
      <c r="DF32" s="30">
        <v>2</v>
      </c>
      <c r="DG32" s="30"/>
      <c r="DH32" s="201">
        <f>COUNTIF(CP32:DG32,"2")</f>
        <v>14</v>
      </c>
      <c r="DI32" s="198">
        <f t="shared" ref="DI32:DI35" si="55">DH32/(DH32+DJ32+DL32+DN32)</f>
        <v>0.82352941176470584</v>
      </c>
      <c r="DJ32" s="201">
        <f>COUNTIF(CP32:DG32,"1")</f>
        <v>3</v>
      </c>
      <c r="DK32" s="198">
        <f t="shared" ref="DK32:DK35" si="56">DJ32/(DH32+DJ32+DL32+DN32)</f>
        <v>0.17647058823529413</v>
      </c>
      <c r="DL32" s="201">
        <f>COUNTIF(CP32:DG32,"0")</f>
        <v>0</v>
      </c>
      <c r="DM32" s="198">
        <f t="shared" ref="DM32:DM35" si="57">DL32/(DH32+DJ32+DL32+DN32)</f>
        <v>0</v>
      </c>
      <c r="DN32" s="201">
        <f>COUNTIF(CP32:DG32,"KĐG")</f>
        <v>0</v>
      </c>
      <c r="DO32" s="198">
        <f t="shared" ref="DO32:DO35" si="58">DN32/(DH32+DJ32+DL32+DN32)</f>
        <v>0</v>
      </c>
      <c r="DP32" s="199">
        <f t="shared" ref="DP32:DP35" si="59">(((DH32*2)+(DJ32*1)+(DL32*0)))/(DH32+DJ32+DL32)</f>
        <v>1.8235294117647058</v>
      </c>
      <c r="DQ32" s="169" t="str">
        <f t="shared" ref="DQ32:DQ35" si="60">IF(DO32&gt;=50%,"KĐG",IF(DP32&gt;=1.6,"ĐMT",IF(DP32&gt;=1,"CCG","CĐ")))</f>
        <v>ĐMT</v>
      </c>
      <c r="DR32" s="135"/>
      <c r="DS32" s="30"/>
      <c r="DT32" s="30"/>
      <c r="DU32" s="30"/>
      <c r="DV32" s="130"/>
      <c r="DW32" s="130"/>
      <c r="DX32" s="130"/>
      <c r="DY32" s="130"/>
      <c r="DZ32" s="130"/>
      <c r="EA32" s="130"/>
      <c r="EB32" s="130"/>
      <c r="EC32" s="130"/>
      <c r="ED32" s="130"/>
      <c r="EE32" s="130"/>
      <c r="EF32" s="130"/>
      <c r="EG32" s="130"/>
      <c r="EH32" s="130"/>
      <c r="EI32" s="130"/>
      <c r="EJ32" s="130"/>
      <c r="EK32" s="130"/>
      <c r="EL32" s="130"/>
      <c r="EM32" s="130"/>
      <c r="EN32" s="130"/>
      <c r="EO32" s="130"/>
      <c r="EP32" s="30"/>
      <c r="EQ32" s="30"/>
      <c r="ER32" s="30"/>
      <c r="ES32" s="30"/>
      <c r="ET32" s="30"/>
      <c r="EU32" s="30"/>
      <c r="EV32" s="30"/>
      <c r="EW32" s="30"/>
      <c r="EX32" s="30"/>
      <c r="EY32" s="135"/>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130"/>
      <c r="LE32" s="130"/>
      <c r="LF32" s="130"/>
      <c r="LG32" s="130"/>
      <c r="LH32" s="130"/>
      <c r="LI32" s="130"/>
      <c r="LJ32" s="130"/>
      <c r="LK32" s="130"/>
      <c r="LL32" s="130"/>
      <c r="LM32" s="130"/>
      <c r="LN32" s="130"/>
      <c r="LO32" s="130"/>
      <c r="LP32" s="130"/>
      <c r="LQ32" s="130"/>
      <c r="LR32" s="130"/>
      <c r="LS32" s="130"/>
      <c r="LT32" s="130"/>
      <c r="LU32" s="130"/>
      <c r="LV32" s="130"/>
      <c r="LW32" s="130"/>
      <c r="LX32" s="135"/>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135"/>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f>COUNTIF(Q32:AA32,"x")</f>
        <v>1</v>
      </c>
      <c r="ON32" s="51"/>
    </row>
    <row r="33" spans="1:404" ht="53.25" hidden="1" customHeight="1">
      <c r="A33" s="88">
        <v>33</v>
      </c>
      <c r="B33" s="51">
        <v>9</v>
      </c>
      <c r="C33" s="20" t="s">
        <v>170</v>
      </c>
      <c r="D33" s="21" t="s">
        <v>0</v>
      </c>
      <c r="E33" s="20" t="s">
        <v>171</v>
      </c>
      <c r="F33" s="71" t="s">
        <v>2</v>
      </c>
      <c r="G33" s="30" t="s">
        <v>27</v>
      </c>
      <c r="H33" s="89" t="s">
        <v>171</v>
      </c>
      <c r="I33" s="16" t="s">
        <v>1190</v>
      </c>
      <c r="J33" s="54"/>
      <c r="K33" s="30" t="s">
        <v>636</v>
      </c>
      <c r="L33" s="30" t="s">
        <v>637</v>
      </c>
      <c r="M33" s="29" t="s">
        <v>638</v>
      </c>
      <c r="N33" s="93" t="s">
        <v>639</v>
      </c>
      <c r="O33" s="93" t="s">
        <v>27</v>
      </c>
      <c r="P33" s="54">
        <v>1</v>
      </c>
      <c r="Q33" s="30"/>
      <c r="R33" s="30"/>
      <c r="S33" s="30" t="s">
        <v>27</v>
      </c>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152"/>
      <c r="CN33" s="152"/>
      <c r="CO33" s="152" t="s">
        <v>1066</v>
      </c>
      <c r="CP33" s="30">
        <v>2</v>
      </c>
      <c r="CQ33" s="30">
        <v>2</v>
      </c>
      <c r="CR33" s="30">
        <v>2</v>
      </c>
      <c r="CS33" s="30">
        <v>2</v>
      </c>
      <c r="CT33" s="23">
        <v>1</v>
      </c>
      <c r="CU33" s="23">
        <v>1</v>
      </c>
      <c r="CV33" s="30">
        <v>2</v>
      </c>
      <c r="CW33" s="30">
        <v>1</v>
      </c>
      <c r="CX33" s="30">
        <v>2</v>
      </c>
      <c r="CY33" s="30">
        <v>2</v>
      </c>
      <c r="CZ33" s="30">
        <v>2</v>
      </c>
      <c r="DA33" s="23">
        <v>2</v>
      </c>
      <c r="DB33" s="30">
        <v>2</v>
      </c>
      <c r="DC33" s="23">
        <v>1</v>
      </c>
      <c r="DD33" s="30">
        <v>2</v>
      </c>
      <c r="DE33" s="30">
        <v>2</v>
      </c>
      <c r="DF33" s="30">
        <v>2</v>
      </c>
      <c r="DG33" s="30"/>
      <c r="DH33" s="201">
        <f>COUNTIF(CP33:DG33,"2")</f>
        <v>13</v>
      </c>
      <c r="DI33" s="198">
        <f t="shared" si="55"/>
        <v>0.76470588235294112</v>
      </c>
      <c r="DJ33" s="201">
        <f>COUNTIF(CP33:DG33,"1")</f>
        <v>4</v>
      </c>
      <c r="DK33" s="198">
        <f t="shared" si="56"/>
        <v>0.23529411764705882</v>
      </c>
      <c r="DL33" s="201">
        <f>COUNTIF(CP33:DG33,"0")</f>
        <v>0</v>
      </c>
      <c r="DM33" s="198">
        <f t="shared" si="57"/>
        <v>0</v>
      </c>
      <c r="DN33" s="201">
        <f>COUNTIF(CP33:DG33,"KĐG")</f>
        <v>0</v>
      </c>
      <c r="DO33" s="198">
        <f t="shared" si="58"/>
        <v>0</v>
      </c>
      <c r="DP33" s="199">
        <f t="shared" si="59"/>
        <v>1.7647058823529411</v>
      </c>
      <c r="DQ33" s="169" t="str">
        <f t="shared" si="60"/>
        <v>ĐMT</v>
      </c>
      <c r="DR33" s="135"/>
      <c r="DS33" s="30"/>
      <c r="DT33" s="30"/>
      <c r="DU33" s="30"/>
      <c r="DV33" s="130"/>
      <c r="DW33" s="130"/>
      <c r="DX33" s="130"/>
      <c r="DY33" s="130"/>
      <c r="DZ33" s="130"/>
      <c r="EA33" s="130"/>
      <c r="EB33" s="130"/>
      <c r="EC33" s="130"/>
      <c r="ED33" s="130"/>
      <c r="EE33" s="130"/>
      <c r="EF33" s="130"/>
      <c r="EG33" s="130"/>
      <c r="EH33" s="130"/>
      <c r="EI33" s="130"/>
      <c r="EJ33" s="130"/>
      <c r="EK33" s="130"/>
      <c r="EL33" s="130"/>
      <c r="EM33" s="130"/>
      <c r="EN33" s="130"/>
      <c r="EO33" s="130"/>
      <c r="EP33" s="30"/>
      <c r="EQ33" s="30"/>
      <c r="ER33" s="30"/>
      <c r="ES33" s="30"/>
      <c r="ET33" s="30"/>
      <c r="EU33" s="30"/>
      <c r="EV33" s="30"/>
      <c r="EW33" s="30"/>
      <c r="EX33" s="30"/>
      <c r="EY33" s="135"/>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130"/>
      <c r="LE33" s="130"/>
      <c r="LF33" s="130"/>
      <c r="LG33" s="130"/>
      <c r="LH33" s="130"/>
      <c r="LI33" s="130"/>
      <c r="LJ33" s="130"/>
      <c r="LK33" s="130"/>
      <c r="LL33" s="130"/>
      <c r="LM33" s="130"/>
      <c r="LN33" s="130"/>
      <c r="LO33" s="130"/>
      <c r="LP33" s="130"/>
      <c r="LQ33" s="130"/>
      <c r="LR33" s="130"/>
      <c r="LS33" s="130"/>
      <c r="LT33" s="130"/>
      <c r="LU33" s="130"/>
      <c r="LV33" s="130"/>
      <c r="LW33" s="130"/>
      <c r="LX33" s="135"/>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135"/>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f>COUNTIF(Q33:AA33,"x")</f>
        <v>1</v>
      </c>
      <c r="ON33" s="51"/>
    </row>
    <row r="34" spans="1:404" ht="30" hidden="1" customHeight="1">
      <c r="A34" s="88">
        <v>34</v>
      </c>
      <c r="B34" s="51">
        <v>10</v>
      </c>
      <c r="C34" s="16" t="s">
        <v>172</v>
      </c>
      <c r="D34" s="14" t="s">
        <v>0</v>
      </c>
      <c r="E34" s="16" t="s">
        <v>173</v>
      </c>
      <c r="F34" s="82" t="s">
        <v>0</v>
      </c>
      <c r="G34" s="29"/>
      <c r="H34" s="89" t="s">
        <v>173</v>
      </c>
      <c r="I34" s="16" t="s">
        <v>1191</v>
      </c>
      <c r="J34" s="54" t="s">
        <v>524</v>
      </c>
      <c r="K34" s="30" t="s">
        <v>636</v>
      </c>
      <c r="L34" s="30" t="s">
        <v>637</v>
      </c>
      <c r="M34" s="29" t="s">
        <v>638</v>
      </c>
      <c r="N34" s="93" t="s">
        <v>639</v>
      </c>
      <c r="O34" s="93" t="s">
        <v>27</v>
      </c>
      <c r="P34" s="54">
        <v>1</v>
      </c>
      <c r="Q34" s="30"/>
      <c r="R34" s="30"/>
      <c r="S34" s="30" t="s">
        <v>27</v>
      </c>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152" t="s">
        <v>1066</v>
      </c>
      <c r="CN34" s="152"/>
      <c r="CO34" s="152"/>
      <c r="CP34" s="30">
        <v>2</v>
      </c>
      <c r="CQ34" s="30">
        <v>2</v>
      </c>
      <c r="CR34" s="30">
        <v>2</v>
      </c>
      <c r="CS34" s="30">
        <v>2</v>
      </c>
      <c r="CT34" s="23">
        <v>1</v>
      </c>
      <c r="CU34" s="23">
        <v>2</v>
      </c>
      <c r="CV34" s="30">
        <v>2</v>
      </c>
      <c r="CW34" s="30">
        <v>1</v>
      </c>
      <c r="CX34" s="30">
        <v>2</v>
      </c>
      <c r="CY34" s="30">
        <v>2</v>
      </c>
      <c r="CZ34" s="30">
        <v>2</v>
      </c>
      <c r="DA34" s="23">
        <v>2</v>
      </c>
      <c r="DB34" s="30">
        <v>2</v>
      </c>
      <c r="DC34" s="23">
        <v>1</v>
      </c>
      <c r="DD34" s="30">
        <v>2</v>
      </c>
      <c r="DE34" s="30">
        <v>2</v>
      </c>
      <c r="DF34" s="30">
        <v>2</v>
      </c>
      <c r="DG34" s="30"/>
      <c r="DH34" s="201">
        <f>COUNTIF(CP34:DG34,"2")</f>
        <v>14</v>
      </c>
      <c r="DI34" s="198">
        <f t="shared" si="55"/>
        <v>0.82352941176470584</v>
      </c>
      <c r="DJ34" s="201">
        <f>COUNTIF(CP34:DG34,"1")</f>
        <v>3</v>
      </c>
      <c r="DK34" s="198">
        <f t="shared" si="56"/>
        <v>0.17647058823529413</v>
      </c>
      <c r="DL34" s="201">
        <f>COUNTIF(CP34:DG34,"0")</f>
        <v>0</v>
      </c>
      <c r="DM34" s="198">
        <f t="shared" si="57"/>
        <v>0</v>
      </c>
      <c r="DN34" s="201">
        <f>COUNTIF(CP34:DG34,"KĐG")</f>
        <v>0</v>
      </c>
      <c r="DO34" s="198">
        <f t="shared" si="58"/>
        <v>0</v>
      </c>
      <c r="DP34" s="199">
        <f t="shared" si="59"/>
        <v>1.8235294117647058</v>
      </c>
      <c r="DQ34" s="169" t="str">
        <f t="shared" si="60"/>
        <v>ĐMT</v>
      </c>
      <c r="DR34" s="135"/>
      <c r="DS34" s="30"/>
      <c r="DT34" s="30"/>
      <c r="DU34" s="30"/>
      <c r="DV34" s="130"/>
      <c r="DW34" s="130"/>
      <c r="DX34" s="130"/>
      <c r="DY34" s="130"/>
      <c r="DZ34" s="130"/>
      <c r="EA34" s="130"/>
      <c r="EB34" s="130"/>
      <c r="EC34" s="130"/>
      <c r="ED34" s="130"/>
      <c r="EE34" s="130"/>
      <c r="EF34" s="130"/>
      <c r="EG34" s="130"/>
      <c r="EH34" s="130"/>
      <c r="EI34" s="130"/>
      <c r="EJ34" s="130"/>
      <c r="EK34" s="130"/>
      <c r="EL34" s="130"/>
      <c r="EM34" s="130"/>
      <c r="EN34" s="130"/>
      <c r="EO34" s="130"/>
      <c r="EP34" s="30"/>
      <c r="EQ34" s="30"/>
      <c r="ER34" s="30"/>
      <c r="ES34" s="30"/>
      <c r="ET34" s="30"/>
      <c r="EU34" s="30"/>
      <c r="EV34" s="30"/>
      <c r="EW34" s="30"/>
      <c r="EX34" s="30"/>
      <c r="EY34" s="135"/>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130"/>
      <c r="LE34" s="130"/>
      <c r="LF34" s="130"/>
      <c r="LG34" s="130"/>
      <c r="LH34" s="130"/>
      <c r="LI34" s="130"/>
      <c r="LJ34" s="130"/>
      <c r="LK34" s="130"/>
      <c r="LL34" s="130"/>
      <c r="LM34" s="130"/>
      <c r="LN34" s="130"/>
      <c r="LO34" s="130"/>
      <c r="LP34" s="130"/>
      <c r="LQ34" s="130"/>
      <c r="LR34" s="130"/>
      <c r="LS34" s="130"/>
      <c r="LT34" s="130"/>
      <c r="LU34" s="130"/>
      <c r="LV34" s="130"/>
      <c r="LW34" s="130"/>
      <c r="LX34" s="135"/>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135"/>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f>COUNTIF(Q34:AA34,"x")</f>
        <v>1</v>
      </c>
      <c r="ON34" s="51"/>
    </row>
    <row r="35" spans="1:404" ht="26.25" hidden="1" customHeight="1">
      <c r="A35" s="88">
        <v>35</v>
      </c>
      <c r="B35" s="51">
        <v>11</v>
      </c>
      <c r="C35" s="20" t="s">
        <v>593</v>
      </c>
      <c r="D35" s="21" t="s">
        <v>0</v>
      </c>
      <c r="E35" s="20" t="s">
        <v>594</v>
      </c>
      <c r="F35" s="71" t="s">
        <v>0</v>
      </c>
      <c r="G35" s="30"/>
      <c r="H35" s="89" t="s">
        <v>640</v>
      </c>
      <c r="I35" s="16" t="s">
        <v>1192</v>
      </c>
      <c r="J35" s="54"/>
      <c r="K35" s="30" t="s">
        <v>636</v>
      </c>
      <c r="L35" s="30" t="s">
        <v>637</v>
      </c>
      <c r="M35" s="29" t="s">
        <v>638</v>
      </c>
      <c r="N35" s="93" t="s">
        <v>639</v>
      </c>
      <c r="O35" s="93" t="s">
        <v>27</v>
      </c>
      <c r="P35" s="54"/>
      <c r="Q35" s="30"/>
      <c r="R35" s="30"/>
      <c r="S35" s="30" t="s">
        <v>27</v>
      </c>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152"/>
      <c r="CN35" s="152" t="s">
        <v>1066</v>
      </c>
      <c r="CO35" s="152"/>
      <c r="CP35" s="30">
        <v>2</v>
      </c>
      <c r="CQ35" s="30">
        <v>2</v>
      </c>
      <c r="CR35" s="30">
        <v>2</v>
      </c>
      <c r="CS35" s="30">
        <v>2</v>
      </c>
      <c r="CT35" s="23">
        <v>1</v>
      </c>
      <c r="CU35" s="23">
        <v>2</v>
      </c>
      <c r="CV35" s="30">
        <v>2</v>
      </c>
      <c r="CW35" s="30">
        <v>2</v>
      </c>
      <c r="CX35" s="30">
        <v>2</v>
      </c>
      <c r="CY35" s="30">
        <v>2</v>
      </c>
      <c r="CZ35" s="30">
        <v>2</v>
      </c>
      <c r="DA35" s="23">
        <v>2</v>
      </c>
      <c r="DB35" s="30">
        <v>2</v>
      </c>
      <c r="DC35" s="23">
        <v>1</v>
      </c>
      <c r="DD35" s="30">
        <v>2</v>
      </c>
      <c r="DE35" s="30">
        <v>2</v>
      </c>
      <c r="DF35" s="30">
        <v>2</v>
      </c>
      <c r="DG35" s="30"/>
      <c r="DH35" s="201">
        <f>COUNTIF(CP35:DG35,"2")</f>
        <v>15</v>
      </c>
      <c r="DI35" s="198">
        <f t="shared" si="55"/>
        <v>0.88235294117647056</v>
      </c>
      <c r="DJ35" s="201">
        <f>COUNTIF(CP35:DG35,"1")</f>
        <v>2</v>
      </c>
      <c r="DK35" s="198">
        <f t="shared" si="56"/>
        <v>0.11764705882352941</v>
      </c>
      <c r="DL35" s="201">
        <f>COUNTIF(CP35:DG35,"0")</f>
        <v>0</v>
      </c>
      <c r="DM35" s="198">
        <f t="shared" si="57"/>
        <v>0</v>
      </c>
      <c r="DN35" s="201">
        <f>COUNTIF(CP35:DG35,"KĐG")</f>
        <v>0</v>
      </c>
      <c r="DO35" s="198">
        <f t="shared" si="58"/>
        <v>0</v>
      </c>
      <c r="DP35" s="199">
        <f t="shared" si="59"/>
        <v>1.8823529411764706</v>
      </c>
      <c r="DQ35" s="169" t="str">
        <f t="shared" si="60"/>
        <v>ĐMT</v>
      </c>
      <c r="DR35" s="135"/>
      <c r="DS35" s="30"/>
      <c r="DT35" s="30"/>
      <c r="DU35" s="30"/>
      <c r="DV35" s="130"/>
      <c r="DW35" s="130"/>
      <c r="DX35" s="130"/>
      <c r="DY35" s="130"/>
      <c r="DZ35" s="130"/>
      <c r="EA35" s="130"/>
      <c r="EB35" s="130"/>
      <c r="EC35" s="130"/>
      <c r="ED35" s="130"/>
      <c r="EE35" s="130"/>
      <c r="EF35" s="130"/>
      <c r="EG35" s="130"/>
      <c r="EH35" s="130"/>
      <c r="EI35" s="130"/>
      <c r="EJ35" s="130"/>
      <c r="EK35" s="130"/>
      <c r="EL35" s="130"/>
      <c r="EM35" s="130"/>
      <c r="EN35" s="130"/>
      <c r="EO35" s="130"/>
      <c r="EP35" s="30"/>
      <c r="EQ35" s="30"/>
      <c r="ER35" s="30"/>
      <c r="ES35" s="30"/>
      <c r="ET35" s="30"/>
      <c r="EU35" s="30"/>
      <c r="EV35" s="30"/>
      <c r="EW35" s="30"/>
      <c r="EX35" s="30"/>
      <c r="EY35" s="135"/>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130"/>
      <c r="LE35" s="130"/>
      <c r="LF35" s="130"/>
      <c r="LG35" s="130"/>
      <c r="LH35" s="130"/>
      <c r="LI35" s="130"/>
      <c r="LJ35" s="130"/>
      <c r="LK35" s="130"/>
      <c r="LL35" s="130"/>
      <c r="LM35" s="130"/>
      <c r="LN35" s="130"/>
      <c r="LO35" s="130"/>
      <c r="LP35" s="130"/>
      <c r="LQ35" s="130"/>
      <c r="LR35" s="130"/>
      <c r="LS35" s="130"/>
      <c r="LT35" s="130"/>
      <c r="LU35" s="130"/>
      <c r="LV35" s="130"/>
      <c r="LW35" s="130"/>
      <c r="LX35" s="135"/>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135"/>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f>COUNTIF(Q35:AA35,"x")</f>
        <v>1</v>
      </c>
      <c r="ON35" s="51"/>
    </row>
    <row r="36" spans="1:404" ht="34.5" hidden="1" customHeight="1">
      <c r="A36" s="88">
        <v>36</v>
      </c>
      <c r="B36" s="51">
        <v>12</v>
      </c>
      <c r="C36" s="20" t="s">
        <v>174</v>
      </c>
      <c r="D36" s="21" t="s">
        <v>3</v>
      </c>
      <c r="E36" s="20" t="s">
        <v>595</v>
      </c>
      <c r="F36" s="82" t="s">
        <v>3</v>
      </c>
      <c r="G36" s="14" t="s">
        <v>27</v>
      </c>
      <c r="H36" s="94" t="s">
        <v>174</v>
      </c>
      <c r="I36" s="20" t="s">
        <v>1227</v>
      </c>
      <c r="J36" s="54"/>
      <c r="K36" s="30" t="s">
        <v>636</v>
      </c>
      <c r="L36" s="30" t="s">
        <v>637</v>
      </c>
      <c r="M36" s="29" t="s">
        <v>638</v>
      </c>
      <c r="N36" s="93" t="s">
        <v>639</v>
      </c>
      <c r="O36" s="93" t="s">
        <v>27</v>
      </c>
      <c r="P36" s="54"/>
      <c r="Q36" s="30"/>
      <c r="R36" s="30"/>
      <c r="S36" s="30"/>
      <c r="T36" s="30" t="s">
        <v>27</v>
      </c>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130"/>
      <c r="CP36" s="130"/>
      <c r="CQ36" s="130"/>
      <c r="CR36" s="130"/>
      <c r="CS36" s="130"/>
      <c r="CT36" s="130"/>
      <c r="CU36" s="130"/>
      <c r="CV36" s="130"/>
      <c r="CW36" s="130"/>
      <c r="CX36" s="130"/>
      <c r="CY36" s="30"/>
      <c r="CZ36" s="30"/>
      <c r="DA36" s="30"/>
      <c r="DB36" s="30"/>
      <c r="DC36" s="30"/>
      <c r="DD36" s="30"/>
      <c r="DE36" s="30"/>
      <c r="DF36" s="30"/>
      <c r="DG36" s="30"/>
      <c r="DH36" s="135"/>
      <c r="DI36" s="30"/>
      <c r="DJ36" s="30"/>
      <c r="DK36" s="30"/>
      <c r="DL36" s="30"/>
      <c r="DM36" s="30"/>
      <c r="DN36" s="30"/>
      <c r="DO36" s="30"/>
      <c r="DP36" s="30"/>
      <c r="DQ36" s="30"/>
      <c r="DR36" s="152" t="s">
        <v>1066</v>
      </c>
      <c r="DS36" s="152"/>
      <c r="DT36" s="152"/>
      <c r="DU36" s="152"/>
      <c r="DV36" s="152"/>
      <c r="DW36" s="30">
        <v>1</v>
      </c>
      <c r="DX36" s="30">
        <v>2</v>
      </c>
      <c r="DY36" s="30">
        <v>2</v>
      </c>
      <c r="DZ36" s="30">
        <v>2</v>
      </c>
      <c r="EA36" s="23">
        <v>1</v>
      </c>
      <c r="EB36" s="23">
        <v>2</v>
      </c>
      <c r="EC36" s="30">
        <v>2</v>
      </c>
      <c r="ED36" s="30">
        <v>2</v>
      </c>
      <c r="EE36" s="30">
        <v>2</v>
      </c>
      <c r="EF36" s="30">
        <v>2</v>
      </c>
      <c r="EG36" s="30">
        <v>2</v>
      </c>
      <c r="EH36" s="23">
        <v>2</v>
      </c>
      <c r="EI36" s="30">
        <v>2</v>
      </c>
      <c r="EJ36" s="23">
        <v>1</v>
      </c>
      <c r="EK36" s="30">
        <v>2</v>
      </c>
      <c r="EL36" s="30">
        <v>2</v>
      </c>
      <c r="EM36" s="30">
        <v>2</v>
      </c>
      <c r="EN36" s="30"/>
      <c r="EO36" s="208">
        <f>COUNTIF(DW36:EN36,"2")</f>
        <v>14</v>
      </c>
      <c r="EP36" s="207">
        <f t="shared" ref="EP36" si="61">EO36/(EO36+EQ36+ES36+EU36)</f>
        <v>0.82352941176470584</v>
      </c>
      <c r="EQ36" s="208">
        <f>COUNTIF(DW36:EN36,"1")</f>
        <v>3</v>
      </c>
      <c r="ER36" s="207">
        <f t="shared" ref="ER36" si="62">EQ36/(EO36+EQ36+ES36+EU36)</f>
        <v>0.17647058823529413</v>
      </c>
      <c r="ES36" s="208">
        <f>COUNTIF(DW36:EN36,"0")</f>
        <v>0</v>
      </c>
      <c r="ET36" s="207">
        <f t="shared" ref="ET36" si="63">ES36/(EO36+EQ36+ES36+EU36)</f>
        <v>0</v>
      </c>
      <c r="EU36" s="208">
        <f>COUNTIF(DW36:EN36,"KĐG")</f>
        <v>0</v>
      </c>
      <c r="EV36" s="207">
        <f t="shared" ref="EV36" si="64">EU36/(EO36+EQ36+ES36+EU36)</f>
        <v>0</v>
      </c>
      <c r="EW36" s="209">
        <f t="shared" ref="EW36" si="65">(((EO36*2)+(EQ36*1)+(ES36*0)))/(EO36+EQ36+ES36)</f>
        <v>1.8235294117647058</v>
      </c>
      <c r="EX36" s="169" t="str">
        <f t="shared" ref="EX36" si="66">IF(EV36&gt;=50%,"KĐG",IF(EW36&gt;=1.6,"ĐMT",IF(EW36&gt;=1,"CCG","CĐ")))</f>
        <v>ĐMT</v>
      </c>
      <c r="EY36" s="135"/>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130"/>
      <c r="LE36" s="130"/>
      <c r="LF36" s="130"/>
      <c r="LG36" s="130"/>
      <c r="LH36" s="130"/>
      <c r="LI36" s="130"/>
      <c r="LJ36" s="130"/>
      <c r="LK36" s="130"/>
      <c r="LL36" s="130"/>
      <c r="LM36" s="130"/>
      <c r="LN36" s="130"/>
      <c r="LO36" s="130"/>
      <c r="LP36" s="130"/>
      <c r="LQ36" s="130"/>
      <c r="LR36" s="130"/>
      <c r="LS36" s="130"/>
      <c r="LT36" s="130"/>
      <c r="LU36" s="130"/>
      <c r="LV36" s="130"/>
      <c r="LW36" s="130"/>
      <c r="LX36" s="135"/>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135"/>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f>COUNTIF(Q36:AA36,"x")</f>
        <v>1</v>
      </c>
      <c r="ON36" s="51"/>
    </row>
    <row r="37" spans="1:404" ht="21" hidden="1" customHeight="1">
      <c r="A37" s="42"/>
      <c r="B37" s="51"/>
      <c r="C37" s="296" t="s">
        <v>57</v>
      </c>
      <c r="D37" s="296"/>
      <c r="E37" s="296"/>
      <c r="F37" s="82"/>
      <c r="G37" s="164">
        <f>COUNTIF(G38:G44,"x")</f>
        <v>3</v>
      </c>
      <c r="H37" s="12"/>
      <c r="I37" s="53"/>
      <c r="J37" s="54"/>
      <c r="K37" s="105"/>
      <c r="L37" s="105"/>
      <c r="M37" s="105"/>
      <c r="N37" s="105"/>
      <c r="O37" s="25">
        <f>COUNTIF(O38:O44,"x")</f>
        <v>7</v>
      </c>
      <c r="P37" s="12">
        <f>SUM(P38:P44)</f>
        <v>4</v>
      </c>
      <c r="Q37" s="108" t="s">
        <v>122</v>
      </c>
      <c r="R37" s="124" t="s">
        <v>122</v>
      </c>
      <c r="S37" s="124" t="s">
        <v>122</v>
      </c>
      <c r="T37" s="124" t="s">
        <v>122</v>
      </c>
      <c r="U37" s="124" t="s">
        <v>122</v>
      </c>
      <c r="V37" s="124" t="s">
        <v>122</v>
      </c>
      <c r="W37" s="124" t="s">
        <v>122</v>
      </c>
      <c r="X37" s="124" t="s">
        <v>122</v>
      </c>
      <c r="Y37" s="124" t="s">
        <v>122</v>
      </c>
      <c r="Z37" s="124" t="s">
        <v>122</v>
      </c>
      <c r="AA37" s="124" t="s">
        <v>122</v>
      </c>
      <c r="AB37" s="124"/>
      <c r="AC37" s="124"/>
      <c r="AD37" s="124"/>
      <c r="AE37" s="119"/>
      <c r="AF37" s="120"/>
      <c r="AG37" s="120"/>
      <c r="AH37" s="120"/>
      <c r="AI37" s="120"/>
      <c r="AJ37" s="120"/>
      <c r="AK37" s="120"/>
      <c r="AL37" s="120"/>
      <c r="AM37" s="120"/>
      <c r="AN37" s="120"/>
      <c r="AO37" s="120"/>
      <c r="AP37" s="120"/>
      <c r="AQ37" s="120"/>
      <c r="AR37" s="120"/>
      <c r="AS37" s="120"/>
      <c r="AT37" s="120"/>
      <c r="AU37" s="120"/>
      <c r="AV37" s="164"/>
      <c r="AW37" s="120"/>
      <c r="AX37" s="120"/>
      <c r="AY37" s="120"/>
      <c r="AZ37" s="120"/>
      <c r="BA37" s="119"/>
      <c r="BB37" s="119"/>
      <c r="BC37" s="119"/>
      <c r="BD37" s="119"/>
      <c r="BE37" s="119"/>
      <c r="BF37" s="119"/>
      <c r="BG37" s="119"/>
      <c r="BH37" s="119"/>
      <c r="BI37" s="119"/>
      <c r="BJ37" s="119"/>
      <c r="BK37" s="120"/>
      <c r="BL37" s="120"/>
      <c r="BM37" s="120"/>
      <c r="BN37" s="164"/>
      <c r="BO37" s="164"/>
      <c r="BP37" s="164"/>
      <c r="BQ37" s="120"/>
      <c r="BR37" s="120"/>
      <c r="BS37" s="120"/>
      <c r="BT37" s="120"/>
      <c r="BU37" s="120"/>
      <c r="BV37" s="120"/>
      <c r="BW37" s="120"/>
      <c r="BX37" s="120"/>
      <c r="BY37" s="120"/>
      <c r="BZ37" s="120"/>
      <c r="CA37" s="120"/>
      <c r="CB37" s="120"/>
      <c r="CC37" s="120"/>
      <c r="CD37" s="120"/>
      <c r="CE37" s="120"/>
      <c r="CF37" s="119"/>
      <c r="CG37" s="119"/>
      <c r="CH37" s="119"/>
      <c r="CI37" s="119"/>
      <c r="CJ37" s="119"/>
      <c r="CK37" s="119"/>
      <c r="CL37" s="119"/>
      <c r="CM37" s="119"/>
      <c r="CN37" s="119"/>
      <c r="CO37" s="125"/>
      <c r="CP37" s="125"/>
      <c r="CQ37" s="125"/>
      <c r="CR37" s="125"/>
      <c r="CS37" s="125"/>
      <c r="CT37" s="125"/>
      <c r="CU37" s="125"/>
      <c r="CV37" s="125"/>
      <c r="CW37" s="125"/>
      <c r="CX37" s="125"/>
      <c r="CY37" s="120"/>
      <c r="CZ37" s="120"/>
      <c r="DA37" s="120"/>
      <c r="DB37" s="120"/>
      <c r="DC37" s="120"/>
      <c r="DD37" s="120"/>
      <c r="DE37" s="120"/>
      <c r="DF37" s="120"/>
      <c r="DG37" s="120"/>
      <c r="DH37" s="126"/>
      <c r="DI37" s="120"/>
      <c r="DJ37" s="120"/>
      <c r="DK37" s="120"/>
      <c r="DL37" s="120"/>
      <c r="DM37" s="120"/>
      <c r="DN37" s="120"/>
      <c r="DO37" s="120"/>
      <c r="DP37" s="120"/>
      <c r="DQ37" s="120"/>
      <c r="DR37" s="126"/>
      <c r="DS37" s="119"/>
      <c r="DT37" s="119"/>
      <c r="DU37" s="119"/>
      <c r="DV37" s="125"/>
      <c r="DW37" s="203"/>
      <c r="DX37" s="203"/>
      <c r="DY37" s="203"/>
      <c r="DZ37" s="203"/>
      <c r="EA37" s="203"/>
      <c r="EB37" s="203"/>
      <c r="EC37" s="203"/>
      <c r="ED37" s="203"/>
      <c r="EE37" s="125"/>
      <c r="EF37" s="125"/>
      <c r="EG37" s="125"/>
      <c r="EH37" s="125"/>
      <c r="EI37" s="125"/>
      <c r="EJ37" s="125"/>
      <c r="EK37" s="125"/>
      <c r="EL37" s="125"/>
      <c r="EM37" s="125"/>
      <c r="EN37" s="125"/>
      <c r="EO37" s="125"/>
      <c r="EP37" s="120"/>
      <c r="EQ37" s="120"/>
      <c r="ER37" s="120"/>
      <c r="ES37" s="120"/>
      <c r="ET37" s="120"/>
      <c r="EU37" s="120"/>
      <c r="EV37" s="120"/>
      <c r="EW37" s="120"/>
      <c r="EX37" s="120"/>
      <c r="EY37" s="126"/>
      <c r="EZ37" s="119"/>
      <c r="FA37" s="119"/>
      <c r="FB37" s="119"/>
      <c r="FC37" s="120"/>
      <c r="FD37" s="120"/>
      <c r="FE37" s="120"/>
      <c r="FF37" s="120"/>
      <c r="FG37" s="120"/>
      <c r="FH37" s="120"/>
      <c r="FI37" s="120"/>
      <c r="FJ37" s="120"/>
      <c r="FK37" s="120"/>
      <c r="FL37" s="120"/>
      <c r="FM37" s="120"/>
      <c r="FN37" s="120"/>
      <c r="FO37" s="120"/>
      <c r="FP37" s="120"/>
      <c r="FQ37" s="120"/>
      <c r="FR37" s="120"/>
      <c r="FS37" s="120"/>
      <c r="FT37" s="120"/>
      <c r="FU37" s="119"/>
      <c r="FV37" s="119"/>
      <c r="FW37" s="119"/>
      <c r="FX37" s="119"/>
      <c r="FY37" s="119"/>
      <c r="FZ37" s="119"/>
      <c r="GA37" s="119"/>
      <c r="GB37" s="119"/>
      <c r="GC37" s="119"/>
      <c r="GD37" s="119"/>
      <c r="GE37" s="119"/>
      <c r="GF37" s="119"/>
      <c r="GG37" s="120"/>
      <c r="GH37" s="120"/>
      <c r="GI37" s="120"/>
      <c r="GJ37" s="120"/>
      <c r="GK37" s="120"/>
      <c r="GL37" s="120"/>
      <c r="GM37" s="120"/>
      <c r="GN37" s="120"/>
      <c r="GO37" s="164"/>
      <c r="GP37" s="164"/>
      <c r="GQ37" s="164"/>
      <c r="GR37" s="164"/>
      <c r="GS37" s="164"/>
      <c r="GT37" s="120"/>
      <c r="GU37" s="120"/>
      <c r="GV37" s="120"/>
      <c r="GW37" s="120"/>
      <c r="GX37" s="119"/>
      <c r="GY37" s="119"/>
      <c r="GZ37" s="119"/>
      <c r="HA37" s="119"/>
      <c r="HB37" s="119"/>
      <c r="HC37" s="119"/>
      <c r="HD37" s="119"/>
      <c r="HE37" s="119"/>
      <c r="HF37" s="119"/>
      <c r="HG37" s="119"/>
      <c r="HH37" s="119"/>
      <c r="HI37" s="120"/>
      <c r="HJ37" s="119"/>
      <c r="HK37" s="119"/>
      <c r="HL37" s="119"/>
      <c r="HM37" s="119"/>
      <c r="HN37" s="120"/>
      <c r="HO37" s="120"/>
      <c r="HP37" s="120"/>
      <c r="HQ37" s="120"/>
      <c r="HR37" s="120"/>
      <c r="HS37" s="120"/>
      <c r="HT37" s="120"/>
      <c r="HU37" s="120"/>
      <c r="HV37" s="120"/>
      <c r="HW37" s="120"/>
      <c r="HX37" s="120"/>
      <c r="HY37" s="120"/>
      <c r="HZ37" s="120"/>
      <c r="IA37" s="120"/>
      <c r="IB37" s="120"/>
      <c r="IC37" s="119"/>
      <c r="ID37" s="119"/>
      <c r="IE37" s="119"/>
      <c r="IF37" s="119"/>
      <c r="IG37" s="119"/>
      <c r="IH37" s="119"/>
      <c r="II37" s="119"/>
      <c r="IJ37" s="119"/>
      <c r="IK37" s="119"/>
      <c r="IL37" s="119"/>
      <c r="IM37" s="119"/>
      <c r="IN37" s="119"/>
      <c r="IO37" s="119"/>
      <c r="IP37" s="119"/>
      <c r="IQ37" s="119"/>
      <c r="IR37" s="119"/>
      <c r="IS37" s="119"/>
      <c r="IT37" s="119"/>
      <c r="IU37" s="119"/>
      <c r="IV37" s="119"/>
      <c r="IW37" s="119"/>
      <c r="IX37" s="119"/>
      <c r="IY37" s="119"/>
      <c r="IZ37" s="119"/>
      <c r="JA37" s="120"/>
      <c r="JB37" s="120"/>
      <c r="JC37" s="120"/>
      <c r="JD37" s="120"/>
      <c r="JE37" s="120"/>
      <c r="JF37" s="120"/>
      <c r="JG37" s="119"/>
      <c r="JH37" s="119"/>
      <c r="JI37" s="119"/>
      <c r="JJ37" s="119"/>
      <c r="JK37" s="119"/>
      <c r="JL37" s="119"/>
      <c r="JM37" s="119"/>
      <c r="JN37" s="119"/>
      <c r="JO37" s="119"/>
      <c r="JP37" s="119"/>
      <c r="JQ37" s="119"/>
      <c r="JR37" s="119"/>
      <c r="JS37" s="119"/>
      <c r="JT37" s="119"/>
      <c r="JU37" s="119"/>
      <c r="JV37" s="119"/>
      <c r="JW37" s="119"/>
      <c r="JX37" s="119"/>
      <c r="JY37" s="119"/>
      <c r="JZ37" s="119"/>
      <c r="KA37" s="119"/>
      <c r="KB37" s="119"/>
      <c r="KC37" s="230"/>
      <c r="KD37" s="230"/>
      <c r="KE37" s="230"/>
      <c r="KF37" s="230"/>
      <c r="KG37" s="230"/>
      <c r="KH37" s="230"/>
      <c r="KI37" s="230"/>
      <c r="KJ37" s="230"/>
      <c r="KK37" s="230"/>
      <c r="KL37" s="230"/>
      <c r="KM37" s="230"/>
      <c r="KN37" s="230"/>
      <c r="KO37" s="230"/>
      <c r="KP37" s="230"/>
      <c r="KQ37" s="119"/>
      <c r="KR37" s="119"/>
      <c r="KS37" s="119"/>
      <c r="KT37" s="119"/>
      <c r="KU37" s="119"/>
      <c r="KV37" s="119"/>
      <c r="KW37" s="119"/>
      <c r="KX37" s="119"/>
      <c r="KY37" s="119"/>
      <c r="KZ37" s="119"/>
      <c r="LA37" s="119"/>
      <c r="LB37" s="119"/>
      <c r="LC37" s="119"/>
      <c r="LD37" s="125"/>
      <c r="LE37" s="125"/>
      <c r="LF37" s="125"/>
      <c r="LG37" s="231"/>
      <c r="LH37" s="231"/>
      <c r="LI37" s="231"/>
      <c r="LJ37" s="231"/>
      <c r="LK37" s="231"/>
      <c r="LL37" s="231"/>
      <c r="LM37" s="231"/>
      <c r="LN37" s="231"/>
      <c r="LO37" s="231"/>
      <c r="LP37" s="231"/>
      <c r="LQ37" s="231"/>
      <c r="LR37" s="231"/>
      <c r="LS37" s="125"/>
      <c r="LT37" s="125"/>
      <c r="LU37" s="125"/>
      <c r="LV37" s="125"/>
      <c r="LW37" s="125"/>
      <c r="LX37" s="126"/>
      <c r="LY37" s="119"/>
      <c r="LZ37" s="119"/>
      <c r="MA37" s="119"/>
      <c r="MB37" s="119"/>
      <c r="MC37" s="119"/>
      <c r="MD37" s="119"/>
      <c r="ME37" s="119"/>
      <c r="MF37" s="119"/>
      <c r="MG37" s="119"/>
      <c r="MH37" s="119"/>
      <c r="MI37" s="119"/>
      <c r="MJ37" s="119"/>
      <c r="MK37" s="230"/>
      <c r="ML37" s="230"/>
      <c r="MM37" s="230"/>
      <c r="MN37" s="230"/>
      <c r="MO37" s="230"/>
      <c r="MP37" s="230"/>
      <c r="MQ37" s="230"/>
      <c r="MR37" s="230"/>
      <c r="MS37" s="230"/>
      <c r="MT37" s="230"/>
      <c r="MU37" s="230"/>
      <c r="MV37" s="230"/>
      <c r="MW37" s="230"/>
      <c r="MX37" s="230"/>
      <c r="MY37" s="119"/>
      <c r="MZ37" s="119"/>
      <c r="NA37" s="119"/>
      <c r="NB37" s="119"/>
      <c r="NC37" s="126"/>
      <c r="ND37" s="119"/>
      <c r="NE37" s="119"/>
      <c r="NF37" s="119"/>
      <c r="NG37" s="119"/>
      <c r="NH37" s="119"/>
      <c r="NI37" s="119"/>
      <c r="NJ37" s="119"/>
      <c r="NK37" s="119"/>
      <c r="NL37" s="119"/>
      <c r="NM37" s="119"/>
      <c r="NN37" s="119"/>
      <c r="NO37" s="119"/>
      <c r="NP37" s="119"/>
      <c r="NQ37" s="119"/>
      <c r="NR37" s="119"/>
      <c r="NS37" s="119"/>
      <c r="NT37" s="119"/>
      <c r="NU37" s="119"/>
      <c r="NV37" s="119"/>
      <c r="NW37" s="119"/>
      <c r="NX37" s="119"/>
      <c r="NY37" s="119"/>
      <c r="NZ37" s="119"/>
      <c r="OA37" s="119"/>
      <c r="OB37" s="119"/>
      <c r="OC37" s="119"/>
      <c r="OD37" s="119"/>
      <c r="OE37" s="119"/>
      <c r="OF37" s="119"/>
      <c r="OG37" s="119"/>
      <c r="OH37" s="119"/>
      <c r="OI37" s="119"/>
      <c r="OJ37" s="119"/>
      <c r="OK37" s="119"/>
      <c r="OL37" s="119"/>
      <c r="OM37" s="30"/>
      <c r="ON37" s="15"/>
    </row>
    <row r="38" spans="1:404" ht="36" hidden="1" customHeight="1">
      <c r="A38" s="88">
        <v>50</v>
      </c>
      <c r="B38" s="51">
        <v>13</v>
      </c>
      <c r="C38" s="20" t="s">
        <v>175</v>
      </c>
      <c r="D38" s="21" t="s">
        <v>0</v>
      </c>
      <c r="E38" s="20" t="s">
        <v>176</v>
      </c>
      <c r="F38" s="82" t="s">
        <v>0</v>
      </c>
      <c r="G38" s="54" t="s">
        <v>27</v>
      </c>
      <c r="H38" s="89" t="s">
        <v>176</v>
      </c>
      <c r="I38" s="16" t="s">
        <v>176</v>
      </c>
      <c r="J38" s="54"/>
      <c r="K38" s="30" t="s">
        <v>636</v>
      </c>
      <c r="L38" s="30" t="s">
        <v>957</v>
      </c>
      <c r="M38" s="29" t="s">
        <v>638</v>
      </c>
      <c r="N38" s="93" t="s">
        <v>639</v>
      </c>
      <c r="O38" s="93" t="s">
        <v>27</v>
      </c>
      <c r="P38" s="54">
        <v>1</v>
      </c>
      <c r="Q38" s="30"/>
      <c r="R38" s="30"/>
      <c r="S38" s="30"/>
      <c r="T38" s="30" t="s">
        <v>27</v>
      </c>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130"/>
      <c r="CP38" s="130"/>
      <c r="CQ38" s="130"/>
      <c r="CR38" s="130"/>
      <c r="CS38" s="130"/>
      <c r="CT38" s="130"/>
      <c r="CU38" s="130"/>
      <c r="CV38" s="130"/>
      <c r="CW38" s="130"/>
      <c r="CX38" s="130"/>
      <c r="CY38" s="30"/>
      <c r="CZ38" s="30"/>
      <c r="DA38" s="30"/>
      <c r="DB38" s="30"/>
      <c r="DC38" s="30"/>
      <c r="DD38" s="30"/>
      <c r="DE38" s="30"/>
      <c r="DF38" s="30"/>
      <c r="DG38" s="30"/>
      <c r="DH38" s="135"/>
      <c r="DI38" s="30"/>
      <c r="DJ38" s="30"/>
      <c r="DK38" s="30"/>
      <c r="DL38" s="30"/>
      <c r="DM38" s="30"/>
      <c r="DN38" s="30"/>
      <c r="DO38" s="30"/>
      <c r="DP38" s="30"/>
      <c r="DQ38" s="30"/>
      <c r="DR38" s="152"/>
      <c r="DS38" s="152" t="s">
        <v>1066</v>
      </c>
      <c r="DT38" s="152"/>
      <c r="DU38" s="152"/>
      <c r="DV38" s="152"/>
      <c r="DW38" s="30">
        <v>2</v>
      </c>
      <c r="DX38" s="30">
        <v>2</v>
      </c>
      <c r="DY38" s="30">
        <v>2</v>
      </c>
      <c r="DZ38" s="30">
        <v>2</v>
      </c>
      <c r="EA38" s="23">
        <v>2</v>
      </c>
      <c r="EB38" s="23">
        <v>2</v>
      </c>
      <c r="EC38" s="30">
        <v>2</v>
      </c>
      <c r="ED38" s="30">
        <v>2</v>
      </c>
      <c r="EE38" s="30">
        <v>2</v>
      </c>
      <c r="EF38" s="30">
        <v>2</v>
      </c>
      <c r="EG38" s="30">
        <v>2</v>
      </c>
      <c r="EH38" s="23">
        <v>2</v>
      </c>
      <c r="EI38" s="30">
        <v>2</v>
      </c>
      <c r="EJ38" s="23">
        <v>1</v>
      </c>
      <c r="EK38" s="30">
        <v>2</v>
      </c>
      <c r="EL38" s="30">
        <v>2</v>
      </c>
      <c r="EM38" s="30">
        <v>2</v>
      </c>
      <c r="EN38" s="30"/>
      <c r="EO38" s="208">
        <f>COUNTIF(DW38:EN38,"2")</f>
        <v>16</v>
      </c>
      <c r="EP38" s="207">
        <f t="shared" ref="EP38:EP41" si="67">EO38/(EO38+EQ38+ES38+EU38)</f>
        <v>0.94117647058823528</v>
      </c>
      <c r="EQ38" s="208">
        <f>COUNTIF(DW38:EN38,"1")</f>
        <v>1</v>
      </c>
      <c r="ER38" s="207">
        <f t="shared" ref="ER38:ER41" si="68">EQ38/(EO38+EQ38+ES38+EU38)</f>
        <v>5.8823529411764705E-2</v>
      </c>
      <c r="ES38" s="208">
        <f>COUNTIF(DW38:EN38,"0")</f>
        <v>0</v>
      </c>
      <c r="ET38" s="207">
        <f t="shared" ref="ET38:ET41" si="69">ES38/(EO38+EQ38+ES38+EU38)</f>
        <v>0</v>
      </c>
      <c r="EU38" s="208">
        <f>COUNTIF(DW38:EN38,"KĐG")</f>
        <v>0</v>
      </c>
      <c r="EV38" s="207">
        <f t="shared" ref="EV38:EV41" si="70">EU38/(EO38+EQ38+ES38+EU38)</f>
        <v>0</v>
      </c>
      <c r="EW38" s="209">
        <f t="shared" ref="EW38:EW41" si="71">(((EO38*2)+(EQ38*1)+(ES38*0)))/(EO38+EQ38+ES38)</f>
        <v>1.9411764705882353</v>
      </c>
      <c r="EX38" s="169" t="str">
        <f t="shared" ref="EX38:EX41" si="72">IF(EV38&gt;=50%,"KĐG",IF(EW38&gt;=1.6,"ĐMT",IF(EW38&gt;=1,"CCG","CĐ")))</f>
        <v>ĐMT</v>
      </c>
      <c r="EY38" s="135"/>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130"/>
      <c r="LE38" s="130"/>
      <c r="LF38" s="130"/>
      <c r="LG38" s="130"/>
      <c r="LH38" s="130"/>
      <c r="LI38" s="130"/>
      <c r="LJ38" s="130"/>
      <c r="LK38" s="130"/>
      <c r="LL38" s="130"/>
      <c r="LM38" s="130"/>
      <c r="LN38" s="130"/>
      <c r="LO38" s="130"/>
      <c r="LP38" s="130"/>
      <c r="LQ38" s="130"/>
      <c r="LR38" s="130"/>
      <c r="LS38" s="130"/>
      <c r="LT38" s="130"/>
      <c r="LU38" s="130"/>
      <c r="LV38" s="130"/>
      <c r="LW38" s="130"/>
      <c r="LX38" s="135"/>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135"/>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f t="shared" ref="OM38:OM44" si="73">COUNTIF(Q38:AA38,"x")</f>
        <v>1</v>
      </c>
      <c r="ON38" s="51"/>
    </row>
    <row r="39" spans="1:404" ht="34.5" hidden="1" customHeight="1">
      <c r="A39" s="115">
        <v>51</v>
      </c>
      <c r="B39" s="51">
        <v>14</v>
      </c>
      <c r="C39" s="20" t="s">
        <v>177</v>
      </c>
      <c r="D39" s="21" t="s">
        <v>0</v>
      </c>
      <c r="E39" s="20" t="s">
        <v>177</v>
      </c>
      <c r="F39" s="82" t="s">
        <v>0</v>
      </c>
      <c r="G39" s="54" t="s">
        <v>27</v>
      </c>
      <c r="H39" s="89" t="s">
        <v>177</v>
      </c>
      <c r="I39" s="16" t="s">
        <v>1228</v>
      </c>
      <c r="J39" s="54" t="s">
        <v>525</v>
      </c>
      <c r="K39" s="30" t="s">
        <v>636</v>
      </c>
      <c r="L39" s="30" t="s">
        <v>957</v>
      </c>
      <c r="M39" s="29" t="s">
        <v>638</v>
      </c>
      <c r="N39" s="93" t="s">
        <v>639</v>
      </c>
      <c r="O39" s="93" t="s">
        <v>27</v>
      </c>
      <c r="P39" s="54">
        <v>1</v>
      </c>
      <c r="Q39" s="30"/>
      <c r="R39" s="30"/>
      <c r="S39" s="30"/>
      <c r="T39" s="30" t="s">
        <v>27</v>
      </c>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130"/>
      <c r="CP39" s="130"/>
      <c r="CQ39" s="130"/>
      <c r="CR39" s="130"/>
      <c r="CS39" s="130"/>
      <c r="CT39" s="130"/>
      <c r="CU39" s="130"/>
      <c r="CV39" s="130"/>
      <c r="CW39" s="130"/>
      <c r="CX39" s="130"/>
      <c r="CY39" s="30"/>
      <c r="CZ39" s="30"/>
      <c r="DA39" s="30"/>
      <c r="DB39" s="30"/>
      <c r="DC39" s="30"/>
      <c r="DD39" s="30"/>
      <c r="DE39" s="30"/>
      <c r="DF39" s="30"/>
      <c r="DG39" s="30"/>
      <c r="DH39" s="135"/>
      <c r="DI39" s="30"/>
      <c r="DJ39" s="30"/>
      <c r="DK39" s="30"/>
      <c r="DL39" s="30"/>
      <c r="DM39" s="30"/>
      <c r="DN39" s="30"/>
      <c r="DO39" s="30"/>
      <c r="DP39" s="30"/>
      <c r="DQ39" s="30"/>
      <c r="DR39" s="152"/>
      <c r="DS39" s="152"/>
      <c r="DT39" s="152" t="s">
        <v>1066</v>
      </c>
      <c r="DU39" s="152"/>
      <c r="DV39" s="152"/>
      <c r="DW39" s="30">
        <v>2</v>
      </c>
      <c r="DX39" s="30">
        <v>2</v>
      </c>
      <c r="DY39" s="30">
        <v>2</v>
      </c>
      <c r="DZ39" s="30">
        <v>2</v>
      </c>
      <c r="EA39" s="23">
        <v>1</v>
      </c>
      <c r="EB39" s="23">
        <v>1</v>
      </c>
      <c r="EC39" s="30">
        <v>2</v>
      </c>
      <c r="ED39" s="30">
        <v>2</v>
      </c>
      <c r="EE39" s="30">
        <v>2</v>
      </c>
      <c r="EF39" s="30">
        <v>2</v>
      </c>
      <c r="EG39" s="30">
        <v>2</v>
      </c>
      <c r="EH39" s="23">
        <v>2</v>
      </c>
      <c r="EI39" s="30">
        <v>2</v>
      </c>
      <c r="EJ39" s="23">
        <v>1</v>
      </c>
      <c r="EK39" s="30">
        <v>2</v>
      </c>
      <c r="EL39" s="30">
        <v>2</v>
      </c>
      <c r="EM39" s="30">
        <v>2</v>
      </c>
      <c r="EN39" s="30"/>
      <c r="EO39" s="208">
        <f>COUNTIF(DW39:EN39,"2")</f>
        <v>14</v>
      </c>
      <c r="EP39" s="207">
        <f t="shared" si="67"/>
        <v>0.82352941176470584</v>
      </c>
      <c r="EQ39" s="208">
        <f>COUNTIF(DW39:EN39,"1")</f>
        <v>3</v>
      </c>
      <c r="ER39" s="207">
        <f t="shared" si="68"/>
        <v>0.17647058823529413</v>
      </c>
      <c r="ES39" s="208">
        <f>COUNTIF(DW39:EN39,"0")</f>
        <v>0</v>
      </c>
      <c r="ET39" s="207">
        <f t="shared" si="69"/>
        <v>0</v>
      </c>
      <c r="EU39" s="208">
        <f>COUNTIF(DW39:EN39,"KĐG")</f>
        <v>0</v>
      </c>
      <c r="EV39" s="207">
        <f t="shared" si="70"/>
        <v>0</v>
      </c>
      <c r="EW39" s="209">
        <f t="shared" si="71"/>
        <v>1.8235294117647058</v>
      </c>
      <c r="EX39" s="169" t="str">
        <f t="shared" si="72"/>
        <v>ĐMT</v>
      </c>
      <c r="EY39" s="135"/>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130"/>
      <c r="LE39" s="130"/>
      <c r="LF39" s="130"/>
      <c r="LG39" s="130"/>
      <c r="LH39" s="130"/>
      <c r="LI39" s="130"/>
      <c r="LJ39" s="130"/>
      <c r="LK39" s="130"/>
      <c r="LL39" s="130"/>
      <c r="LM39" s="130"/>
      <c r="LN39" s="130"/>
      <c r="LO39" s="130"/>
      <c r="LP39" s="130"/>
      <c r="LQ39" s="130"/>
      <c r="LR39" s="130"/>
      <c r="LS39" s="130"/>
      <c r="LT39" s="130"/>
      <c r="LU39" s="130"/>
      <c r="LV39" s="130"/>
      <c r="LW39" s="130"/>
      <c r="LX39" s="135"/>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135"/>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f t="shared" si="73"/>
        <v>1</v>
      </c>
      <c r="ON39" s="51"/>
    </row>
    <row r="40" spans="1:404" ht="34.5" hidden="1" customHeight="1">
      <c r="A40" s="115">
        <v>52</v>
      </c>
      <c r="B40" s="51">
        <v>15</v>
      </c>
      <c r="C40" s="20" t="s">
        <v>123</v>
      </c>
      <c r="D40" s="21" t="s">
        <v>0</v>
      </c>
      <c r="E40" s="20" t="s">
        <v>178</v>
      </c>
      <c r="F40" s="82" t="s">
        <v>0</v>
      </c>
      <c r="G40" s="54" t="s">
        <v>27</v>
      </c>
      <c r="H40" s="89" t="s">
        <v>178</v>
      </c>
      <c r="I40" s="16" t="s">
        <v>178</v>
      </c>
      <c r="J40" s="54"/>
      <c r="K40" s="30" t="s">
        <v>636</v>
      </c>
      <c r="L40" s="30" t="s">
        <v>957</v>
      </c>
      <c r="M40" s="29" t="s">
        <v>638</v>
      </c>
      <c r="N40" s="93" t="s">
        <v>639</v>
      </c>
      <c r="O40" s="93" t="s">
        <v>27</v>
      </c>
      <c r="P40" s="54"/>
      <c r="Q40" s="30"/>
      <c r="R40" s="30"/>
      <c r="S40" s="30"/>
      <c r="T40" s="30" t="s">
        <v>27</v>
      </c>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130"/>
      <c r="CP40" s="130"/>
      <c r="CQ40" s="130"/>
      <c r="CR40" s="130"/>
      <c r="CS40" s="130"/>
      <c r="CT40" s="130"/>
      <c r="CU40" s="130"/>
      <c r="CV40" s="130"/>
      <c r="CW40" s="130"/>
      <c r="CX40" s="130"/>
      <c r="CY40" s="30"/>
      <c r="CZ40" s="30"/>
      <c r="DA40" s="30"/>
      <c r="DB40" s="30"/>
      <c r="DC40" s="30"/>
      <c r="DD40" s="30"/>
      <c r="DE40" s="30"/>
      <c r="DF40" s="30"/>
      <c r="DG40" s="30"/>
      <c r="DH40" s="135"/>
      <c r="DI40" s="30"/>
      <c r="DJ40" s="30"/>
      <c r="DK40" s="30"/>
      <c r="DL40" s="30"/>
      <c r="DM40" s="30"/>
      <c r="DN40" s="30"/>
      <c r="DO40" s="30"/>
      <c r="DP40" s="30"/>
      <c r="DQ40" s="30"/>
      <c r="DR40" s="152"/>
      <c r="DS40" s="152"/>
      <c r="DT40" s="152"/>
      <c r="DU40" s="152" t="s">
        <v>1066</v>
      </c>
      <c r="DV40" s="152"/>
      <c r="DW40" s="30">
        <v>2</v>
      </c>
      <c r="DX40" s="30">
        <v>2</v>
      </c>
      <c r="DY40" s="30">
        <v>2</v>
      </c>
      <c r="DZ40" s="30">
        <v>2</v>
      </c>
      <c r="EA40" s="23">
        <v>2</v>
      </c>
      <c r="EB40" s="23">
        <v>1</v>
      </c>
      <c r="EC40" s="30">
        <v>2</v>
      </c>
      <c r="ED40" s="30">
        <v>2</v>
      </c>
      <c r="EE40" s="30">
        <v>2</v>
      </c>
      <c r="EF40" s="30">
        <v>2</v>
      </c>
      <c r="EG40" s="30">
        <v>2</v>
      </c>
      <c r="EH40" s="23">
        <v>2</v>
      </c>
      <c r="EI40" s="30">
        <v>2</v>
      </c>
      <c r="EJ40" s="23">
        <v>1</v>
      </c>
      <c r="EK40" s="30">
        <v>2</v>
      </c>
      <c r="EL40" s="30">
        <v>2</v>
      </c>
      <c r="EM40" s="30">
        <v>2</v>
      </c>
      <c r="EN40" s="30"/>
      <c r="EO40" s="208">
        <f>COUNTIF(DW40:EN40,"2")</f>
        <v>15</v>
      </c>
      <c r="EP40" s="207">
        <f t="shared" si="67"/>
        <v>0.88235294117647056</v>
      </c>
      <c r="EQ40" s="208">
        <f>COUNTIF(DW40:EN40,"1")</f>
        <v>2</v>
      </c>
      <c r="ER40" s="207">
        <f t="shared" si="68"/>
        <v>0.11764705882352941</v>
      </c>
      <c r="ES40" s="208">
        <f>COUNTIF(DW40:EN40,"0")</f>
        <v>0</v>
      </c>
      <c r="ET40" s="207">
        <f t="shared" si="69"/>
        <v>0</v>
      </c>
      <c r="EU40" s="208">
        <f>COUNTIF(DW40:EN40,"KĐG")</f>
        <v>0</v>
      </c>
      <c r="EV40" s="207">
        <f t="shared" si="70"/>
        <v>0</v>
      </c>
      <c r="EW40" s="209">
        <f t="shared" si="71"/>
        <v>1.8823529411764706</v>
      </c>
      <c r="EX40" s="169" t="str">
        <f t="shared" si="72"/>
        <v>ĐMT</v>
      </c>
      <c r="EY40" s="135"/>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130"/>
      <c r="LE40" s="130"/>
      <c r="LF40" s="130"/>
      <c r="LG40" s="130"/>
      <c r="LH40" s="130"/>
      <c r="LI40" s="130"/>
      <c r="LJ40" s="130"/>
      <c r="LK40" s="130"/>
      <c r="LL40" s="130"/>
      <c r="LM40" s="130"/>
      <c r="LN40" s="130"/>
      <c r="LO40" s="130"/>
      <c r="LP40" s="130"/>
      <c r="LQ40" s="130"/>
      <c r="LR40" s="130"/>
      <c r="LS40" s="130"/>
      <c r="LT40" s="130"/>
      <c r="LU40" s="130"/>
      <c r="LV40" s="130"/>
      <c r="LW40" s="130"/>
      <c r="LX40" s="135"/>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135"/>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f t="shared" si="73"/>
        <v>1</v>
      </c>
      <c r="ON40" s="51"/>
    </row>
    <row r="41" spans="1:404" ht="50.25" hidden="1" customHeight="1">
      <c r="A41" s="115">
        <v>53</v>
      </c>
      <c r="B41" s="51">
        <v>16</v>
      </c>
      <c r="C41" s="16" t="s">
        <v>179</v>
      </c>
      <c r="D41" s="14" t="s">
        <v>2</v>
      </c>
      <c r="E41" s="16" t="s">
        <v>180</v>
      </c>
      <c r="F41" s="82" t="s">
        <v>1</v>
      </c>
      <c r="G41" s="14"/>
      <c r="H41" s="89" t="s">
        <v>180</v>
      </c>
      <c r="I41" s="16" t="s">
        <v>1229</v>
      </c>
      <c r="J41" s="54" t="s">
        <v>181</v>
      </c>
      <c r="K41" s="30" t="s">
        <v>636</v>
      </c>
      <c r="L41" s="30" t="s">
        <v>957</v>
      </c>
      <c r="M41" s="29" t="s">
        <v>638</v>
      </c>
      <c r="N41" s="93" t="s">
        <v>639</v>
      </c>
      <c r="O41" s="93" t="s">
        <v>27</v>
      </c>
      <c r="P41" s="54"/>
      <c r="Q41" s="30"/>
      <c r="R41" s="30"/>
      <c r="S41" s="30"/>
      <c r="T41" s="30" t="s">
        <v>27</v>
      </c>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130"/>
      <c r="CP41" s="130"/>
      <c r="CQ41" s="130"/>
      <c r="CR41" s="130"/>
      <c r="CS41" s="130"/>
      <c r="CT41" s="130"/>
      <c r="CU41" s="130"/>
      <c r="CV41" s="130"/>
      <c r="CW41" s="130"/>
      <c r="CX41" s="130"/>
      <c r="CY41" s="30"/>
      <c r="CZ41" s="30"/>
      <c r="DA41" s="30"/>
      <c r="DB41" s="30"/>
      <c r="DC41" s="30"/>
      <c r="DD41" s="30"/>
      <c r="DE41" s="30"/>
      <c r="DF41" s="30"/>
      <c r="DG41" s="30"/>
      <c r="DH41" s="135"/>
      <c r="DI41" s="30"/>
      <c r="DJ41" s="30"/>
      <c r="DK41" s="30"/>
      <c r="DL41" s="30"/>
      <c r="DM41" s="30"/>
      <c r="DN41" s="30"/>
      <c r="DO41" s="30"/>
      <c r="DP41" s="30"/>
      <c r="DQ41" s="30"/>
      <c r="DR41" s="152"/>
      <c r="DS41" s="152"/>
      <c r="DT41" s="152"/>
      <c r="DU41" s="152"/>
      <c r="DV41" s="152" t="s">
        <v>1066</v>
      </c>
      <c r="DW41" s="30">
        <v>2</v>
      </c>
      <c r="DX41" s="30">
        <v>2</v>
      </c>
      <c r="DY41" s="30">
        <v>2</v>
      </c>
      <c r="DZ41" s="30">
        <v>2</v>
      </c>
      <c r="EA41" s="23">
        <v>1</v>
      </c>
      <c r="EB41" s="23">
        <v>1</v>
      </c>
      <c r="EC41" s="30">
        <v>2</v>
      </c>
      <c r="ED41" s="30">
        <v>2</v>
      </c>
      <c r="EE41" s="30">
        <v>2</v>
      </c>
      <c r="EF41" s="30">
        <v>2</v>
      </c>
      <c r="EG41" s="30">
        <v>2</v>
      </c>
      <c r="EH41" s="23">
        <v>2</v>
      </c>
      <c r="EI41" s="30">
        <v>2</v>
      </c>
      <c r="EJ41" s="23">
        <v>1</v>
      </c>
      <c r="EK41" s="30">
        <v>2</v>
      </c>
      <c r="EL41" s="30">
        <v>2</v>
      </c>
      <c r="EM41" s="30">
        <v>2</v>
      </c>
      <c r="EN41" s="30"/>
      <c r="EO41" s="208">
        <f>COUNTIF(DW41:EN41,"2")</f>
        <v>14</v>
      </c>
      <c r="EP41" s="207">
        <f t="shared" si="67"/>
        <v>0.82352941176470584</v>
      </c>
      <c r="EQ41" s="208">
        <f>COUNTIF(DW41:EN41,"1")</f>
        <v>3</v>
      </c>
      <c r="ER41" s="207">
        <f t="shared" si="68"/>
        <v>0.17647058823529413</v>
      </c>
      <c r="ES41" s="208">
        <f>COUNTIF(DW41:EN41,"0")</f>
        <v>0</v>
      </c>
      <c r="ET41" s="207">
        <f t="shared" si="69"/>
        <v>0</v>
      </c>
      <c r="EU41" s="208">
        <f>COUNTIF(DW41:EN41,"KĐG")</f>
        <v>0</v>
      </c>
      <c r="EV41" s="207">
        <f t="shared" si="70"/>
        <v>0</v>
      </c>
      <c r="EW41" s="209">
        <f t="shared" si="71"/>
        <v>1.8235294117647058</v>
      </c>
      <c r="EX41" s="169" t="str">
        <f t="shared" si="72"/>
        <v>ĐMT</v>
      </c>
      <c r="EY41" s="135"/>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130"/>
      <c r="LE41" s="130"/>
      <c r="LF41" s="130"/>
      <c r="LG41" s="130"/>
      <c r="LH41" s="130"/>
      <c r="LI41" s="130"/>
      <c r="LJ41" s="130"/>
      <c r="LK41" s="130"/>
      <c r="LL41" s="130"/>
      <c r="LM41" s="130"/>
      <c r="LN41" s="130"/>
      <c r="LO41" s="130"/>
      <c r="LP41" s="130"/>
      <c r="LQ41" s="130"/>
      <c r="LR41" s="130"/>
      <c r="LS41" s="130"/>
      <c r="LT41" s="130"/>
      <c r="LU41" s="130"/>
      <c r="LV41" s="130"/>
      <c r="LW41" s="130"/>
      <c r="LX41" s="135"/>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135"/>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f t="shared" si="73"/>
        <v>1</v>
      </c>
      <c r="ON41" s="51"/>
    </row>
    <row r="42" spans="1:404" ht="50.25" hidden="1" customHeight="1">
      <c r="A42" s="115">
        <v>54</v>
      </c>
      <c r="B42" s="51">
        <v>17</v>
      </c>
      <c r="C42" s="20" t="s">
        <v>182</v>
      </c>
      <c r="D42" s="21" t="s">
        <v>2</v>
      </c>
      <c r="E42" s="20" t="s">
        <v>183</v>
      </c>
      <c r="F42" s="82" t="s">
        <v>1</v>
      </c>
      <c r="G42" s="54"/>
      <c r="H42" s="89" t="s">
        <v>180</v>
      </c>
      <c r="I42" s="16" t="s">
        <v>1259</v>
      </c>
      <c r="J42" s="54"/>
      <c r="K42" s="30" t="s">
        <v>636</v>
      </c>
      <c r="L42" s="30" t="s">
        <v>957</v>
      </c>
      <c r="M42" s="29" t="s">
        <v>638</v>
      </c>
      <c r="N42" s="93" t="s">
        <v>639</v>
      </c>
      <c r="O42" s="93" t="s">
        <v>27</v>
      </c>
      <c r="P42" s="54">
        <v>1</v>
      </c>
      <c r="Q42" s="30"/>
      <c r="R42" s="30"/>
      <c r="S42" s="30"/>
      <c r="T42" s="30"/>
      <c r="U42" s="30" t="s">
        <v>27</v>
      </c>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130"/>
      <c r="CP42" s="130"/>
      <c r="CQ42" s="130"/>
      <c r="CR42" s="130"/>
      <c r="CS42" s="130"/>
      <c r="CT42" s="130"/>
      <c r="CU42" s="130"/>
      <c r="CV42" s="130"/>
      <c r="CW42" s="130"/>
      <c r="CX42" s="130"/>
      <c r="CY42" s="30"/>
      <c r="CZ42" s="30"/>
      <c r="DA42" s="30"/>
      <c r="DB42" s="30"/>
      <c r="DC42" s="30"/>
      <c r="DD42" s="30"/>
      <c r="DE42" s="30"/>
      <c r="DF42" s="30"/>
      <c r="DG42" s="30"/>
      <c r="DH42" s="135"/>
      <c r="DI42" s="30"/>
      <c r="DJ42" s="30"/>
      <c r="DK42" s="30"/>
      <c r="DL42" s="30"/>
      <c r="DM42" s="30"/>
      <c r="DN42" s="30"/>
      <c r="DO42" s="30"/>
      <c r="DP42" s="30"/>
      <c r="DQ42" s="30"/>
      <c r="DR42" s="135"/>
      <c r="DS42" s="30"/>
      <c r="DT42" s="30"/>
      <c r="DU42" s="30"/>
      <c r="DV42" s="130"/>
      <c r="DW42" s="130"/>
      <c r="DX42" s="130"/>
      <c r="DY42" s="130"/>
      <c r="DZ42" s="130"/>
      <c r="EA42" s="130"/>
      <c r="EB42" s="130"/>
      <c r="EC42" s="130"/>
      <c r="ED42" s="130"/>
      <c r="EE42" s="130"/>
      <c r="EF42" s="130"/>
      <c r="EG42" s="130"/>
      <c r="EH42" s="130"/>
      <c r="EI42" s="130"/>
      <c r="EJ42" s="130"/>
      <c r="EK42" s="130"/>
      <c r="EL42" s="130"/>
      <c r="EM42" s="130"/>
      <c r="EN42" s="130"/>
      <c r="EO42" s="130"/>
      <c r="EP42" s="30"/>
      <c r="EQ42" s="30"/>
      <c r="ER42" s="30"/>
      <c r="ES42" s="30"/>
      <c r="ET42" s="30"/>
      <c r="EU42" s="30"/>
      <c r="EV42" s="30"/>
      <c r="EW42" s="30"/>
      <c r="EX42" s="30"/>
      <c r="EY42" s="152"/>
      <c r="EZ42" s="152"/>
      <c r="FA42" s="152" t="s">
        <v>1066</v>
      </c>
      <c r="FB42" s="30">
        <v>2</v>
      </c>
      <c r="FC42" s="30">
        <v>2</v>
      </c>
      <c r="FD42" s="30">
        <v>2</v>
      </c>
      <c r="FE42" s="30">
        <v>2</v>
      </c>
      <c r="FF42" s="23">
        <v>2</v>
      </c>
      <c r="FG42" s="23">
        <v>2</v>
      </c>
      <c r="FH42" s="30">
        <v>2</v>
      </c>
      <c r="FI42" s="30">
        <v>2</v>
      </c>
      <c r="FJ42" s="30">
        <v>2</v>
      </c>
      <c r="FK42" s="30">
        <v>2</v>
      </c>
      <c r="FL42" s="30">
        <v>2</v>
      </c>
      <c r="FM42" s="23">
        <v>2</v>
      </c>
      <c r="FN42" s="30">
        <v>2</v>
      </c>
      <c r="FO42" s="23">
        <v>1</v>
      </c>
      <c r="FP42" s="30">
        <v>2</v>
      </c>
      <c r="FQ42" s="30">
        <v>2</v>
      </c>
      <c r="FR42" s="30">
        <v>2</v>
      </c>
      <c r="FS42" s="30"/>
      <c r="FT42" s="214">
        <f>COUNTIF(FB42:FS42,"2")</f>
        <v>16</v>
      </c>
      <c r="FU42" s="215">
        <f t="shared" ref="FU42:FU44" si="74">FT42/(FT42+FV42+FX42+FZ42)</f>
        <v>0.94117647058823528</v>
      </c>
      <c r="FV42" s="214">
        <f>COUNTIF(FB42:FS42,"1")</f>
        <v>1</v>
      </c>
      <c r="FW42" s="215">
        <f t="shared" ref="FW42:FW44" si="75">FV42/(FT42+FV42+FX42+FZ42)</f>
        <v>5.8823529411764705E-2</v>
      </c>
      <c r="FX42" s="214">
        <f>COUNTIF(FB42:FS42,"0")</f>
        <v>0</v>
      </c>
      <c r="FY42" s="215">
        <f t="shared" ref="FY42:FY44" si="76">FX42/(FT42+FV42+FX42+FZ42)</f>
        <v>0</v>
      </c>
      <c r="FZ42" s="214">
        <f>COUNTIF(FB42:FS42,"KĐG")</f>
        <v>0</v>
      </c>
      <c r="GA42" s="215">
        <f t="shared" ref="GA42:GA44" si="77">FZ42/(FT42+FV42+FX42+FZ42)</f>
        <v>0</v>
      </c>
      <c r="GB42" s="216">
        <f t="shared" ref="GB42:GB44" si="78">(((FT42*2)+(FV42*1)+(FX42*0)))/(FT42+FV42+FX42)</f>
        <v>1.9411764705882353</v>
      </c>
      <c r="GC42" s="169" t="str">
        <f t="shared" ref="GC42:GC44" si="79">IF(GA42&gt;=50%,"KĐG",IF(GB42&gt;=1.6,"ĐMT",IF(GB42&gt;=1,"CCG","CĐ")))</f>
        <v>ĐMT</v>
      </c>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130"/>
      <c r="LE42" s="130"/>
      <c r="LF42" s="130"/>
      <c r="LG42" s="130"/>
      <c r="LH42" s="130"/>
      <c r="LI42" s="130"/>
      <c r="LJ42" s="130"/>
      <c r="LK42" s="130"/>
      <c r="LL42" s="130"/>
      <c r="LM42" s="130"/>
      <c r="LN42" s="130"/>
      <c r="LO42" s="130"/>
      <c r="LP42" s="130"/>
      <c r="LQ42" s="130"/>
      <c r="LR42" s="130"/>
      <c r="LS42" s="130"/>
      <c r="LT42" s="130"/>
      <c r="LU42" s="130"/>
      <c r="LV42" s="130"/>
      <c r="LW42" s="130"/>
      <c r="LX42" s="135"/>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135"/>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f t="shared" si="73"/>
        <v>1</v>
      </c>
      <c r="ON42" s="51"/>
    </row>
    <row r="43" spans="1:404" ht="33" hidden="1" customHeight="1">
      <c r="A43" s="88">
        <v>57</v>
      </c>
      <c r="B43" s="51">
        <v>18</v>
      </c>
      <c r="C43" s="16" t="s">
        <v>184</v>
      </c>
      <c r="D43" s="14" t="s">
        <v>2</v>
      </c>
      <c r="E43" s="16" t="s">
        <v>185</v>
      </c>
      <c r="F43" s="82" t="s">
        <v>1</v>
      </c>
      <c r="G43" s="14"/>
      <c r="H43" s="89" t="s">
        <v>185</v>
      </c>
      <c r="I43" s="16" t="s">
        <v>1264</v>
      </c>
      <c r="J43" s="54" t="s">
        <v>526</v>
      </c>
      <c r="K43" s="30" t="s">
        <v>636</v>
      </c>
      <c r="L43" s="30" t="s">
        <v>957</v>
      </c>
      <c r="M43" s="29" t="s">
        <v>638</v>
      </c>
      <c r="N43" s="93" t="s">
        <v>639</v>
      </c>
      <c r="O43" s="93" t="s">
        <v>27</v>
      </c>
      <c r="P43" s="54">
        <v>1</v>
      </c>
      <c r="Q43" s="30"/>
      <c r="R43" s="30"/>
      <c r="S43" s="30"/>
      <c r="T43" s="30"/>
      <c r="U43" s="30" t="s">
        <v>27</v>
      </c>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130"/>
      <c r="CP43" s="130"/>
      <c r="CQ43" s="130"/>
      <c r="CR43" s="130"/>
      <c r="CS43" s="130"/>
      <c r="CT43" s="130"/>
      <c r="CU43" s="130"/>
      <c r="CV43" s="130"/>
      <c r="CW43" s="130"/>
      <c r="CX43" s="130"/>
      <c r="CY43" s="30"/>
      <c r="CZ43" s="30"/>
      <c r="DA43" s="30"/>
      <c r="DB43" s="30"/>
      <c r="DC43" s="30"/>
      <c r="DD43" s="30"/>
      <c r="DE43" s="30"/>
      <c r="DF43" s="30"/>
      <c r="DG43" s="30"/>
      <c r="DH43" s="135"/>
      <c r="DI43" s="30"/>
      <c r="DJ43" s="30"/>
      <c r="DK43" s="30"/>
      <c r="DL43" s="30"/>
      <c r="DM43" s="30"/>
      <c r="DN43" s="30"/>
      <c r="DO43" s="30"/>
      <c r="DP43" s="30"/>
      <c r="DQ43" s="30"/>
      <c r="DR43" s="135"/>
      <c r="DS43" s="30"/>
      <c r="DT43" s="30"/>
      <c r="DU43" s="30"/>
      <c r="DV43" s="130"/>
      <c r="DW43" s="130"/>
      <c r="DX43" s="130"/>
      <c r="DY43" s="130"/>
      <c r="DZ43" s="130"/>
      <c r="EA43" s="130"/>
      <c r="EB43" s="130"/>
      <c r="EC43" s="130"/>
      <c r="ED43" s="130"/>
      <c r="EE43" s="130"/>
      <c r="EF43" s="130"/>
      <c r="EG43" s="130"/>
      <c r="EH43" s="130"/>
      <c r="EI43" s="130"/>
      <c r="EJ43" s="130"/>
      <c r="EK43" s="130"/>
      <c r="EL43" s="130"/>
      <c r="EM43" s="130"/>
      <c r="EN43" s="130"/>
      <c r="EO43" s="130"/>
      <c r="EP43" s="30"/>
      <c r="EQ43" s="30"/>
      <c r="ER43" s="30"/>
      <c r="ES43" s="30"/>
      <c r="ET43" s="30"/>
      <c r="EU43" s="30"/>
      <c r="EV43" s="30"/>
      <c r="EW43" s="30"/>
      <c r="EX43" s="30"/>
      <c r="EY43" s="152" t="s">
        <v>1066</v>
      </c>
      <c r="EZ43" s="152"/>
      <c r="FA43" s="152"/>
      <c r="FB43" s="30">
        <v>2</v>
      </c>
      <c r="FC43" s="30">
        <v>2</v>
      </c>
      <c r="FD43" s="30">
        <v>2</v>
      </c>
      <c r="FE43" s="30">
        <v>2</v>
      </c>
      <c r="FF43" s="23">
        <v>2</v>
      </c>
      <c r="FG43" s="23">
        <v>2</v>
      </c>
      <c r="FH43" s="30">
        <v>2</v>
      </c>
      <c r="FI43" s="30">
        <v>2</v>
      </c>
      <c r="FJ43" s="30">
        <v>2</v>
      </c>
      <c r="FK43" s="30">
        <v>2</v>
      </c>
      <c r="FL43" s="30">
        <v>2</v>
      </c>
      <c r="FM43" s="23">
        <v>2</v>
      </c>
      <c r="FN43" s="30">
        <v>2</v>
      </c>
      <c r="FO43" s="23">
        <v>1</v>
      </c>
      <c r="FP43" s="30">
        <v>2</v>
      </c>
      <c r="FQ43" s="30">
        <v>2</v>
      </c>
      <c r="FR43" s="30">
        <v>2</v>
      </c>
      <c r="FS43" s="30"/>
      <c r="FT43" s="214">
        <f>COUNTIF(FB43:FS43,"2")</f>
        <v>16</v>
      </c>
      <c r="FU43" s="215">
        <f t="shared" si="74"/>
        <v>0.94117647058823528</v>
      </c>
      <c r="FV43" s="214">
        <f>COUNTIF(FB43:FS43,"1")</f>
        <v>1</v>
      </c>
      <c r="FW43" s="215">
        <f t="shared" si="75"/>
        <v>5.8823529411764705E-2</v>
      </c>
      <c r="FX43" s="214">
        <f>COUNTIF(FB43:FS43,"0")</f>
        <v>0</v>
      </c>
      <c r="FY43" s="215">
        <f t="shared" si="76"/>
        <v>0</v>
      </c>
      <c r="FZ43" s="214">
        <f>COUNTIF(FB43:FS43,"KĐG")</f>
        <v>0</v>
      </c>
      <c r="GA43" s="215">
        <f t="shared" si="77"/>
        <v>0</v>
      </c>
      <c r="GB43" s="216">
        <f t="shared" si="78"/>
        <v>1.9411764705882353</v>
      </c>
      <c r="GC43" s="169" t="str">
        <f t="shared" si="79"/>
        <v>ĐMT</v>
      </c>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130"/>
      <c r="LE43" s="130"/>
      <c r="LF43" s="130"/>
      <c r="LG43" s="130"/>
      <c r="LH43" s="130"/>
      <c r="LI43" s="130"/>
      <c r="LJ43" s="130"/>
      <c r="LK43" s="130"/>
      <c r="LL43" s="130"/>
      <c r="LM43" s="130"/>
      <c r="LN43" s="130"/>
      <c r="LO43" s="130"/>
      <c r="LP43" s="130"/>
      <c r="LQ43" s="130"/>
      <c r="LR43" s="130"/>
      <c r="LS43" s="130"/>
      <c r="LT43" s="130"/>
      <c r="LU43" s="130"/>
      <c r="LV43" s="130"/>
      <c r="LW43" s="130"/>
      <c r="LX43" s="135"/>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135"/>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f t="shared" si="73"/>
        <v>1</v>
      </c>
      <c r="ON43" s="51"/>
    </row>
    <row r="44" spans="1:404" ht="36" hidden="1" customHeight="1">
      <c r="A44" s="88">
        <v>60</v>
      </c>
      <c r="B44" s="51">
        <v>19</v>
      </c>
      <c r="C44" s="16" t="s">
        <v>186</v>
      </c>
      <c r="D44" s="14" t="s">
        <v>2</v>
      </c>
      <c r="E44" s="16" t="s">
        <v>187</v>
      </c>
      <c r="F44" s="82" t="s">
        <v>2</v>
      </c>
      <c r="G44" s="14"/>
      <c r="H44" s="89" t="s">
        <v>187</v>
      </c>
      <c r="I44" s="16" t="s">
        <v>1260</v>
      </c>
      <c r="J44" s="54"/>
      <c r="K44" s="30" t="s">
        <v>636</v>
      </c>
      <c r="L44" s="30" t="s">
        <v>957</v>
      </c>
      <c r="M44" s="29" t="s">
        <v>638</v>
      </c>
      <c r="N44" s="93" t="s">
        <v>639</v>
      </c>
      <c r="O44" s="93" t="s">
        <v>27</v>
      </c>
      <c r="P44" s="54"/>
      <c r="Q44" s="30"/>
      <c r="R44" s="30"/>
      <c r="S44" s="30"/>
      <c r="T44" s="30"/>
      <c r="U44" s="30" t="s">
        <v>27</v>
      </c>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130"/>
      <c r="CP44" s="130"/>
      <c r="CQ44" s="130"/>
      <c r="CR44" s="130"/>
      <c r="CS44" s="130"/>
      <c r="CT44" s="130"/>
      <c r="CU44" s="130"/>
      <c r="CV44" s="130"/>
      <c r="CW44" s="130"/>
      <c r="CX44" s="130"/>
      <c r="CY44" s="30"/>
      <c r="CZ44" s="30"/>
      <c r="DA44" s="30"/>
      <c r="DB44" s="30"/>
      <c r="DC44" s="30"/>
      <c r="DD44" s="30"/>
      <c r="DE44" s="30"/>
      <c r="DF44" s="30"/>
      <c r="DG44" s="30"/>
      <c r="DH44" s="135"/>
      <c r="DI44" s="30"/>
      <c r="DJ44" s="30"/>
      <c r="DK44" s="30"/>
      <c r="DL44" s="30"/>
      <c r="DM44" s="30"/>
      <c r="DN44" s="30"/>
      <c r="DO44" s="30"/>
      <c r="DP44" s="30"/>
      <c r="DQ44" s="30"/>
      <c r="DR44" s="135"/>
      <c r="DS44" s="30"/>
      <c r="DT44" s="30"/>
      <c r="DU44" s="30"/>
      <c r="DV44" s="130"/>
      <c r="DW44" s="130"/>
      <c r="DX44" s="130"/>
      <c r="DY44" s="130"/>
      <c r="DZ44" s="130"/>
      <c r="EA44" s="130"/>
      <c r="EB44" s="130"/>
      <c r="EC44" s="130"/>
      <c r="ED44" s="130"/>
      <c r="EE44" s="130"/>
      <c r="EF44" s="130"/>
      <c r="EG44" s="130"/>
      <c r="EH44" s="130"/>
      <c r="EI44" s="130"/>
      <c r="EJ44" s="130"/>
      <c r="EK44" s="130"/>
      <c r="EL44" s="130"/>
      <c r="EM44" s="130"/>
      <c r="EN44" s="130"/>
      <c r="EO44" s="130"/>
      <c r="EP44" s="30"/>
      <c r="EQ44" s="30"/>
      <c r="ER44" s="30"/>
      <c r="ES44" s="30"/>
      <c r="ET44" s="30"/>
      <c r="EU44" s="30"/>
      <c r="EV44" s="30"/>
      <c r="EW44" s="30"/>
      <c r="EX44" s="30"/>
      <c r="EY44" s="152"/>
      <c r="EZ44" s="152" t="s">
        <v>1066</v>
      </c>
      <c r="FA44" s="152"/>
      <c r="FB44" s="30">
        <v>2</v>
      </c>
      <c r="FC44" s="30">
        <v>2</v>
      </c>
      <c r="FD44" s="30">
        <v>2</v>
      </c>
      <c r="FE44" s="30">
        <v>2</v>
      </c>
      <c r="FF44" s="23">
        <v>1</v>
      </c>
      <c r="FG44" s="23">
        <v>2</v>
      </c>
      <c r="FH44" s="30">
        <v>2</v>
      </c>
      <c r="FI44" s="30">
        <v>2</v>
      </c>
      <c r="FJ44" s="30">
        <v>2</v>
      </c>
      <c r="FK44" s="30">
        <v>2</v>
      </c>
      <c r="FL44" s="30">
        <v>1</v>
      </c>
      <c r="FM44" s="23">
        <v>2</v>
      </c>
      <c r="FN44" s="30">
        <v>2</v>
      </c>
      <c r="FO44" s="23">
        <v>1</v>
      </c>
      <c r="FP44" s="30">
        <v>2</v>
      </c>
      <c r="FQ44" s="30">
        <v>2</v>
      </c>
      <c r="FR44" s="30">
        <v>2</v>
      </c>
      <c r="FS44" s="30"/>
      <c r="FT44" s="214">
        <f>COUNTIF(FB44:FS44,"2")</f>
        <v>14</v>
      </c>
      <c r="FU44" s="215">
        <f t="shared" si="74"/>
        <v>0.82352941176470584</v>
      </c>
      <c r="FV44" s="214">
        <f>COUNTIF(FB44:FS44,"1")</f>
        <v>3</v>
      </c>
      <c r="FW44" s="215">
        <f t="shared" si="75"/>
        <v>0.17647058823529413</v>
      </c>
      <c r="FX44" s="214">
        <f>COUNTIF(FB44:FS44,"0")</f>
        <v>0</v>
      </c>
      <c r="FY44" s="215">
        <f t="shared" si="76"/>
        <v>0</v>
      </c>
      <c r="FZ44" s="214">
        <f>COUNTIF(FB44:FS44,"KĐG")</f>
        <v>0</v>
      </c>
      <c r="GA44" s="215">
        <f t="shared" si="77"/>
        <v>0</v>
      </c>
      <c r="GB44" s="216">
        <f t="shared" si="78"/>
        <v>1.8235294117647058</v>
      </c>
      <c r="GC44" s="169" t="str">
        <f t="shared" si="79"/>
        <v>ĐMT</v>
      </c>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130"/>
      <c r="LE44" s="130"/>
      <c r="LF44" s="130"/>
      <c r="LG44" s="130"/>
      <c r="LH44" s="130"/>
      <c r="LI44" s="130"/>
      <c r="LJ44" s="130"/>
      <c r="LK44" s="130"/>
      <c r="LL44" s="130"/>
      <c r="LM44" s="130"/>
      <c r="LN44" s="130"/>
      <c r="LO44" s="130"/>
      <c r="LP44" s="130"/>
      <c r="LQ44" s="130"/>
      <c r="LR44" s="130"/>
      <c r="LS44" s="130"/>
      <c r="LT44" s="130"/>
      <c r="LU44" s="130"/>
      <c r="LV44" s="130"/>
      <c r="LW44" s="130"/>
      <c r="LX44" s="135"/>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135"/>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f t="shared" si="73"/>
        <v>1</v>
      </c>
      <c r="ON44" s="51"/>
    </row>
    <row r="45" spans="1:404" ht="21" customHeight="1">
      <c r="A45" s="42"/>
      <c r="B45" s="51"/>
      <c r="C45" s="296" t="s">
        <v>58</v>
      </c>
      <c r="D45" s="296"/>
      <c r="E45" s="296"/>
      <c r="F45" s="82"/>
      <c r="G45" s="164">
        <f>COUNTIF(G46:G57,"x")</f>
        <v>5</v>
      </c>
      <c r="H45" s="12"/>
      <c r="I45" s="53"/>
      <c r="J45" s="54"/>
      <c r="K45" s="105"/>
      <c r="L45" s="105"/>
      <c r="M45" s="105"/>
      <c r="N45" s="105"/>
      <c r="O45" s="25">
        <f>COUNTIF(O46:O57,"x")</f>
        <v>12</v>
      </c>
      <c r="P45" s="12">
        <f>COUNTIF(P46:P57,"1")</f>
        <v>5</v>
      </c>
      <c r="Q45" s="108" t="s">
        <v>122</v>
      </c>
      <c r="R45" s="108" t="s">
        <v>122</v>
      </c>
      <c r="S45" s="108" t="s">
        <v>122</v>
      </c>
      <c r="T45" s="108" t="s">
        <v>122</v>
      </c>
      <c r="U45" s="108" t="s">
        <v>122</v>
      </c>
      <c r="V45" s="124" t="s">
        <v>122</v>
      </c>
      <c r="W45" s="124" t="s">
        <v>122</v>
      </c>
      <c r="X45" s="124" t="s">
        <v>122</v>
      </c>
      <c r="Y45" s="124" t="s">
        <v>122</v>
      </c>
      <c r="Z45" s="124" t="s">
        <v>122</v>
      </c>
      <c r="AA45" s="108" t="s">
        <v>122</v>
      </c>
      <c r="AB45" s="124"/>
      <c r="AC45" s="124"/>
      <c r="AD45" s="124"/>
      <c r="AE45" s="119"/>
      <c r="AF45" s="120"/>
      <c r="AG45" s="120"/>
      <c r="AH45" s="120"/>
      <c r="AI45" s="120"/>
      <c r="AJ45" s="120"/>
      <c r="AK45" s="120"/>
      <c r="AL45" s="120"/>
      <c r="AM45" s="120"/>
      <c r="AN45" s="120"/>
      <c r="AO45" s="120"/>
      <c r="AP45" s="120"/>
      <c r="AQ45" s="120"/>
      <c r="AR45" s="120"/>
      <c r="AS45" s="120"/>
      <c r="AT45" s="120"/>
      <c r="AU45" s="120"/>
      <c r="AV45" s="164"/>
      <c r="AW45" s="120"/>
      <c r="AX45" s="120"/>
      <c r="AY45" s="120"/>
      <c r="AZ45" s="120"/>
      <c r="BA45" s="119"/>
      <c r="BB45" s="119"/>
      <c r="BC45" s="119"/>
      <c r="BD45" s="119"/>
      <c r="BE45" s="119"/>
      <c r="BF45" s="119"/>
      <c r="BG45" s="119"/>
      <c r="BH45" s="119"/>
      <c r="BI45" s="119"/>
      <c r="BJ45" s="119"/>
      <c r="BK45" s="120"/>
      <c r="BL45" s="120"/>
      <c r="BM45" s="120"/>
      <c r="BN45" s="164"/>
      <c r="BO45" s="164"/>
      <c r="BP45" s="164"/>
      <c r="BQ45" s="120"/>
      <c r="BR45" s="120"/>
      <c r="BS45" s="120"/>
      <c r="BT45" s="120"/>
      <c r="BU45" s="120"/>
      <c r="BV45" s="120"/>
      <c r="BW45" s="120"/>
      <c r="BX45" s="120"/>
      <c r="BY45" s="120"/>
      <c r="BZ45" s="120"/>
      <c r="CA45" s="120"/>
      <c r="CB45" s="120"/>
      <c r="CC45" s="120"/>
      <c r="CD45" s="120"/>
      <c r="CE45" s="120"/>
      <c r="CF45" s="119"/>
      <c r="CG45" s="119"/>
      <c r="CH45" s="119"/>
      <c r="CI45" s="119"/>
      <c r="CJ45" s="119"/>
      <c r="CK45" s="119"/>
      <c r="CL45" s="119"/>
      <c r="CM45" s="119"/>
      <c r="CN45" s="119"/>
      <c r="CO45" s="125"/>
      <c r="CP45" s="125"/>
      <c r="CQ45" s="125"/>
      <c r="CR45" s="125"/>
      <c r="CS45" s="125"/>
      <c r="CT45" s="125"/>
      <c r="CU45" s="125"/>
      <c r="CV45" s="125"/>
      <c r="CW45" s="125"/>
      <c r="CX45" s="125"/>
      <c r="CY45" s="120"/>
      <c r="CZ45" s="120"/>
      <c r="DA45" s="120"/>
      <c r="DB45" s="120"/>
      <c r="DC45" s="120"/>
      <c r="DD45" s="120"/>
      <c r="DE45" s="120"/>
      <c r="DF45" s="120"/>
      <c r="DG45" s="120"/>
      <c r="DH45" s="126"/>
      <c r="DI45" s="120"/>
      <c r="DJ45" s="120"/>
      <c r="DK45" s="120"/>
      <c r="DL45" s="120"/>
      <c r="DM45" s="120"/>
      <c r="DN45" s="120"/>
      <c r="DO45" s="120"/>
      <c r="DP45" s="120"/>
      <c r="DQ45" s="120"/>
      <c r="DR45" s="126"/>
      <c r="DS45" s="119"/>
      <c r="DT45" s="119"/>
      <c r="DU45" s="119"/>
      <c r="DV45" s="125"/>
      <c r="DW45" s="203"/>
      <c r="DX45" s="203"/>
      <c r="DY45" s="203"/>
      <c r="DZ45" s="203"/>
      <c r="EA45" s="203"/>
      <c r="EB45" s="203"/>
      <c r="EC45" s="203"/>
      <c r="ED45" s="203"/>
      <c r="EE45" s="125"/>
      <c r="EF45" s="125"/>
      <c r="EG45" s="125"/>
      <c r="EH45" s="125"/>
      <c r="EI45" s="125"/>
      <c r="EJ45" s="125"/>
      <c r="EK45" s="125"/>
      <c r="EL45" s="125"/>
      <c r="EM45" s="125"/>
      <c r="EN45" s="125"/>
      <c r="EO45" s="125"/>
      <c r="EP45" s="120"/>
      <c r="EQ45" s="120"/>
      <c r="ER45" s="120"/>
      <c r="ES45" s="120"/>
      <c r="ET45" s="120"/>
      <c r="EU45" s="120"/>
      <c r="EV45" s="120"/>
      <c r="EW45" s="120"/>
      <c r="EX45" s="120"/>
      <c r="EY45" s="126"/>
      <c r="EZ45" s="119"/>
      <c r="FA45" s="119"/>
      <c r="FB45" s="119"/>
      <c r="FC45" s="120"/>
      <c r="FD45" s="120"/>
      <c r="FE45" s="120"/>
      <c r="FF45" s="120"/>
      <c r="FG45" s="120"/>
      <c r="FH45" s="120"/>
      <c r="FI45" s="120"/>
      <c r="FJ45" s="120"/>
      <c r="FK45" s="120"/>
      <c r="FL45" s="120"/>
      <c r="FM45" s="120"/>
      <c r="FN45" s="120"/>
      <c r="FO45" s="120"/>
      <c r="FP45" s="120"/>
      <c r="FQ45" s="120"/>
      <c r="FR45" s="120"/>
      <c r="FS45" s="120"/>
      <c r="FT45" s="120"/>
      <c r="FU45" s="119"/>
      <c r="FV45" s="119"/>
      <c r="FW45" s="119"/>
      <c r="FX45" s="119"/>
      <c r="FY45" s="119"/>
      <c r="FZ45" s="119"/>
      <c r="GA45" s="119"/>
      <c r="GB45" s="119"/>
      <c r="GC45" s="119"/>
      <c r="GD45" s="119"/>
      <c r="GE45" s="119"/>
      <c r="GF45" s="119"/>
      <c r="GG45" s="120"/>
      <c r="GH45" s="120"/>
      <c r="GI45" s="120"/>
      <c r="GJ45" s="120"/>
      <c r="GK45" s="120"/>
      <c r="GL45" s="120"/>
      <c r="GM45" s="120"/>
      <c r="GN45" s="120"/>
      <c r="GO45" s="164"/>
      <c r="GP45" s="164"/>
      <c r="GQ45" s="164"/>
      <c r="GR45" s="164"/>
      <c r="GS45" s="164"/>
      <c r="GT45" s="120"/>
      <c r="GU45" s="120"/>
      <c r="GV45" s="120"/>
      <c r="GW45" s="120"/>
      <c r="GX45" s="119"/>
      <c r="GY45" s="119"/>
      <c r="GZ45" s="119"/>
      <c r="HA45" s="119"/>
      <c r="HB45" s="119"/>
      <c r="HC45" s="119"/>
      <c r="HD45" s="119"/>
      <c r="HE45" s="119"/>
      <c r="HF45" s="119"/>
      <c r="HG45" s="119"/>
      <c r="HH45" s="119"/>
      <c r="HI45" s="120"/>
      <c r="HJ45" s="119"/>
      <c r="HK45" s="119"/>
      <c r="HL45" s="119"/>
      <c r="HM45" s="119"/>
      <c r="HN45" s="120"/>
      <c r="HO45" s="120"/>
      <c r="HP45" s="120"/>
      <c r="HQ45" s="120"/>
      <c r="HR45" s="120"/>
      <c r="HS45" s="120"/>
      <c r="HT45" s="120"/>
      <c r="HU45" s="120"/>
      <c r="HV45" s="120"/>
      <c r="HW45" s="120"/>
      <c r="HX45" s="120"/>
      <c r="HY45" s="120"/>
      <c r="HZ45" s="120"/>
      <c r="IA45" s="120"/>
      <c r="IB45" s="120"/>
      <c r="IC45" s="119"/>
      <c r="ID45" s="119"/>
      <c r="IE45" s="119"/>
      <c r="IF45" s="119"/>
      <c r="IG45" s="119"/>
      <c r="IH45" s="119"/>
      <c r="II45" s="119"/>
      <c r="IJ45" s="119"/>
      <c r="IK45" s="119"/>
      <c r="IL45" s="119"/>
      <c r="IM45" s="119"/>
      <c r="IN45" s="119"/>
      <c r="IO45" s="119"/>
      <c r="IP45" s="119"/>
      <c r="IQ45" s="119"/>
      <c r="IR45" s="119"/>
      <c r="IS45" s="119"/>
      <c r="IT45" s="119"/>
      <c r="IU45" s="119"/>
      <c r="IV45" s="119"/>
      <c r="IW45" s="119"/>
      <c r="IX45" s="119"/>
      <c r="IY45" s="119"/>
      <c r="IZ45" s="119"/>
      <c r="JA45" s="120"/>
      <c r="JB45" s="120"/>
      <c r="JC45" s="120"/>
      <c r="JD45" s="120"/>
      <c r="JE45" s="120"/>
      <c r="JF45" s="120"/>
      <c r="JG45" s="119"/>
      <c r="JH45" s="119"/>
      <c r="JI45" s="119"/>
      <c r="JJ45" s="119"/>
      <c r="JK45" s="119"/>
      <c r="JL45" s="119"/>
      <c r="JM45" s="119"/>
      <c r="JN45" s="119"/>
      <c r="JO45" s="119"/>
      <c r="JP45" s="119"/>
      <c r="JQ45" s="119"/>
      <c r="JR45" s="119"/>
      <c r="JS45" s="119"/>
      <c r="JT45" s="119"/>
      <c r="JU45" s="119"/>
      <c r="JV45" s="119"/>
      <c r="JW45" s="119"/>
      <c r="JX45" s="119"/>
      <c r="JY45" s="119"/>
      <c r="JZ45" s="119"/>
      <c r="KA45" s="119"/>
      <c r="KB45" s="119"/>
      <c r="KC45" s="230"/>
      <c r="KD45" s="230"/>
      <c r="KE45" s="230"/>
      <c r="KF45" s="230"/>
      <c r="KG45" s="230"/>
      <c r="KH45" s="230"/>
      <c r="KI45" s="230"/>
      <c r="KJ45" s="230"/>
      <c r="KK45" s="230"/>
      <c r="KL45" s="230"/>
      <c r="KM45" s="230"/>
      <c r="KN45" s="230"/>
      <c r="KO45" s="230"/>
      <c r="KP45" s="230"/>
      <c r="KQ45" s="119"/>
      <c r="KR45" s="119"/>
      <c r="KS45" s="119"/>
      <c r="KT45" s="119"/>
      <c r="KU45" s="119"/>
      <c r="KV45" s="119"/>
      <c r="KW45" s="119"/>
      <c r="KX45" s="119"/>
      <c r="KY45" s="119"/>
      <c r="KZ45" s="119"/>
      <c r="LA45" s="119"/>
      <c r="LB45" s="119"/>
      <c r="LC45" s="119"/>
      <c r="LD45" s="125"/>
      <c r="LE45" s="125"/>
      <c r="LF45" s="125"/>
      <c r="LG45" s="231"/>
      <c r="LH45" s="231"/>
      <c r="LI45" s="231"/>
      <c r="LJ45" s="231"/>
      <c r="LK45" s="231"/>
      <c r="LL45" s="231"/>
      <c r="LM45" s="231"/>
      <c r="LN45" s="231"/>
      <c r="LO45" s="231"/>
      <c r="LP45" s="231"/>
      <c r="LQ45" s="231"/>
      <c r="LR45" s="231"/>
      <c r="LS45" s="125"/>
      <c r="LT45" s="125"/>
      <c r="LU45" s="125"/>
      <c r="LV45" s="125"/>
      <c r="LW45" s="125"/>
      <c r="LX45" s="126"/>
      <c r="LY45" s="119"/>
      <c r="LZ45" s="119"/>
      <c r="MA45" s="119"/>
      <c r="MB45" s="119"/>
      <c r="MC45" s="119"/>
      <c r="MD45" s="119"/>
      <c r="ME45" s="119"/>
      <c r="MF45" s="119"/>
      <c r="MG45" s="119"/>
      <c r="MH45" s="119"/>
      <c r="MI45" s="119"/>
      <c r="MJ45" s="119"/>
      <c r="MK45" s="230"/>
      <c r="ML45" s="230"/>
      <c r="MM45" s="230"/>
      <c r="MN45" s="230"/>
      <c r="MO45" s="230"/>
      <c r="MP45" s="230"/>
      <c r="MQ45" s="230"/>
      <c r="MR45" s="230"/>
      <c r="MS45" s="230"/>
      <c r="MT45" s="230"/>
      <c r="MU45" s="230"/>
      <c r="MV45" s="230"/>
      <c r="MW45" s="230"/>
      <c r="MX45" s="230"/>
      <c r="MY45" s="119"/>
      <c r="MZ45" s="119"/>
      <c r="NA45" s="119"/>
      <c r="NB45" s="119"/>
      <c r="NC45" s="126"/>
      <c r="ND45" s="119"/>
      <c r="NE45" s="119"/>
      <c r="NF45" s="119"/>
      <c r="NG45" s="119"/>
      <c r="NH45" s="119"/>
      <c r="NI45" s="119"/>
      <c r="NJ45" s="119"/>
      <c r="NK45" s="119"/>
      <c r="NL45" s="119"/>
      <c r="NM45" s="119"/>
      <c r="NN45" s="119"/>
      <c r="NO45" s="119"/>
      <c r="NP45" s="119"/>
      <c r="NQ45" s="119"/>
      <c r="NR45" s="119"/>
      <c r="NS45" s="119"/>
      <c r="NT45" s="119"/>
      <c r="NU45" s="119"/>
      <c r="NV45" s="119"/>
      <c r="NW45" s="119"/>
      <c r="NX45" s="119"/>
      <c r="NY45" s="119"/>
      <c r="NZ45" s="119"/>
      <c r="OA45" s="119"/>
      <c r="OB45" s="119"/>
      <c r="OC45" s="119"/>
      <c r="OD45" s="119"/>
      <c r="OE45" s="119"/>
      <c r="OF45" s="119"/>
      <c r="OG45" s="119"/>
      <c r="OH45" s="119"/>
      <c r="OI45" s="119"/>
      <c r="OJ45" s="119"/>
      <c r="OK45" s="119"/>
      <c r="OL45" s="119"/>
      <c r="OM45" s="30"/>
      <c r="ON45" s="15"/>
    </row>
    <row r="46" spans="1:404" ht="38.25" hidden="1" customHeight="1">
      <c r="A46" s="88">
        <v>66</v>
      </c>
      <c r="B46" s="51">
        <v>20</v>
      </c>
      <c r="C46" s="20" t="s">
        <v>188</v>
      </c>
      <c r="D46" s="21" t="s">
        <v>2</v>
      </c>
      <c r="E46" s="20" t="s">
        <v>189</v>
      </c>
      <c r="F46" s="82" t="s">
        <v>2</v>
      </c>
      <c r="G46" s="54" t="s">
        <v>27</v>
      </c>
      <c r="H46" s="89" t="s">
        <v>189</v>
      </c>
      <c r="I46" s="16" t="s">
        <v>1302</v>
      </c>
      <c r="J46" s="54"/>
      <c r="K46" s="30" t="s">
        <v>636</v>
      </c>
      <c r="L46" s="30" t="s">
        <v>957</v>
      </c>
      <c r="M46" s="29" t="s">
        <v>638</v>
      </c>
      <c r="N46" s="93" t="s">
        <v>639</v>
      </c>
      <c r="O46" s="93" t="s">
        <v>27</v>
      </c>
      <c r="P46" s="54"/>
      <c r="Q46" s="30"/>
      <c r="R46" s="30"/>
      <c r="S46" s="30"/>
      <c r="T46" s="30"/>
      <c r="U46" s="30"/>
      <c r="V46" s="30" t="s">
        <v>27</v>
      </c>
      <c r="W46" s="30"/>
      <c r="X46" s="30"/>
      <c r="Y46" s="108"/>
      <c r="Z46" s="108"/>
      <c r="AA46" s="108"/>
      <c r="AB46" s="119"/>
      <c r="AC46" s="119"/>
      <c r="AD46" s="119"/>
      <c r="AE46" s="119"/>
      <c r="AF46" s="120"/>
      <c r="AG46" s="120"/>
      <c r="AH46" s="120"/>
      <c r="AI46" s="120"/>
      <c r="AJ46" s="120"/>
      <c r="AK46" s="120"/>
      <c r="AL46" s="120"/>
      <c r="AM46" s="120"/>
      <c r="AN46" s="120"/>
      <c r="AO46" s="120"/>
      <c r="AP46" s="120"/>
      <c r="AQ46" s="120"/>
      <c r="AR46" s="120"/>
      <c r="AS46" s="120"/>
      <c r="AT46" s="120"/>
      <c r="AU46" s="120"/>
      <c r="AV46" s="164"/>
      <c r="AW46" s="120"/>
      <c r="AX46" s="120"/>
      <c r="AY46" s="120"/>
      <c r="AZ46" s="120"/>
      <c r="BA46" s="119"/>
      <c r="BB46" s="119"/>
      <c r="BC46" s="119"/>
      <c r="BD46" s="119"/>
      <c r="BE46" s="119"/>
      <c r="BF46" s="119"/>
      <c r="BG46" s="119"/>
      <c r="BH46" s="119"/>
      <c r="BI46" s="119"/>
      <c r="BJ46" s="119"/>
      <c r="BK46" s="120"/>
      <c r="BL46" s="120"/>
      <c r="BM46" s="120"/>
      <c r="BN46" s="164"/>
      <c r="BO46" s="164"/>
      <c r="BP46" s="164"/>
      <c r="BQ46" s="120"/>
      <c r="BR46" s="120"/>
      <c r="BS46" s="120"/>
      <c r="BT46" s="120"/>
      <c r="BU46" s="120"/>
      <c r="BV46" s="120"/>
      <c r="BW46" s="120"/>
      <c r="BX46" s="120"/>
      <c r="BY46" s="120"/>
      <c r="BZ46" s="120"/>
      <c r="CA46" s="120"/>
      <c r="CB46" s="120"/>
      <c r="CC46" s="120"/>
      <c r="CD46" s="120"/>
      <c r="CE46" s="120"/>
      <c r="CF46" s="119"/>
      <c r="CG46" s="119"/>
      <c r="CH46" s="119"/>
      <c r="CI46" s="119"/>
      <c r="CJ46" s="119"/>
      <c r="CK46" s="119"/>
      <c r="CL46" s="119"/>
      <c r="CM46" s="119"/>
      <c r="CN46" s="119"/>
      <c r="CO46" s="125"/>
      <c r="CP46" s="125"/>
      <c r="CQ46" s="125"/>
      <c r="CR46" s="125"/>
      <c r="CS46" s="125"/>
      <c r="CT46" s="125"/>
      <c r="CU46" s="125"/>
      <c r="CV46" s="125"/>
      <c r="CW46" s="125"/>
      <c r="CX46" s="125"/>
      <c r="CY46" s="120"/>
      <c r="CZ46" s="120"/>
      <c r="DA46" s="120"/>
      <c r="DB46" s="120"/>
      <c r="DC46" s="120"/>
      <c r="DD46" s="120"/>
      <c r="DE46" s="120"/>
      <c r="DF46" s="120"/>
      <c r="DG46" s="120"/>
      <c r="DH46" s="126"/>
      <c r="DI46" s="120"/>
      <c r="DJ46" s="120"/>
      <c r="DK46" s="120"/>
      <c r="DL46" s="120"/>
      <c r="DM46" s="120"/>
      <c r="DN46" s="120"/>
      <c r="DO46" s="120"/>
      <c r="DP46" s="120"/>
      <c r="DQ46" s="120"/>
      <c r="DR46" s="126"/>
      <c r="DS46" s="119"/>
      <c r="DT46" s="119"/>
      <c r="DU46" s="119"/>
      <c r="DV46" s="125"/>
      <c r="DW46" s="203"/>
      <c r="DX46" s="203"/>
      <c r="DY46" s="203"/>
      <c r="DZ46" s="203"/>
      <c r="EA46" s="203"/>
      <c r="EB46" s="203"/>
      <c r="EC46" s="203"/>
      <c r="ED46" s="203"/>
      <c r="EE46" s="125"/>
      <c r="EF46" s="125"/>
      <c r="EG46" s="125"/>
      <c r="EH46" s="125"/>
      <c r="EI46" s="125"/>
      <c r="EJ46" s="125"/>
      <c r="EK46" s="125"/>
      <c r="EL46" s="125"/>
      <c r="EM46" s="125"/>
      <c r="EN46" s="125"/>
      <c r="EO46" s="125"/>
      <c r="EP46" s="120"/>
      <c r="EQ46" s="120"/>
      <c r="ER46" s="120"/>
      <c r="ES46" s="120"/>
      <c r="ET46" s="120"/>
      <c r="EU46" s="120"/>
      <c r="EV46" s="120"/>
      <c r="EW46" s="120"/>
      <c r="EX46" s="120"/>
      <c r="EY46" s="126"/>
      <c r="EZ46" s="119"/>
      <c r="FA46" s="119"/>
      <c r="FB46" s="119"/>
      <c r="FC46" s="120"/>
      <c r="FD46" s="120"/>
      <c r="FE46" s="120"/>
      <c r="FF46" s="120"/>
      <c r="FG46" s="120"/>
      <c r="FH46" s="120"/>
      <c r="FI46" s="120"/>
      <c r="FJ46" s="120"/>
      <c r="FK46" s="120"/>
      <c r="FL46" s="120"/>
      <c r="FM46" s="120"/>
      <c r="FN46" s="120"/>
      <c r="FO46" s="120"/>
      <c r="FP46" s="120"/>
      <c r="FQ46" s="120"/>
      <c r="FR46" s="120"/>
      <c r="FS46" s="120"/>
      <c r="FT46" s="120"/>
      <c r="FU46" s="119"/>
      <c r="FV46" s="119"/>
      <c r="FW46" s="119"/>
      <c r="FX46" s="119"/>
      <c r="FY46" s="119"/>
      <c r="FZ46" s="119"/>
      <c r="GA46" s="119"/>
      <c r="GB46" s="119"/>
      <c r="GC46" s="119"/>
      <c r="GD46" s="152"/>
      <c r="GE46" s="152" t="s">
        <v>1066</v>
      </c>
      <c r="GF46" s="30">
        <v>2</v>
      </c>
      <c r="GG46" s="30">
        <v>2</v>
      </c>
      <c r="GH46" s="30">
        <v>2</v>
      </c>
      <c r="GI46" s="30">
        <v>2</v>
      </c>
      <c r="GJ46" s="30">
        <v>2</v>
      </c>
      <c r="GK46" s="30">
        <v>2</v>
      </c>
      <c r="GL46" s="30">
        <v>2</v>
      </c>
      <c r="GM46" s="30">
        <v>2</v>
      </c>
      <c r="GN46" s="30">
        <v>2</v>
      </c>
      <c r="GO46" s="30">
        <v>2</v>
      </c>
      <c r="GP46" s="30">
        <v>2</v>
      </c>
      <c r="GQ46" s="30">
        <v>2</v>
      </c>
      <c r="GR46" s="30">
        <v>2</v>
      </c>
      <c r="GS46" s="30">
        <v>1</v>
      </c>
      <c r="GT46" s="30">
        <v>2</v>
      </c>
      <c r="GU46" s="30">
        <v>2</v>
      </c>
      <c r="GV46" s="30">
        <v>2</v>
      </c>
      <c r="GW46" s="30"/>
      <c r="GX46" s="30">
        <v>2</v>
      </c>
      <c r="GY46" s="224">
        <f>COUNTIF(GF46:GX46,"2")</f>
        <v>17</v>
      </c>
      <c r="GZ46" s="225">
        <f t="shared" ref="GZ46:GZ47" si="80">GY46/(GY46+HA46+HC46+HE46)</f>
        <v>0.94444444444444442</v>
      </c>
      <c r="HA46" s="224">
        <f>COUNTIF(GG46:GX46,"1")</f>
        <v>1</v>
      </c>
      <c r="HB46" s="225">
        <f t="shared" ref="HB46:HB47" si="81">HA46/(GY46+HA46+HC46+HE46)</f>
        <v>5.5555555555555552E-2</v>
      </c>
      <c r="HC46" s="224">
        <f>COUNTIF(GG46:GX46,"0")</f>
        <v>0</v>
      </c>
      <c r="HD46" s="225">
        <f t="shared" ref="HD46:HD47" si="82">HC46/(GY46+HA46+HC46+HE46)</f>
        <v>0</v>
      </c>
      <c r="HE46" s="224">
        <f>COUNTIF(GG46:GX46,"KĐG")</f>
        <v>0</v>
      </c>
      <c r="HF46" s="225">
        <f t="shared" ref="HF46:HF47" si="83">HE46/(GY46+HA46+HC46+HE46)</f>
        <v>0</v>
      </c>
      <c r="HG46" s="226">
        <f t="shared" ref="HG46:HG47" si="84">(((GY46*2)+(HA46*1)+(HC46*0)))/(GY46+HA46+HC46)</f>
        <v>1.9444444444444444</v>
      </c>
      <c r="HH46" s="169" t="str">
        <f t="shared" ref="HH46:HH47" si="85">IF(HF46&gt;=50%,"KĐG",IF(HG46&gt;=1.6,"ĐMT",IF(HG46&gt;=1,"CCG","CĐ")))</f>
        <v>ĐMT</v>
      </c>
      <c r="HI46" s="120"/>
      <c r="HJ46" s="119"/>
      <c r="HK46" s="119"/>
      <c r="HL46" s="119"/>
      <c r="HM46" s="119"/>
      <c r="HN46" s="120"/>
      <c r="HO46" s="120"/>
      <c r="HP46" s="120"/>
      <c r="HQ46" s="120"/>
      <c r="HR46" s="120"/>
      <c r="HS46" s="120"/>
      <c r="HT46" s="120"/>
      <c r="HU46" s="120"/>
      <c r="HV46" s="120"/>
      <c r="HW46" s="120"/>
      <c r="HX46" s="120"/>
      <c r="HY46" s="120"/>
      <c r="HZ46" s="120"/>
      <c r="IA46" s="120"/>
      <c r="IB46" s="120"/>
      <c r="IC46" s="119"/>
      <c r="ID46" s="119"/>
      <c r="IE46" s="119"/>
      <c r="IF46" s="119"/>
      <c r="IG46" s="119"/>
      <c r="IH46" s="119"/>
      <c r="II46" s="119"/>
      <c r="IJ46" s="119"/>
      <c r="IK46" s="119"/>
      <c r="IL46" s="119"/>
      <c r="IM46" s="119"/>
      <c r="IN46" s="119"/>
      <c r="IO46" s="119"/>
      <c r="IP46" s="119"/>
      <c r="IQ46" s="119"/>
      <c r="IR46" s="119"/>
      <c r="IS46" s="119"/>
      <c r="IT46" s="119"/>
      <c r="IU46" s="119"/>
      <c r="IV46" s="119"/>
      <c r="IW46" s="119"/>
      <c r="IX46" s="119"/>
      <c r="IY46" s="119"/>
      <c r="IZ46" s="119"/>
      <c r="JA46" s="120"/>
      <c r="JB46" s="120"/>
      <c r="JC46" s="120"/>
      <c r="JD46" s="120"/>
      <c r="JE46" s="120"/>
      <c r="JF46" s="120"/>
      <c r="JG46" s="119"/>
      <c r="JH46" s="119"/>
      <c r="JI46" s="119"/>
      <c r="JJ46" s="119"/>
      <c r="JK46" s="119"/>
      <c r="JL46" s="119"/>
      <c r="JM46" s="119"/>
      <c r="JN46" s="119"/>
      <c r="JO46" s="119"/>
      <c r="JP46" s="119"/>
      <c r="JQ46" s="119"/>
      <c r="JR46" s="119"/>
      <c r="JS46" s="119"/>
      <c r="JT46" s="119"/>
      <c r="JU46" s="119"/>
      <c r="JV46" s="119"/>
      <c r="JW46" s="119"/>
      <c r="JX46" s="119"/>
      <c r="JY46" s="119"/>
      <c r="JZ46" s="119"/>
      <c r="KA46" s="119"/>
      <c r="KB46" s="119"/>
      <c r="KC46" s="230"/>
      <c r="KD46" s="230"/>
      <c r="KE46" s="230"/>
      <c r="KF46" s="230"/>
      <c r="KG46" s="230"/>
      <c r="KH46" s="230"/>
      <c r="KI46" s="230"/>
      <c r="KJ46" s="230"/>
      <c r="KK46" s="230"/>
      <c r="KL46" s="230"/>
      <c r="KM46" s="230"/>
      <c r="KN46" s="230"/>
      <c r="KO46" s="230"/>
      <c r="KP46" s="230"/>
      <c r="KQ46" s="119"/>
      <c r="KR46" s="119"/>
      <c r="KS46" s="119"/>
      <c r="KT46" s="119"/>
      <c r="KU46" s="119"/>
      <c r="KV46" s="119"/>
      <c r="KW46" s="119"/>
      <c r="KX46" s="119"/>
      <c r="KY46" s="119"/>
      <c r="KZ46" s="119"/>
      <c r="LA46" s="119"/>
      <c r="LB46" s="119"/>
      <c r="LC46" s="119"/>
      <c r="LD46" s="125"/>
      <c r="LE46" s="125"/>
      <c r="LF46" s="125"/>
      <c r="LG46" s="231"/>
      <c r="LH46" s="231"/>
      <c r="LI46" s="231"/>
      <c r="LJ46" s="231"/>
      <c r="LK46" s="231"/>
      <c r="LL46" s="231"/>
      <c r="LM46" s="231"/>
      <c r="LN46" s="231"/>
      <c r="LO46" s="231"/>
      <c r="LP46" s="231"/>
      <c r="LQ46" s="231"/>
      <c r="LR46" s="231"/>
      <c r="LS46" s="125"/>
      <c r="LT46" s="125"/>
      <c r="LU46" s="125"/>
      <c r="LV46" s="125"/>
      <c r="LW46" s="125"/>
      <c r="LX46" s="126"/>
      <c r="LY46" s="119"/>
      <c r="LZ46" s="119"/>
      <c r="MA46" s="119"/>
      <c r="MB46" s="119"/>
      <c r="MC46" s="119"/>
      <c r="MD46" s="119"/>
      <c r="ME46" s="119"/>
      <c r="MF46" s="119"/>
      <c r="MG46" s="119"/>
      <c r="MH46" s="119"/>
      <c r="MI46" s="119"/>
      <c r="MJ46" s="119"/>
      <c r="MK46" s="230"/>
      <c r="ML46" s="230"/>
      <c r="MM46" s="230"/>
      <c r="MN46" s="230"/>
      <c r="MO46" s="230"/>
      <c r="MP46" s="230"/>
      <c r="MQ46" s="230"/>
      <c r="MR46" s="230"/>
      <c r="MS46" s="230"/>
      <c r="MT46" s="230"/>
      <c r="MU46" s="230"/>
      <c r="MV46" s="230"/>
      <c r="MW46" s="230"/>
      <c r="MX46" s="230"/>
      <c r="MY46" s="119"/>
      <c r="MZ46" s="119"/>
      <c r="NA46" s="119"/>
      <c r="NB46" s="119"/>
      <c r="NC46" s="126"/>
      <c r="ND46" s="119"/>
      <c r="NE46" s="119"/>
      <c r="NF46" s="119"/>
      <c r="NG46" s="119"/>
      <c r="NH46" s="119"/>
      <c r="NI46" s="119"/>
      <c r="NJ46" s="119"/>
      <c r="NK46" s="119"/>
      <c r="NL46" s="119"/>
      <c r="NM46" s="119"/>
      <c r="NN46" s="119"/>
      <c r="NO46" s="119"/>
      <c r="NP46" s="119"/>
      <c r="NQ46" s="119"/>
      <c r="NR46" s="119"/>
      <c r="NS46" s="119"/>
      <c r="NT46" s="119"/>
      <c r="NU46" s="119"/>
      <c r="NV46" s="119"/>
      <c r="NW46" s="119"/>
      <c r="NX46" s="119"/>
      <c r="NY46" s="119"/>
      <c r="NZ46" s="119"/>
      <c r="OA46" s="119"/>
      <c r="OB46" s="119"/>
      <c r="OC46" s="119"/>
      <c r="OD46" s="119"/>
      <c r="OE46" s="119"/>
      <c r="OF46" s="119"/>
      <c r="OG46" s="119"/>
      <c r="OH46" s="119"/>
      <c r="OI46" s="119"/>
      <c r="OJ46" s="119"/>
      <c r="OK46" s="119"/>
      <c r="OL46" s="119"/>
      <c r="OM46" s="30">
        <f t="shared" ref="OM46:OM57" si="86">COUNTIF(Q46:AA46,"x")</f>
        <v>1</v>
      </c>
      <c r="ON46" s="15"/>
    </row>
    <row r="47" spans="1:404" ht="35.25" hidden="1" customHeight="1">
      <c r="A47" s="88">
        <v>67</v>
      </c>
      <c r="B47" s="51">
        <v>21</v>
      </c>
      <c r="C47" s="20" t="s">
        <v>124</v>
      </c>
      <c r="D47" s="21" t="s">
        <v>2</v>
      </c>
      <c r="E47" s="20" t="s">
        <v>190</v>
      </c>
      <c r="F47" s="82" t="s">
        <v>2</v>
      </c>
      <c r="G47" s="54" t="s">
        <v>27</v>
      </c>
      <c r="H47" s="89" t="s">
        <v>190</v>
      </c>
      <c r="I47" s="16" t="s">
        <v>1303</v>
      </c>
      <c r="J47" s="54"/>
      <c r="K47" s="30" t="s">
        <v>636</v>
      </c>
      <c r="L47" s="30" t="s">
        <v>957</v>
      </c>
      <c r="M47" s="29" t="s">
        <v>638</v>
      </c>
      <c r="N47" s="93" t="s">
        <v>639</v>
      </c>
      <c r="O47" s="93" t="s">
        <v>27</v>
      </c>
      <c r="P47" s="54"/>
      <c r="Q47" s="108"/>
      <c r="R47" s="108"/>
      <c r="S47" s="108"/>
      <c r="T47" s="108"/>
      <c r="U47" s="108"/>
      <c r="V47" s="30" t="s">
        <v>27</v>
      </c>
      <c r="W47" s="30"/>
      <c r="X47" s="108"/>
      <c r="Y47" s="108"/>
      <c r="Z47" s="108"/>
      <c r="AA47" s="108"/>
      <c r="AB47" s="119"/>
      <c r="AC47" s="119"/>
      <c r="AD47" s="119"/>
      <c r="AE47" s="119"/>
      <c r="AF47" s="120"/>
      <c r="AG47" s="120"/>
      <c r="AH47" s="120"/>
      <c r="AI47" s="120"/>
      <c r="AJ47" s="120"/>
      <c r="AK47" s="120"/>
      <c r="AL47" s="120"/>
      <c r="AM47" s="120"/>
      <c r="AN47" s="120"/>
      <c r="AO47" s="120"/>
      <c r="AP47" s="120"/>
      <c r="AQ47" s="120"/>
      <c r="AR47" s="120"/>
      <c r="AS47" s="120"/>
      <c r="AT47" s="120"/>
      <c r="AU47" s="120"/>
      <c r="AV47" s="164"/>
      <c r="AW47" s="120"/>
      <c r="AX47" s="120"/>
      <c r="AY47" s="120"/>
      <c r="AZ47" s="120"/>
      <c r="BA47" s="119"/>
      <c r="BB47" s="119"/>
      <c r="BC47" s="119"/>
      <c r="BD47" s="119"/>
      <c r="BE47" s="119"/>
      <c r="BF47" s="119"/>
      <c r="BG47" s="119"/>
      <c r="BH47" s="119"/>
      <c r="BI47" s="119"/>
      <c r="BJ47" s="119"/>
      <c r="BK47" s="120"/>
      <c r="BL47" s="120"/>
      <c r="BM47" s="120"/>
      <c r="BN47" s="164"/>
      <c r="BO47" s="164"/>
      <c r="BP47" s="164"/>
      <c r="BQ47" s="120"/>
      <c r="BR47" s="120"/>
      <c r="BS47" s="120"/>
      <c r="BT47" s="120"/>
      <c r="BU47" s="120"/>
      <c r="BV47" s="120"/>
      <c r="BW47" s="120"/>
      <c r="BX47" s="120"/>
      <c r="BY47" s="120"/>
      <c r="BZ47" s="120"/>
      <c r="CA47" s="120"/>
      <c r="CB47" s="120"/>
      <c r="CC47" s="120"/>
      <c r="CD47" s="120"/>
      <c r="CE47" s="120"/>
      <c r="CF47" s="119"/>
      <c r="CG47" s="119"/>
      <c r="CH47" s="119"/>
      <c r="CI47" s="119"/>
      <c r="CJ47" s="119"/>
      <c r="CK47" s="119"/>
      <c r="CL47" s="119"/>
      <c r="CM47" s="119"/>
      <c r="CN47" s="119"/>
      <c r="CO47" s="125"/>
      <c r="CP47" s="125"/>
      <c r="CQ47" s="125"/>
      <c r="CR47" s="125"/>
      <c r="CS47" s="125"/>
      <c r="CT47" s="125"/>
      <c r="CU47" s="125"/>
      <c r="CV47" s="125"/>
      <c r="CW47" s="125"/>
      <c r="CX47" s="125"/>
      <c r="CY47" s="120"/>
      <c r="CZ47" s="120"/>
      <c r="DA47" s="120"/>
      <c r="DB47" s="120"/>
      <c r="DC47" s="120"/>
      <c r="DD47" s="120"/>
      <c r="DE47" s="120"/>
      <c r="DF47" s="120"/>
      <c r="DG47" s="120"/>
      <c r="DH47" s="126"/>
      <c r="DI47" s="120"/>
      <c r="DJ47" s="120"/>
      <c r="DK47" s="120"/>
      <c r="DL47" s="120"/>
      <c r="DM47" s="120"/>
      <c r="DN47" s="120"/>
      <c r="DO47" s="120"/>
      <c r="DP47" s="120"/>
      <c r="DQ47" s="120"/>
      <c r="DR47" s="126"/>
      <c r="DS47" s="119"/>
      <c r="DT47" s="119"/>
      <c r="DU47" s="119"/>
      <c r="DV47" s="125"/>
      <c r="DW47" s="203"/>
      <c r="DX47" s="203"/>
      <c r="DY47" s="203"/>
      <c r="DZ47" s="203"/>
      <c r="EA47" s="203"/>
      <c r="EB47" s="203"/>
      <c r="EC47" s="203"/>
      <c r="ED47" s="203"/>
      <c r="EE47" s="125"/>
      <c r="EF47" s="125"/>
      <c r="EG47" s="125"/>
      <c r="EH47" s="125"/>
      <c r="EI47" s="125"/>
      <c r="EJ47" s="125"/>
      <c r="EK47" s="125"/>
      <c r="EL47" s="125"/>
      <c r="EM47" s="125"/>
      <c r="EN47" s="125"/>
      <c r="EO47" s="125"/>
      <c r="EP47" s="120"/>
      <c r="EQ47" s="120"/>
      <c r="ER47" s="120"/>
      <c r="ES47" s="120"/>
      <c r="ET47" s="120"/>
      <c r="EU47" s="120"/>
      <c r="EV47" s="120"/>
      <c r="EW47" s="120"/>
      <c r="EX47" s="120"/>
      <c r="EY47" s="126"/>
      <c r="EZ47" s="119"/>
      <c r="FA47" s="119"/>
      <c r="FB47" s="119"/>
      <c r="FC47" s="120"/>
      <c r="FD47" s="120"/>
      <c r="FE47" s="120"/>
      <c r="FF47" s="120"/>
      <c r="FG47" s="120"/>
      <c r="FH47" s="120"/>
      <c r="FI47" s="120"/>
      <c r="FJ47" s="120"/>
      <c r="FK47" s="120"/>
      <c r="FL47" s="120"/>
      <c r="FM47" s="120"/>
      <c r="FN47" s="120"/>
      <c r="FO47" s="120"/>
      <c r="FP47" s="120"/>
      <c r="FQ47" s="120"/>
      <c r="FR47" s="120"/>
      <c r="FS47" s="120"/>
      <c r="FT47" s="120"/>
      <c r="FU47" s="119"/>
      <c r="FV47" s="119"/>
      <c r="FW47" s="119"/>
      <c r="FX47" s="119"/>
      <c r="FY47" s="119"/>
      <c r="FZ47" s="119"/>
      <c r="GA47" s="119"/>
      <c r="GB47" s="119"/>
      <c r="GC47" s="119"/>
      <c r="GD47" s="152" t="s">
        <v>1066</v>
      </c>
      <c r="GE47" s="152"/>
      <c r="GF47" s="30">
        <v>2</v>
      </c>
      <c r="GG47" s="30">
        <v>2</v>
      </c>
      <c r="GH47" s="30">
        <v>2</v>
      </c>
      <c r="GI47" s="30">
        <v>2</v>
      </c>
      <c r="GJ47" s="23">
        <v>1</v>
      </c>
      <c r="GK47" s="23">
        <v>1</v>
      </c>
      <c r="GL47" s="30">
        <v>2</v>
      </c>
      <c r="GM47" s="30">
        <v>2</v>
      </c>
      <c r="GN47" s="30">
        <v>2</v>
      </c>
      <c r="GO47" s="30">
        <v>2</v>
      </c>
      <c r="GP47" s="30">
        <v>2</v>
      </c>
      <c r="GQ47" s="30">
        <v>2</v>
      </c>
      <c r="GR47" s="30">
        <v>2</v>
      </c>
      <c r="GS47" s="23">
        <v>1</v>
      </c>
      <c r="GT47" s="30">
        <v>2</v>
      </c>
      <c r="GU47" s="30">
        <v>2</v>
      </c>
      <c r="GV47" s="30">
        <v>2</v>
      </c>
      <c r="GW47" s="30"/>
      <c r="GX47" s="30">
        <v>2</v>
      </c>
      <c r="GY47" s="224">
        <f>COUNTIF(GF47:GX47,"2")</f>
        <v>15</v>
      </c>
      <c r="GZ47" s="225">
        <f t="shared" si="80"/>
        <v>0.83333333333333337</v>
      </c>
      <c r="HA47" s="224">
        <f>COUNTIF(GG47:GX47,"1")</f>
        <v>3</v>
      </c>
      <c r="HB47" s="225">
        <f t="shared" si="81"/>
        <v>0.16666666666666666</v>
      </c>
      <c r="HC47" s="224">
        <f>COUNTIF(GG47:GX47,"0")</f>
        <v>0</v>
      </c>
      <c r="HD47" s="225">
        <f t="shared" si="82"/>
        <v>0</v>
      </c>
      <c r="HE47" s="224">
        <f>COUNTIF(GG47:GX47,"KĐG")</f>
        <v>0</v>
      </c>
      <c r="HF47" s="225">
        <f t="shared" si="83"/>
        <v>0</v>
      </c>
      <c r="HG47" s="226">
        <f t="shared" si="84"/>
        <v>1.8333333333333333</v>
      </c>
      <c r="HH47" s="169" t="str">
        <f t="shared" si="85"/>
        <v>ĐMT</v>
      </c>
      <c r="HI47" s="120"/>
      <c r="HJ47" s="119"/>
      <c r="HK47" s="119"/>
      <c r="HL47" s="119"/>
      <c r="HM47" s="119"/>
      <c r="HN47" s="120"/>
      <c r="HO47" s="120"/>
      <c r="HP47" s="120"/>
      <c r="HQ47" s="120"/>
      <c r="HR47" s="120"/>
      <c r="HS47" s="120"/>
      <c r="HT47" s="120"/>
      <c r="HU47" s="120"/>
      <c r="HV47" s="120"/>
      <c r="HW47" s="120"/>
      <c r="HX47" s="120"/>
      <c r="HY47" s="120"/>
      <c r="HZ47" s="120"/>
      <c r="IA47" s="120"/>
      <c r="IB47" s="120"/>
      <c r="IC47" s="119"/>
      <c r="ID47" s="119"/>
      <c r="IE47" s="119"/>
      <c r="IF47" s="119"/>
      <c r="IG47" s="119"/>
      <c r="IH47" s="119"/>
      <c r="II47" s="119"/>
      <c r="IJ47" s="119"/>
      <c r="IK47" s="119"/>
      <c r="IL47" s="119"/>
      <c r="IM47" s="119"/>
      <c r="IN47" s="119"/>
      <c r="IO47" s="119"/>
      <c r="IP47" s="119"/>
      <c r="IQ47" s="119"/>
      <c r="IR47" s="119"/>
      <c r="IS47" s="119"/>
      <c r="IT47" s="119"/>
      <c r="IU47" s="119"/>
      <c r="IV47" s="119"/>
      <c r="IW47" s="119"/>
      <c r="IX47" s="119"/>
      <c r="IY47" s="119"/>
      <c r="IZ47" s="119"/>
      <c r="JA47" s="120"/>
      <c r="JB47" s="120"/>
      <c r="JC47" s="120"/>
      <c r="JD47" s="120"/>
      <c r="JE47" s="120"/>
      <c r="JF47" s="120"/>
      <c r="JG47" s="119"/>
      <c r="JH47" s="119"/>
      <c r="JI47" s="119"/>
      <c r="JJ47" s="119"/>
      <c r="JK47" s="119"/>
      <c r="JL47" s="119"/>
      <c r="JM47" s="119"/>
      <c r="JN47" s="119"/>
      <c r="JO47" s="119"/>
      <c r="JP47" s="119"/>
      <c r="JQ47" s="119"/>
      <c r="JR47" s="119"/>
      <c r="JS47" s="119"/>
      <c r="JT47" s="119"/>
      <c r="JU47" s="119"/>
      <c r="JV47" s="119"/>
      <c r="JW47" s="119"/>
      <c r="JX47" s="119"/>
      <c r="JY47" s="119"/>
      <c r="JZ47" s="119"/>
      <c r="KA47" s="119"/>
      <c r="KB47" s="119"/>
      <c r="KC47" s="230"/>
      <c r="KD47" s="230"/>
      <c r="KE47" s="230"/>
      <c r="KF47" s="230"/>
      <c r="KG47" s="230"/>
      <c r="KH47" s="230"/>
      <c r="KI47" s="230"/>
      <c r="KJ47" s="230"/>
      <c r="KK47" s="230"/>
      <c r="KL47" s="230"/>
      <c r="KM47" s="230"/>
      <c r="KN47" s="230"/>
      <c r="KO47" s="230"/>
      <c r="KP47" s="230"/>
      <c r="KQ47" s="119"/>
      <c r="KR47" s="119"/>
      <c r="KS47" s="119"/>
      <c r="KT47" s="119"/>
      <c r="KU47" s="119"/>
      <c r="KV47" s="119"/>
      <c r="KW47" s="119"/>
      <c r="KX47" s="119"/>
      <c r="KY47" s="119"/>
      <c r="KZ47" s="119"/>
      <c r="LA47" s="119"/>
      <c r="LB47" s="119"/>
      <c r="LC47" s="119"/>
      <c r="LD47" s="125"/>
      <c r="LE47" s="125"/>
      <c r="LF47" s="125"/>
      <c r="LG47" s="231"/>
      <c r="LH47" s="231"/>
      <c r="LI47" s="231"/>
      <c r="LJ47" s="231"/>
      <c r="LK47" s="231"/>
      <c r="LL47" s="231"/>
      <c r="LM47" s="231"/>
      <c r="LN47" s="231"/>
      <c r="LO47" s="231"/>
      <c r="LP47" s="231"/>
      <c r="LQ47" s="231"/>
      <c r="LR47" s="231"/>
      <c r="LS47" s="125"/>
      <c r="LT47" s="125"/>
      <c r="LU47" s="125"/>
      <c r="LV47" s="125"/>
      <c r="LW47" s="125"/>
      <c r="LX47" s="126"/>
      <c r="LY47" s="119"/>
      <c r="LZ47" s="119"/>
      <c r="MA47" s="119"/>
      <c r="MB47" s="119"/>
      <c r="MC47" s="119"/>
      <c r="MD47" s="119"/>
      <c r="ME47" s="119"/>
      <c r="MF47" s="119"/>
      <c r="MG47" s="119"/>
      <c r="MH47" s="119"/>
      <c r="MI47" s="119"/>
      <c r="MJ47" s="119"/>
      <c r="MK47" s="230"/>
      <c r="ML47" s="230"/>
      <c r="MM47" s="230"/>
      <c r="MN47" s="230"/>
      <c r="MO47" s="230"/>
      <c r="MP47" s="230"/>
      <c r="MQ47" s="230"/>
      <c r="MR47" s="230"/>
      <c r="MS47" s="230"/>
      <c r="MT47" s="230"/>
      <c r="MU47" s="230"/>
      <c r="MV47" s="230"/>
      <c r="MW47" s="230"/>
      <c r="MX47" s="230"/>
      <c r="MY47" s="119"/>
      <c r="MZ47" s="119"/>
      <c r="NA47" s="119"/>
      <c r="NB47" s="119"/>
      <c r="NC47" s="126"/>
      <c r="ND47" s="119"/>
      <c r="NE47" s="119"/>
      <c r="NF47" s="119"/>
      <c r="NG47" s="119"/>
      <c r="NH47" s="119"/>
      <c r="NI47" s="119"/>
      <c r="NJ47" s="119"/>
      <c r="NK47" s="119"/>
      <c r="NL47" s="119"/>
      <c r="NM47" s="119"/>
      <c r="NN47" s="119"/>
      <c r="NO47" s="119"/>
      <c r="NP47" s="119"/>
      <c r="NQ47" s="119"/>
      <c r="NR47" s="119"/>
      <c r="NS47" s="119"/>
      <c r="NT47" s="119"/>
      <c r="NU47" s="119"/>
      <c r="NV47" s="119"/>
      <c r="NW47" s="119"/>
      <c r="NX47" s="119"/>
      <c r="NY47" s="119"/>
      <c r="NZ47" s="119"/>
      <c r="OA47" s="119"/>
      <c r="OB47" s="119"/>
      <c r="OC47" s="119"/>
      <c r="OD47" s="119"/>
      <c r="OE47" s="119"/>
      <c r="OF47" s="119"/>
      <c r="OG47" s="119"/>
      <c r="OH47" s="119"/>
      <c r="OI47" s="119"/>
      <c r="OJ47" s="119"/>
      <c r="OK47" s="119"/>
      <c r="OL47" s="119"/>
      <c r="OM47" s="30">
        <f t="shared" si="86"/>
        <v>1</v>
      </c>
      <c r="ON47" s="15"/>
    </row>
    <row r="48" spans="1:404" ht="35.25" customHeight="1">
      <c r="A48" s="88">
        <v>68</v>
      </c>
      <c r="B48" s="51">
        <v>22</v>
      </c>
      <c r="C48" s="16" t="s">
        <v>191</v>
      </c>
      <c r="D48" s="14" t="s">
        <v>0</v>
      </c>
      <c r="E48" s="16" t="s">
        <v>192</v>
      </c>
      <c r="F48" s="82" t="s">
        <v>2</v>
      </c>
      <c r="G48" s="14"/>
      <c r="H48" s="89" t="s">
        <v>192</v>
      </c>
      <c r="I48" s="16" t="s">
        <v>1338</v>
      </c>
      <c r="J48" s="54" t="s">
        <v>527</v>
      </c>
      <c r="K48" s="30" t="s">
        <v>636</v>
      </c>
      <c r="L48" s="30" t="s">
        <v>957</v>
      </c>
      <c r="M48" s="29" t="s">
        <v>638</v>
      </c>
      <c r="N48" s="93" t="s">
        <v>639</v>
      </c>
      <c r="O48" s="93" t="s">
        <v>27</v>
      </c>
      <c r="P48" s="54">
        <v>1</v>
      </c>
      <c r="Q48" s="30"/>
      <c r="R48" s="30"/>
      <c r="S48" s="30"/>
      <c r="T48" s="30"/>
      <c r="U48" s="30"/>
      <c r="V48" s="30"/>
      <c r="W48" s="30" t="s">
        <v>27</v>
      </c>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130"/>
      <c r="CP48" s="130"/>
      <c r="CQ48" s="130"/>
      <c r="CR48" s="130"/>
      <c r="CS48" s="130"/>
      <c r="CT48" s="130"/>
      <c r="CU48" s="130"/>
      <c r="CV48" s="130"/>
      <c r="CW48" s="130"/>
      <c r="CX48" s="130"/>
      <c r="CY48" s="30"/>
      <c r="CZ48" s="30"/>
      <c r="DA48" s="30"/>
      <c r="DB48" s="30"/>
      <c r="DC48" s="30"/>
      <c r="DD48" s="30"/>
      <c r="DE48" s="30"/>
      <c r="DF48" s="30"/>
      <c r="DG48" s="30"/>
      <c r="DH48" s="135"/>
      <c r="DI48" s="30"/>
      <c r="DJ48" s="30"/>
      <c r="DK48" s="30"/>
      <c r="DL48" s="30"/>
      <c r="DM48" s="30"/>
      <c r="DN48" s="30"/>
      <c r="DO48" s="30"/>
      <c r="DP48" s="30"/>
      <c r="DQ48" s="30"/>
      <c r="DR48" s="135"/>
      <c r="DS48" s="30"/>
      <c r="DT48" s="30"/>
      <c r="DU48" s="30"/>
      <c r="DV48" s="130"/>
      <c r="DW48" s="130"/>
      <c r="DX48" s="130"/>
      <c r="DY48" s="130"/>
      <c r="DZ48" s="130"/>
      <c r="EA48" s="130"/>
      <c r="EB48" s="130"/>
      <c r="EC48" s="130"/>
      <c r="ED48" s="130"/>
      <c r="EE48" s="130"/>
      <c r="EF48" s="130"/>
      <c r="EG48" s="130"/>
      <c r="EH48" s="130"/>
      <c r="EI48" s="130"/>
      <c r="EJ48" s="130"/>
      <c r="EK48" s="130"/>
      <c r="EL48" s="130"/>
      <c r="EM48" s="130"/>
      <c r="EN48" s="130"/>
      <c r="EO48" s="130"/>
      <c r="EP48" s="30"/>
      <c r="EQ48" s="30"/>
      <c r="ER48" s="30"/>
      <c r="ES48" s="30"/>
      <c r="ET48" s="30"/>
      <c r="EU48" s="30"/>
      <c r="EV48" s="30"/>
      <c r="EW48" s="30"/>
      <c r="EX48" s="30"/>
      <c r="EY48" s="135"/>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152"/>
      <c r="HJ48" s="152"/>
      <c r="HK48" s="152"/>
      <c r="HL48" s="152" t="s">
        <v>1066</v>
      </c>
      <c r="HM48" s="152"/>
      <c r="HN48" s="30">
        <v>2</v>
      </c>
      <c r="HO48" s="30">
        <v>1</v>
      </c>
      <c r="HP48" s="30">
        <v>2</v>
      </c>
      <c r="HQ48" s="30">
        <v>2</v>
      </c>
      <c r="HR48" s="23">
        <v>2</v>
      </c>
      <c r="HS48" s="23">
        <v>2</v>
      </c>
      <c r="HT48" s="30">
        <v>2</v>
      </c>
      <c r="HU48" s="30">
        <v>2</v>
      </c>
      <c r="HV48" s="30">
        <v>2</v>
      </c>
      <c r="HW48" s="30">
        <v>2</v>
      </c>
      <c r="HX48" s="30">
        <v>2</v>
      </c>
      <c r="HY48" s="30">
        <v>2</v>
      </c>
      <c r="HZ48" s="30">
        <v>2</v>
      </c>
      <c r="IA48" s="23">
        <v>1</v>
      </c>
      <c r="IB48" s="30">
        <v>2</v>
      </c>
      <c r="IC48" s="30">
        <v>2</v>
      </c>
      <c r="ID48" s="30">
        <v>2</v>
      </c>
      <c r="IE48" s="30"/>
      <c r="IF48" s="30">
        <v>2</v>
      </c>
      <c r="IG48" s="234">
        <f>COUNTIF(HN48:IF48,"2")</f>
        <v>16</v>
      </c>
      <c r="IH48" s="235">
        <f t="shared" ref="IH48:IH49" si="87">IG48/(IG48+II48+IK48+IM48)</f>
        <v>0.88888888888888884</v>
      </c>
      <c r="II48" s="234">
        <f>COUNTIF(HO48:IF48,"1")</f>
        <v>2</v>
      </c>
      <c r="IJ48" s="235">
        <f t="shared" ref="IJ48:IJ49" si="88">II48/(IG48+II48+IK48+IM48)</f>
        <v>0.1111111111111111</v>
      </c>
      <c r="IK48" s="234">
        <f>COUNTIF(HO48:IF48,"0")</f>
        <v>0</v>
      </c>
      <c r="IL48" s="235">
        <f t="shared" ref="IL48:IL49" si="89">IK48/(IG48+II48+IK48+IM48)</f>
        <v>0</v>
      </c>
      <c r="IM48" s="234">
        <f>COUNTIF(HO48:IF48,"KĐG")</f>
        <v>0</v>
      </c>
      <c r="IN48" s="235">
        <f t="shared" ref="IN48:IN49" si="90">IM48/(IG48+II48+IK48+IM48)</f>
        <v>0</v>
      </c>
      <c r="IO48" s="236">
        <f t="shared" ref="IO48:IO49" si="91">(((IG48*2)+(II48*1)+(IK48*0)))/(IG48+II48+IK48)</f>
        <v>1.8888888888888888</v>
      </c>
      <c r="IP48" s="169" t="str">
        <f t="shared" ref="IP48:IP49" si="92">IF(IN48&gt;=50%,"KĐG",IF(IO48&gt;=1.6,"ĐMT",IF(IO48&gt;=1,"CCG","CĐ")))</f>
        <v>ĐMT</v>
      </c>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130"/>
      <c r="LE48" s="130"/>
      <c r="LF48" s="130"/>
      <c r="LG48" s="130"/>
      <c r="LH48" s="130"/>
      <c r="LI48" s="130"/>
      <c r="LJ48" s="130"/>
      <c r="LK48" s="130"/>
      <c r="LL48" s="130"/>
      <c r="LM48" s="130"/>
      <c r="LN48" s="130"/>
      <c r="LO48" s="130"/>
      <c r="LP48" s="130"/>
      <c r="LQ48" s="130"/>
      <c r="LR48" s="130"/>
      <c r="LS48" s="130"/>
      <c r="LT48" s="130"/>
      <c r="LU48" s="130"/>
      <c r="LV48" s="130"/>
      <c r="LW48" s="130"/>
      <c r="LX48" s="135"/>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135"/>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f t="shared" si="86"/>
        <v>1</v>
      </c>
      <c r="ON48" s="51"/>
    </row>
    <row r="49" spans="1:404" ht="33.75" customHeight="1">
      <c r="A49" s="88">
        <v>69</v>
      </c>
      <c r="B49" s="51">
        <v>23</v>
      </c>
      <c r="C49" s="20" t="s">
        <v>193</v>
      </c>
      <c r="D49" s="21" t="s">
        <v>0</v>
      </c>
      <c r="E49" s="20" t="s">
        <v>194</v>
      </c>
      <c r="F49" s="82" t="s">
        <v>2</v>
      </c>
      <c r="G49" s="54" t="s">
        <v>27</v>
      </c>
      <c r="H49" s="89" t="s">
        <v>194</v>
      </c>
      <c r="I49" s="16" t="s">
        <v>1339</v>
      </c>
      <c r="J49" s="54"/>
      <c r="K49" s="30" t="s">
        <v>636</v>
      </c>
      <c r="L49" s="30" t="s">
        <v>957</v>
      </c>
      <c r="M49" s="29" t="s">
        <v>638</v>
      </c>
      <c r="N49" s="93" t="s">
        <v>639</v>
      </c>
      <c r="O49" s="93" t="s">
        <v>27</v>
      </c>
      <c r="P49" s="54"/>
      <c r="Q49" s="30"/>
      <c r="R49" s="30"/>
      <c r="S49" s="30"/>
      <c r="T49" s="30"/>
      <c r="U49" s="30"/>
      <c r="V49" s="30"/>
      <c r="W49" s="30" t="s">
        <v>27</v>
      </c>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130"/>
      <c r="CP49" s="130"/>
      <c r="CQ49" s="130"/>
      <c r="CR49" s="130"/>
      <c r="CS49" s="130"/>
      <c r="CT49" s="130"/>
      <c r="CU49" s="130"/>
      <c r="CV49" s="130"/>
      <c r="CW49" s="130"/>
      <c r="CX49" s="130"/>
      <c r="CY49" s="30"/>
      <c r="CZ49" s="30"/>
      <c r="DA49" s="30"/>
      <c r="DB49" s="30"/>
      <c r="DC49" s="30"/>
      <c r="DD49" s="30"/>
      <c r="DE49" s="30"/>
      <c r="DF49" s="30"/>
      <c r="DG49" s="30"/>
      <c r="DH49" s="135"/>
      <c r="DI49" s="30"/>
      <c r="DJ49" s="30"/>
      <c r="DK49" s="30"/>
      <c r="DL49" s="30"/>
      <c r="DM49" s="30"/>
      <c r="DN49" s="30"/>
      <c r="DO49" s="30"/>
      <c r="DP49" s="30"/>
      <c r="DQ49" s="30"/>
      <c r="DR49" s="135"/>
      <c r="DS49" s="30"/>
      <c r="DT49" s="30"/>
      <c r="DU49" s="30"/>
      <c r="DV49" s="130"/>
      <c r="DW49" s="130"/>
      <c r="DX49" s="130"/>
      <c r="DY49" s="130"/>
      <c r="DZ49" s="130"/>
      <c r="EA49" s="130"/>
      <c r="EB49" s="130"/>
      <c r="EC49" s="130"/>
      <c r="ED49" s="130"/>
      <c r="EE49" s="130"/>
      <c r="EF49" s="130"/>
      <c r="EG49" s="130"/>
      <c r="EH49" s="130"/>
      <c r="EI49" s="130"/>
      <c r="EJ49" s="130"/>
      <c r="EK49" s="130"/>
      <c r="EL49" s="130"/>
      <c r="EM49" s="130"/>
      <c r="EN49" s="130"/>
      <c r="EO49" s="130"/>
      <c r="EP49" s="30"/>
      <c r="EQ49" s="30"/>
      <c r="ER49" s="30"/>
      <c r="ES49" s="30"/>
      <c r="ET49" s="30"/>
      <c r="EU49" s="30"/>
      <c r="EV49" s="30"/>
      <c r="EW49" s="30"/>
      <c r="EX49" s="30"/>
      <c r="EY49" s="135"/>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152"/>
      <c r="HJ49" s="152"/>
      <c r="HK49" s="152"/>
      <c r="HL49" s="152"/>
      <c r="HM49" s="152" t="s">
        <v>1066</v>
      </c>
      <c r="HN49" s="30">
        <v>2</v>
      </c>
      <c r="HO49" s="30">
        <v>1</v>
      </c>
      <c r="HP49" s="30">
        <v>2</v>
      </c>
      <c r="HQ49" s="30">
        <v>2</v>
      </c>
      <c r="HR49" s="23">
        <v>2</v>
      </c>
      <c r="HS49" s="23">
        <v>2</v>
      </c>
      <c r="HT49" s="30">
        <v>2</v>
      </c>
      <c r="HU49" s="30">
        <v>2</v>
      </c>
      <c r="HV49" s="30">
        <v>2</v>
      </c>
      <c r="HW49" s="30">
        <v>2</v>
      </c>
      <c r="HX49" s="30">
        <v>2</v>
      </c>
      <c r="HY49" s="30">
        <v>2</v>
      </c>
      <c r="HZ49" s="30">
        <v>2</v>
      </c>
      <c r="IA49" s="23">
        <v>1</v>
      </c>
      <c r="IB49" s="30">
        <v>2</v>
      </c>
      <c r="IC49" s="30">
        <v>2</v>
      </c>
      <c r="ID49" s="30">
        <v>2</v>
      </c>
      <c r="IE49" s="30"/>
      <c r="IF49" s="30">
        <v>2</v>
      </c>
      <c r="IG49" s="234">
        <f>COUNTIF(HN49:IF49,"2")</f>
        <v>16</v>
      </c>
      <c r="IH49" s="235">
        <f t="shared" si="87"/>
        <v>0.88888888888888884</v>
      </c>
      <c r="II49" s="234">
        <f>COUNTIF(HO49:IF49,"1")</f>
        <v>2</v>
      </c>
      <c r="IJ49" s="235">
        <f t="shared" si="88"/>
        <v>0.1111111111111111</v>
      </c>
      <c r="IK49" s="234">
        <f>COUNTIF(HO49:IF49,"0")</f>
        <v>0</v>
      </c>
      <c r="IL49" s="235">
        <f t="shared" si="89"/>
        <v>0</v>
      </c>
      <c r="IM49" s="234">
        <f>COUNTIF(HO49:IF49,"KĐG")</f>
        <v>0</v>
      </c>
      <c r="IN49" s="235">
        <f t="shared" si="90"/>
        <v>0</v>
      </c>
      <c r="IO49" s="236">
        <f t="shared" si="91"/>
        <v>1.8888888888888888</v>
      </c>
      <c r="IP49" s="169" t="str">
        <f t="shared" si="92"/>
        <v>ĐMT</v>
      </c>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130"/>
      <c r="LE49" s="130"/>
      <c r="LF49" s="130"/>
      <c r="LG49" s="130"/>
      <c r="LH49" s="130"/>
      <c r="LI49" s="130"/>
      <c r="LJ49" s="130"/>
      <c r="LK49" s="130"/>
      <c r="LL49" s="130"/>
      <c r="LM49" s="130"/>
      <c r="LN49" s="130"/>
      <c r="LO49" s="130"/>
      <c r="LP49" s="130"/>
      <c r="LQ49" s="130"/>
      <c r="LR49" s="130"/>
      <c r="LS49" s="130"/>
      <c r="LT49" s="130"/>
      <c r="LU49" s="130"/>
      <c r="LV49" s="130"/>
      <c r="LW49" s="130"/>
      <c r="LX49" s="135"/>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135"/>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f t="shared" si="86"/>
        <v>1</v>
      </c>
      <c r="ON49" s="51"/>
    </row>
    <row r="50" spans="1:404" ht="33" customHeight="1">
      <c r="A50" s="115">
        <v>72</v>
      </c>
      <c r="B50" s="51">
        <v>24</v>
      </c>
      <c r="C50" s="16" t="s">
        <v>195</v>
      </c>
      <c r="D50" s="14" t="s">
        <v>0</v>
      </c>
      <c r="E50" s="16" t="s">
        <v>196</v>
      </c>
      <c r="F50" s="82" t="s">
        <v>2</v>
      </c>
      <c r="G50" s="14"/>
      <c r="H50" s="89" t="s">
        <v>196</v>
      </c>
      <c r="I50" s="16" t="s">
        <v>1337</v>
      </c>
      <c r="J50" s="54"/>
      <c r="K50" s="30" t="s">
        <v>636</v>
      </c>
      <c r="L50" s="30" t="s">
        <v>957</v>
      </c>
      <c r="M50" s="29" t="s">
        <v>638</v>
      </c>
      <c r="N50" s="93" t="s">
        <v>639</v>
      </c>
      <c r="O50" s="93" t="s">
        <v>27</v>
      </c>
      <c r="P50" s="54"/>
      <c r="Q50" s="30"/>
      <c r="R50" s="30"/>
      <c r="S50" s="30"/>
      <c r="T50" s="30"/>
      <c r="U50" s="30"/>
      <c r="V50" s="30"/>
      <c r="W50" s="30" t="s">
        <v>27</v>
      </c>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130"/>
      <c r="CP50" s="130"/>
      <c r="CQ50" s="130"/>
      <c r="CR50" s="130"/>
      <c r="CS50" s="130"/>
      <c r="CT50" s="130"/>
      <c r="CU50" s="130"/>
      <c r="CV50" s="130"/>
      <c r="CW50" s="130"/>
      <c r="CX50" s="130"/>
      <c r="CY50" s="30"/>
      <c r="CZ50" s="30"/>
      <c r="DA50" s="30"/>
      <c r="DB50" s="30"/>
      <c r="DC50" s="30"/>
      <c r="DD50" s="30"/>
      <c r="DE50" s="30"/>
      <c r="DF50" s="30"/>
      <c r="DG50" s="30"/>
      <c r="DH50" s="135"/>
      <c r="DI50" s="30"/>
      <c r="DJ50" s="30"/>
      <c r="DK50" s="30"/>
      <c r="DL50" s="30"/>
      <c r="DM50" s="30"/>
      <c r="DN50" s="30"/>
      <c r="DO50" s="30"/>
      <c r="DP50" s="30"/>
      <c r="DQ50" s="30"/>
      <c r="DR50" s="135"/>
      <c r="DS50" s="30"/>
      <c r="DT50" s="30"/>
      <c r="DU50" s="30"/>
      <c r="DV50" s="130"/>
      <c r="DW50" s="130"/>
      <c r="DX50" s="130"/>
      <c r="DY50" s="130"/>
      <c r="DZ50" s="130"/>
      <c r="EA50" s="130"/>
      <c r="EB50" s="130"/>
      <c r="EC50" s="130"/>
      <c r="ED50" s="130"/>
      <c r="EE50" s="130"/>
      <c r="EF50" s="130"/>
      <c r="EG50" s="130"/>
      <c r="EH50" s="130"/>
      <c r="EI50" s="130"/>
      <c r="EJ50" s="130"/>
      <c r="EK50" s="130"/>
      <c r="EL50" s="130"/>
      <c r="EM50" s="130"/>
      <c r="EN50" s="130"/>
      <c r="EO50" s="130"/>
      <c r="EP50" s="30"/>
      <c r="EQ50" s="30"/>
      <c r="ER50" s="30"/>
      <c r="ES50" s="30"/>
      <c r="ET50" s="30"/>
      <c r="EU50" s="30"/>
      <c r="EV50" s="30"/>
      <c r="EW50" s="30"/>
      <c r="EX50" s="30"/>
      <c r="EY50" s="135"/>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152" t="s">
        <v>1066</v>
      </c>
      <c r="HJ50" s="152"/>
      <c r="HK50" s="152"/>
      <c r="HL50" s="152"/>
      <c r="HM50" s="152"/>
      <c r="HN50" s="30">
        <v>2</v>
      </c>
      <c r="HO50" s="30">
        <v>1</v>
      </c>
      <c r="HP50" s="30">
        <v>2</v>
      </c>
      <c r="HQ50" s="30">
        <v>2</v>
      </c>
      <c r="HR50" s="23">
        <v>1</v>
      </c>
      <c r="HS50" s="23">
        <v>2</v>
      </c>
      <c r="HT50" s="30">
        <v>2</v>
      </c>
      <c r="HU50" s="30">
        <v>2</v>
      </c>
      <c r="HV50" s="30">
        <v>2</v>
      </c>
      <c r="HW50" s="30">
        <v>2</v>
      </c>
      <c r="HX50" s="30">
        <v>2</v>
      </c>
      <c r="HY50" s="30">
        <v>2</v>
      </c>
      <c r="HZ50" s="30">
        <v>2</v>
      </c>
      <c r="IA50" s="23">
        <v>1</v>
      </c>
      <c r="IB50" s="30">
        <v>2</v>
      </c>
      <c r="IC50" s="30">
        <v>2</v>
      </c>
      <c r="ID50" s="30">
        <v>2</v>
      </c>
      <c r="IE50" s="30"/>
      <c r="IF50" s="30">
        <v>2</v>
      </c>
      <c r="IG50" s="234">
        <f>COUNTIF(HN50:IF50,"2")</f>
        <v>15</v>
      </c>
      <c r="IH50" s="235">
        <f t="shared" ref="IH50" si="93">IG50/(IG50+II50+IK50+IM50)</f>
        <v>0.83333333333333337</v>
      </c>
      <c r="II50" s="234">
        <f>COUNTIF(HO50:IF50,"1")</f>
        <v>3</v>
      </c>
      <c r="IJ50" s="235">
        <f t="shared" ref="IJ50" si="94">II50/(IG50+II50+IK50+IM50)</f>
        <v>0.16666666666666666</v>
      </c>
      <c r="IK50" s="234">
        <f>COUNTIF(HO50:IF50,"0")</f>
        <v>0</v>
      </c>
      <c r="IL50" s="235">
        <f t="shared" ref="IL50" si="95">IK50/(IG50+II50+IK50+IM50)</f>
        <v>0</v>
      </c>
      <c r="IM50" s="234">
        <f>COUNTIF(HO50:IF50,"KĐG")</f>
        <v>0</v>
      </c>
      <c r="IN50" s="235">
        <f t="shared" ref="IN50" si="96">IM50/(IG50+II50+IK50+IM50)</f>
        <v>0</v>
      </c>
      <c r="IO50" s="236">
        <f t="shared" ref="IO50" si="97">(((IG50*2)+(II50*1)+(IK50*0)))/(IG50+II50+IK50)</f>
        <v>1.8333333333333333</v>
      </c>
      <c r="IP50" s="169" t="str">
        <f t="shared" ref="IP50" si="98">IF(IN50&gt;=50%,"KĐG",IF(IO50&gt;=1.6,"ĐMT",IF(IO50&gt;=1,"CCG","CĐ")))</f>
        <v>ĐMT</v>
      </c>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130"/>
      <c r="LE50" s="130"/>
      <c r="LF50" s="130"/>
      <c r="LG50" s="130"/>
      <c r="LH50" s="130"/>
      <c r="LI50" s="130"/>
      <c r="LJ50" s="130"/>
      <c r="LK50" s="130"/>
      <c r="LL50" s="130"/>
      <c r="LM50" s="130"/>
      <c r="LN50" s="130"/>
      <c r="LO50" s="130"/>
      <c r="LP50" s="130"/>
      <c r="LQ50" s="130"/>
      <c r="LR50" s="130"/>
      <c r="LS50" s="130"/>
      <c r="LT50" s="130"/>
      <c r="LU50" s="130"/>
      <c r="LV50" s="130"/>
      <c r="LW50" s="130"/>
      <c r="LX50" s="135"/>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135"/>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f t="shared" si="86"/>
        <v>1</v>
      </c>
      <c r="ON50" s="51"/>
    </row>
    <row r="51" spans="1:404" ht="35.25" customHeight="1">
      <c r="A51" s="115">
        <v>75</v>
      </c>
      <c r="B51" s="51">
        <v>25</v>
      </c>
      <c r="C51" s="16" t="s">
        <v>197</v>
      </c>
      <c r="D51" s="14" t="s">
        <v>0</v>
      </c>
      <c r="E51" s="16" t="s">
        <v>198</v>
      </c>
      <c r="F51" s="82" t="s">
        <v>2</v>
      </c>
      <c r="G51" s="14"/>
      <c r="H51" s="89" t="s">
        <v>198</v>
      </c>
      <c r="I51" s="16" t="s">
        <v>1322</v>
      </c>
      <c r="J51" s="54" t="s">
        <v>528</v>
      </c>
      <c r="K51" s="30" t="s">
        <v>636</v>
      </c>
      <c r="L51" s="30" t="s">
        <v>957</v>
      </c>
      <c r="M51" s="29" t="s">
        <v>638</v>
      </c>
      <c r="N51" s="93" t="s">
        <v>639</v>
      </c>
      <c r="O51" s="93" t="s">
        <v>27</v>
      </c>
      <c r="P51" s="54">
        <v>1</v>
      </c>
      <c r="Q51" s="30"/>
      <c r="R51" s="30"/>
      <c r="S51" s="30"/>
      <c r="T51" s="30"/>
      <c r="U51" s="30"/>
      <c r="V51" s="30"/>
      <c r="W51" s="30" t="s">
        <v>27</v>
      </c>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130"/>
      <c r="CP51" s="130"/>
      <c r="CQ51" s="130"/>
      <c r="CR51" s="130"/>
      <c r="CS51" s="130"/>
      <c r="CT51" s="130"/>
      <c r="CU51" s="130"/>
      <c r="CV51" s="130"/>
      <c r="CW51" s="130"/>
      <c r="CX51" s="130"/>
      <c r="CY51" s="30"/>
      <c r="CZ51" s="30"/>
      <c r="DA51" s="30"/>
      <c r="DB51" s="30"/>
      <c r="DC51" s="30"/>
      <c r="DD51" s="30"/>
      <c r="DE51" s="30"/>
      <c r="DF51" s="30"/>
      <c r="DG51" s="30"/>
      <c r="DH51" s="135"/>
      <c r="DI51" s="30"/>
      <c r="DJ51" s="30"/>
      <c r="DK51" s="30"/>
      <c r="DL51" s="30"/>
      <c r="DM51" s="30"/>
      <c r="DN51" s="30"/>
      <c r="DO51" s="30"/>
      <c r="DP51" s="30"/>
      <c r="DQ51" s="30"/>
      <c r="DR51" s="135"/>
      <c r="DS51" s="30"/>
      <c r="DT51" s="30"/>
      <c r="DU51" s="30"/>
      <c r="DV51" s="130"/>
      <c r="DW51" s="130"/>
      <c r="DX51" s="130"/>
      <c r="DY51" s="130"/>
      <c r="DZ51" s="130"/>
      <c r="EA51" s="130"/>
      <c r="EB51" s="130"/>
      <c r="EC51" s="130"/>
      <c r="ED51" s="130"/>
      <c r="EE51" s="130"/>
      <c r="EF51" s="130"/>
      <c r="EG51" s="130"/>
      <c r="EH51" s="130"/>
      <c r="EI51" s="130"/>
      <c r="EJ51" s="130"/>
      <c r="EK51" s="130"/>
      <c r="EL51" s="130"/>
      <c r="EM51" s="130"/>
      <c r="EN51" s="130"/>
      <c r="EO51" s="130"/>
      <c r="EP51" s="30"/>
      <c r="EQ51" s="30"/>
      <c r="ER51" s="30"/>
      <c r="ES51" s="30"/>
      <c r="ET51" s="30"/>
      <c r="EU51" s="30"/>
      <c r="EV51" s="30"/>
      <c r="EW51" s="30"/>
      <c r="EX51" s="30"/>
      <c r="EY51" s="135"/>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152"/>
      <c r="HJ51" s="152" t="s">
        <v>1066</v>
      </c>
      <c r="HK51" s="152"/>
      <c r="HL51" s="152"/>
      <c r="HM51" s="152"/>
      <c r="HN51" s="30">
        <v>2</v>
      </c>
      <c r="HO51" s="30">
        <v>1</v>
      </c>
      <c r="HP51" s="30">
        <v>2</v>
      </c>
      <c r="HQ51" s="30">
        <v>2</v>
      </c>
      <c r="HR51" s="23">
        <v>1</v>
      </c>
      <c r="HS51" s="23">
        <v>2</v>
      </c>
      <c r="HT51" s="30">
        <v>2</v>
      </c>
      <c r="HU51" s="30">
        <v>1</v>
      </c>
      <c r="HV51" s="30">
        <v>2</v>
      </c>
      <c r="HW51" s="30">
        <v>2</v>
      </c>
      <c r="HX51" s="30">
        <v>2</v>
      </c>
      <c r="HY51" s="30">
        <v>2</v>
      </c>
      <c r="HZ51" s="30">
        <v>2</v>
      </c>
      <c r="IA51" s="23">
        <v>1</v>
      </c>
      <c r="IB51" s="30">
        <v>2</v>
      </c>
      <c r="IC51" s="30">
        <v>2</v>
      </c>
      <c r="ID51" s="30">
        <v>2</v>
      </c>
      <c r="IE51" s="30"/>
      <c r="IF51" s="30">
        <v>2</v>
      </c>
      <c r="IG51" s="234">
        <f>COUNTIF(HN51:IF51,"2")</f>
        <v>14</v>
      </c>
      <c r="IH51" s="235">
        <f t="shared" ref="IH51:IH52" si="99">IG51/(IG51+II51+IK51+IM51)</f>
        <v>0.77777777777777779</v>
      </c>
      <c r="II51" s="234">
        <f>COUNTIF(HO51:IF51,"1")</f>
        <v>4</v>
      </c>
      <c r="IJ51" s="235">
        <f t="shared" ref="IJ51:IJ52" si="100">II51/(IG51+II51+IK51+IM51)</f>
        <v>0.22222222222222221</v>
      </c>
      <c r="IK51" s="234">
        <f>COUNTIF(HO51:IF51,"0")</f>
        <v>0</v>
      </c>
      <c r="IL51" s="235">
        <f t="shared" ref="IL51:IL52" si="101">IK51/(IG51+II51+IK51+IM51)</f>
        <v>0</v>
      </c>
      <c r="IM51" s="234">
        <f>COUNTIF(HO51:IF51,"KĐG")</f>
        <v>0</v>
      </c>
      <c r="IN51" s="235">
        <f t="shared" ref="IN51:IN52" si="102">IM51/(IG51+II51+IK51+IM51)</f>
        <v>0</v>
      </c>
      <c r="IO51" s="236">
        <f t="shared" ref="IO51:IO52" si="103">(((IG51*2)+(II51*1)+(IK51*0)))/(IG51+II51+IK51)</f>
        <v>1.7777777777777777</v>
      </c>
      <c r="IP51" s="169" t="str">
        <f t="shared" ref="IP51:IP52" si="104">IF(IN51&gt;=50%,"KĐG",IF(IO51&gt;=1.6,"ĐMT",IF(IO51&gt;=1,"CCG","CĐ")))</f>
        <v>ĐMT</v>
      </c>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130"/>
      <c r="LE51" s="130"/>
      <c r="LF51" s="130"/>
      <c r="LG51" s="130"/>
      <c r="LH51" s="130"/>
      <c r="LI51" s="130"/>
      <c r="LJ51" s="130"/>
      <c r="LK51" s="130"/>
      <c r="LL51" s="130"/>
      <c r="LM51" s="130"/>
      <c r="LN51" s="130"/>
      <c r="LO51" s="130"/>
      <c r="LP51" s="130"/>
      <c r="LQ51" s="130"/>
      <c r="LR51" s="130"/>
      <c r="LS51" s="130"/>
      <c r="LT51" s="130"/>
      <c r="LU51" s="130"/>
      <c r="LV51" s="130"/>
      <c r="LW51" s="130"/>
      <c r="LX51" s="135"/>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135"/>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f t="shared" si="86"/>
        <v>1</v>
      </c>
      <c r="ON51" s="51"/>
    </row>
    <row r="52" spans="1:404" ht="32.25" customHeight="1">
      <c r="A52" s="115">
        <v>76</v>
      </c>
      <c r="B52" s="51">
        <v>26</v>
      </c>
      <c r="C52" s="20" t="s">
        <v>199</v>
      </c>
      <c r="D52" s="21" t="s">
        <v>0</v>
      </c>
      <c r="E52" s="20" t="s">
        <v>199</v>
      </c>
      <c r="F52" s="82" t="s">
        <v>0</v>
      </c>
      <c r="G52" s="54" t="s">
        <v>27</v>
      </c>
      <c r="H52" s="89" t="s">
        <v>199</v>
      </c>
      <c r="I52" s="16" t="s">
        <v>1323</v>
      </c>
      <c r="J52" s="54"/>
      <c r="K52" s="30" t="s">
        <v>636</v>
      </c>
      <c r="L52" s="30" t="s">
        <v>957</v>
      </c>
      <c r="M52" s="29" t="s">
        <v>638</v>
      </c>
      <c r="N52" s="93" t="s">
        <v>639</v>
      </c>
      <c r="O52" s="93" t="s">
        <v>27</v>
      </c>
      <c r="P52" s="54"/>
      <c r="Q52" s="30"/>
      <c r="R52" s="30"/>
      <c r="S52" s="30"/>
      <c r="T52" s="30"/>
      <c r="U52" s="30"/>
      <c r="V52" s="30"/>
      <c r="W52" s="30" t="s">
        <v>27</v>
      </c>
      <c r="X52" s="30" t="s">
        <v>27</v>
      </c>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130"/>
      <c r="CP52" s="130"/>
      <c r="CQ52" s="130"/>
      <c r="CR52" s="130"/>
      <c r="CS52" s="130"/>
      <c r="CT52" s="130"/>
      <c r="CU52" s="130"/>
      <c r="CV52" s="130"/>
      <c r="CW52" s="130"/>
      <c r="CX52" s="130"/>
      <c r="CY52" s="30"/>
      <c r="CZ52" s="30"/>
      <c r="DA52" s="30"/>
      <c r="DB52" s="30"/>
      <c r="DC52" s="30"/>
      <c r="DD52" s="30"/>
      <c r="DE52" s="30"/>
      <c r="DF52" s="30"/>
      <c r="DG52" s="30"/>
      <c r="DH52" s="135"/>
      <c r="DI52" s="30"/>
      <c r="DJ52" s="30"/>
      <c r="DK52" s="30"/>
      <c r="DL52" s="30"/>
      <c r="DM52" s="30"/>
      <c r="DN52" s="30"/>
      <c r="DO52" s="30"/>
      <c r="DP52" s="30"/>
      <c r="DQ52" s="30"/>
      <c r="DR52" s="135"/>
      <c r="DS52" s="30"/>
      <c r="DT52" s="30"/>
      <c r="DU52" s="30"/>
      <c r="DV52" s="130"/>
      <c r="DW52" s="130"/>
      <c r="DX52" s="130"/>
      <c r="DY52" s="130"/>
      <c r="DZ52" s="130"/>
      <c r="EA52" s="130"/>
      <c r="EB52" s="130"/>
      <c r="EC52" s="130"/>
      <c r="ED52" s="130"/>
      <c r="EE52" s="130"/>
      <c r="EF52" s="130"/>
      <c r="EG52" s="130"/>
      <c r="EH52" s="130"/>
      <c r="EI52" s="130"/>
      <c r="EJ52" s="130"/>
      <c r="EK52" s="130"/>
      <c r="EL52" s="130"/>
      <c r="EM52" s="130"/>
      <c r="EN52" s="130"/>
      <c r="EO52" s="130"/>
      <c r="EP52" s="30"/>
      <c r="EQ52" s="30"/>
      <c r="ER52" s="30"/>
      <c r="ES52" s="30"/>
      <c r="ET52" s="30"/>
      <c r="EU52" s="30"/>
      <c r="EV52" s="30"/>
      <c r="EW52" s="30"/>
      <c r="EX52" s="30"/>
      <c r="EY52" s="135"/>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152"/>
      <c r="HJ52" s="152"/>
      <c r="HK52" s="152" t="s">
        <v>1066</v>
      </c>
      <c r="HL52" s="152"/>
      <c r="HM52" s="152"/>
      <c r="HN52" s="30">
        <v>2</v>
      </c>
      <c r="HO52" s="30">
        <v>1</v>
      </c>
      <c r="HP52" s="30">
        <v>2</v>
      </c>
      <c r="HQ52" s="30">
        <v>2</v>
      </c>
      <c r="HR52" s="23">
        <v>1</v>
      </c>
      <c r="HS52" s="23">
        <v>2</v>
      </c>
      <c r="HT52" s="30">
        <v>2</v>
      </c>
      <c r="HU52" s="30">
        <v>2</v>
      </c>
      <c r="HV52" s="30">
        <v>2</v>
      </c>
      <c r="HW52" s="30">
        <v>2</v>
      </c>
      <c r="HX52" s="30">
        <v>2</v>
      </c>
      <c r="HY52" s="30">
        <v>2</v>
      </c>
      <c r="HZ52" s="30">
        <v>2</v>
      </c>
      <c r="IA52" s="23">
        <v>1</v>
      </c>
      <c r="IB52" s="30">
        <v>2</v>
      </c>
      <c r="IC52" s="30">
        <v>2</v>
      </c>
      <c r="ID52" s="30">
        <v>2</v>
      </c>
      <c r="IE52" s="30"/>
      <c r="IF52" s="30">
        <v>2</v>
      </c>
      <c r="IG52" s="234">
        <f>COUNTIF(HN52:IF52,"2")</f>
        <v>15</v>
      </c>
      <c r="IH52" s="235">
        <f t="shared" si="99"/>
        <v>0.83333333333333337</v>
      </c>
      <c r="II52" s="234">
        <f>COUNTIF(HO52:IF52,"1")</f>
        <v>3</v>
      </c>
      <c r="IJ52" s="235">
        <f t="shared" si="100"/>
        <v>0.16666666666666666</v>
      </c>
      <c r="IK52" s="234">
        <f>COUNTIF(HO52:IF52,"0")</f>
        <v>0</v>
      </c>
      <c r="IL52" s="235">
        <f t="shared" si="101"/>
        <v>0</v>
      </c>
      <c r="IM52" s="234">
        <f>COUNTIF(HO52:IF52,"KĐG")</f>
        <v>0</v>
      </c>
      <c r="IN52" s="235">
        <f t="shared" si="102"/>
        <v>0</v>
      </c>
      <c r="IO52" s="236">
        <f t="shared" si="103"/>
        <v>1.8333333333333333</v>
      </c>
      <c r="IP52" s="169" t="str">
        <f t="shared" si="104"/>
        <v>ĐMT</v>
      </c>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130"/>
      <c r="LE52" s="130"/>
      <c r="LF52" s="130"/>
      <c r="LG52" s="130"/>
      <c r="LH52" s="130"/>
      <c r="LI52" s="130"/>
      <c r="LJ52" s="130"/>
      <c r="LK52" s="130"/>
      <c r="LL52" s="130"/>
      <c r="LM52" s="130"/>
      <c r="LN52" s="130"/>
      <c r="LO52" s="130"/>
      <c r="LP52" s="130"/>
      <c r="LQ52" s="130"/>
      <c r="LR52" s="130"/>
      <c r="LS52" s="130"/>
      <c r="LT52" s="130"/>
      <c r="LU52" s="130"/>
      <c r="LV52" s="130"/>
      <c r="LW52" s="130"/>
      <c r="LX52" s="135"/>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135"/>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f t="shared" si="86"/>
        <v>2</v>
      </c>
      <c r="ON52" s="51"/>
    </row>
    <row r="53" spans="1:404" ht="85.5" hidden="1" customHeight="1">
      <c r="A53" s="115">
        <v>77</v>
      </c>
      <c r="B53" s="51">
        <v>27</v>
      </c>
      <c r="C53" s="20" t="s">
        <v>200</v>
      </c>
      <c r="D53" s="21" t="s">
        <v>0</v>
      </c>
      <c r="E53" s="20" t="s">
        <v>200</v>
      </c>
      <c r="F53" s="82" t="s">
        <v>0</v>
      </c>
      <c r="G53" s="54" t="s">
        <v>27</v>
      </c>
      <c r="H53" s="89" t="s">
        <v>200</v>
      </c>
      <c r="I53" s="16" t="s">
        <v>200</v>
      </c>
      <c r="J53" s="54"/>
      <c r="K53" s="30" t="s">
        <v>636</v>
      </c>
      <c r="L53" s="30" t="s">
        <v>957</v>
      </c>
      <c r="M53" s="29" t="s">
        <v>638</v>
      </c>
      <c r="N53" s="93" t="s">
        <v>639</v>
      </c>
      <c r="O53" s="93" t="s">
        <v>27</v>
      </c>
      <c r="P53" s="54"/>
      <c r="Q53" s="30"/>
      <c r="R53" s="30"/>
      <c r="S53" s="30"/>
      <c r="T53" s="30"/>
      <c r="U53" s="30"/>
      <c r="V53" s="30"/>
      <c r="W53" s="30"/>
      <c r="X53" s="30" t="s">
        <v>27</v>
      </c>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130"/>
      <c r="CP53" s="130"/>
      <c r="CQ53" s="130"/>
      <c r="CR53" s="130"/>
      <c r="CS53" s="130"/>
      <c r="CT53" s="130"/>
      <c r="CU53" s="130"/>
      <c r="CV53" s="130"/>
      <c r="CW53" s="130"/>
      <c r="CX53" s="130"/>
      <c r="CY53" s="30"/>
      <c r="CZ53" s="30"/>
      <c r="DA53" s="30"/>
      <c r="DB53" s="30"/>
      <c r="DC53" s="30"/>
      <c r="DD53" s="30"/>
      <c r="DE53" s="30"/>
      <c r="DF53" s="30"/>
      <c r="DG53" s="30"/>
      <c r="DH53" s="135"/>
      <c r="DI53" s="30"/>
      <c r="DJ53" s="30"/>
      <c r="DK53" s="30"/>
      <c r="DL53" s="30"/>
      <c r="DM53" s="30"/>
      <c r="DN53" s="30"/>
      <c r="DO53" s="30"/>
      <c r="DP53" s="30"/>
      <c r="DQ53" s="30"/>
      <c r="DR53" s="135"/>
      <c r="DS53" s="30"/>
      <c r="DT53" s="30"/>
      <c r="DU53" s="30"/>
      <c r="DV53" s="130"/>
      <c r="DW53" s="130"/>
      <c r="DX53" s="130"/>
      <c r="DY53" s="130"/>
      <c r="DZ53" s="130"/>
      <c r="EA53" s="130"/>
      <c r="EB53" s="130"/>
      <c r="EC53" s="130"/>
      <c r="ED53" s="130"/>
      <c r="EE53" s="130"/>
      <c r="EF53" s="130"/>
      <c r="EG53" s="130"/>
      <c r="EH53" s="130"/>
      <c r="EI53" s="130"/>
      <c r="EJ53" s="130"/>
      <c r="EK53" s="130"/>
      <c r="EL53" s="130"/>
      <c r="EM53" s="130"/>
      <c r="EN53" s="130"/>
      <c r="EO53" s="130"/>
      <c r="EP53" s="30"/>
      <c r="EQ53" s="30"/>
      <c r="ER53" s="30"/>
      <c r="ES53" s="30"/>
      <c r="ET53" s="30"/>
      <c r="EU53" s="30"/>
      <c r="EV53" s="30"/>
      <c r="EW53" s="30"/>
      <c r="EX53" s="30"/>
      <c r="EY53" s="135"/>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130"/>
      <c r="LE53" s="130"/>
      <c r="LF53" s="130"/>
      <c r="LG53" s="130"/>
      <c r="LH53" s="130"/>
      <c r="LI53" s="130"/>
      <c r="LJ53" s="130"/>
      <c r="LK53" s="130"/>
      <c r="LL53" s="130"/>
      <c r="LM53" s="130"/>
      <c r="LN53" s="130"/>
      <c r="LO53" s="130"/>
      <c r="LP53" s="130"/>
      <c r="LQ53" s="130"/>
      <c r="LR53" s="130"/>
      <c r="LS53" s="130"/>
      <c r="LT53" s="130"/>
      <c r="LU53" s="130"/>
      <c r="LV53" s="130"/>
      <c r="LW53" s="130"/>
      <c r="LX53" s="135"/>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135"/>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f t="shared" si="86"/>
        <v>1</v>
      </c>
      <c r="ON53" s="51"/>
    </row>
    <row r="54" spans="1:404" ht="48.75" hidden="1" customHeight="1">
      <c r="A54" s="115">
        <v>78</v>
      </c>
      <c r="B54" s="51">
        <v>28</v>
      </c>
      <c r="C54" s="16" t="s">
        <v>201</v>
      </c>
      <c r="D54" s="14" t="s">
        <v>1</v>
      </c>
      <c r="E54" s="16" t="s">
        <v>202</v>
      </c>
      <c r="F54" s="82" t="s">
        <v>1</v>
      </c>
      <c r="G54" s="14"/>
      <c r="H54" s="89" t="s">
        <v>202</v>
      </c>
      <c r="I54" s="16" t="s">
        <v>202</v>
      </c>
      <c r="J54" s="54" t="s">
        <v>529</v>
      </c>
      <c r="K54" s="30" t="s">
        <v>636</v>
      </c>
      <c r="L54" s="30" t="s">
        <v>957</v>
      </c>
      <c r="M54" s="29" t="s">
        <v>638</v>
      </c>
      <c r="N54" s="93" t="s">
        <v>639</v>
      </c>
      <c r="O54" s="93" t="s">
        <v>27</v>
      </c>
      <c r="P54" s="54">
        <v>1</v>
      </c>
      <c r="Q54" s="30"/>
      <c r="R54" s="30"/>
      <c r="S54" s="30"/>
      <c r="T54" s="30"/>
      <c r="U54" s="30"/>
      <c r="V54" s="30"/>
      <c r="W54" s="30"/>
      <c r="X54" s="30" t="s">
        <v>27</v>
      </c>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130"/>
      <c r="CP54" s="130"/>
      <c r="CQ54" s="130"/>
      <c r="CR54" s="130"/>
      <c r="CS54" s="130"/>
      <c r="CT54" s="130"/>
      <c r="CU54" s="130"/>
      <c r="CV54" s="130"/>
      <c r="CW54" s="130"/>
      <c r="CX54" s="130"/>
      <c r="CY54" s="30"/>
      <c r="CZ54" s="30"/>
      <c r="DA54" s="30"/>
      <c r="DB54" s="30"/>
      <c r="DC54" s="30"/>
      <c r="DD54" s="30"/>
      <c r="DE54" s="30"/>
      <c r="DF54" s="30"/>
      <c r="DG54" s="30"/>
      <c r="DH54" s="135"/>
      <c r="DI54" s="30"/>
      <c r="DJ54" s="30"/>
      <c r="DK54" s="30"/>
      <c r="DL54" s="30"/>
      <c r="DM54" s="30"/>
      <c r="DN54" s="30"/>
      <c r="DO54" s="30"/>
      <c r="DP54" s="30"/>
      <c r="DQ54" s="30"/>
      <c r="DR54" s="135"/>
      <c r="DS54" s="30"/>
      <c r="DT54" s="30"/>
      <c r="DU54" s="30"/>
      <c r="DV54" s="130"/>
      <c r="DW54" s="130"/>
      <c r="DX54" s="130"/>
      <c r="DY54" s="130"/>
      <c r="DZ54" s="130"/>
      <c r="EA54" s="130"/>
      <c r="EB54" s="130"/>
      <c r="EC54" s="130"/>
      <c r="ED54" s="130"/>
      <c r="EE54" s="130"/>
      <c r="EF54" s="130"/>
      <c r="EG54" s="130"/>
      <c r="EH54" s="130"/>
      <c r="EI54" s="130"/>
      <c r="EJ54" s="130"/>
      <c r="EK54" s="130"/>
      <c r="EL54" s="130"/>
      <c r="EM54" s="130"/>
      <c r="EN54" s="130"/>
      <c r="EO54" s="130"/>
      <c r="EP54" s="30"/>
      <c r="EQ54" s="30"/>
      <c r="ER54" s="30"/>
      <c r="ES54" s="30"/>
      <c r="ET54" s="30"/>
      <c r="EU54" s="30"/>
      <c r="EV54" s="30"/>
      <c r="EW54" s="30"/>
      <c r="EX54" s="30"/>
      <c r="EY54" s="135"/>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130"/>
      <c r="LE54" s="130"/>
      <c r="LF54" s="130"/>
      <c r="LG54" s="130"/>
      <c r="LH54" s="130"/>
      <c r="LI54" s="130"/>
      <c r="LJ54" s="130"/>
      <c r="LK54" s="130"/>
      <c r="LL54" s="130"/>
      <c r="LM54" s="130"/>
      <c r="LN54" s="130"/>
      <c r="LO54" s="130"/>
      <c r="LP54" s="130"/>
      <c r="LQ54" s="130"/>
      <c r="LR54" s="130"/>
      <c r="LS54" s="130"/>
      <c r="LT54" s="130"/>
      <c r="LU54" s="130"/>
      <c r="LV54" s="130"/>
      <c r="LW54" s="130"/>
      <c r="LX54" s="135"/>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135"/>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f t="shared" si="86"/>
        <v>1</v>
      </c>
      <c r="ON54" s="51"/>
    </row>
    <row r="55" spans="1:404" ht="48.75" hidden="1" customHeight="1">
      <c r="A55" s="115">
        <v>81</v>
      </c>
      <c r="B55" s="51">
        <v>29</v>
      </c>
      <c r="C55" s="16" t="s">
        <v>203</v>
      </c>
      <c r="D55" s="14" t="s">
        <v>1</v>
      </c>
      <c r="E55" s="16" t="s">
        <v>204</v>
      </c>
      <c r="F55" s="82" t="s">
        <v>1</v>
      </c>
      <c r="G55" s="14"/>
      <c r="H55" s="89" t="s">
        <v>204</v>
      </c>
      <c r="I55" s="16" t="s">
        <v>204</v>
      </c>
      <c r="J55" s="54"/>
      <c r="K55" s="30" t="s">
        <v>636</v>
      </c>
      <c r="L55" s="30" t="s">
        <v>957</v>
      </c>
      <c r="M55" s="29" t="s">
        <v>638</v>
      </c>
      <c r="N55" s="93" t="s">
        <v>639</v>
      </c>
      <c r="O55" s="93" t="s">
        <v>27</v>
      </c>
      <c r="P55" s="54">
        <v>1</v>
      </c>
      <c r="Q55" s="30"/>
      <c r="R55" s="30"/>
      <c r="S55" s="30"/>
      <c r="T55" s="30"/>
      <c r="U55" s="30"/>
      <c r="V55" s="30"/>
      <c r="W55" s="30"/>
      <c r="X55" s="30" t="s">
        <v>27</v>
      </c>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130"/>
      <c r="CP55" s="130"/>
      <c r="CQ55" s="130"/>
      <c r="CR55" s="130"/>
      <c r="CS55" s="130"/>
      <c r="CT55" s="130"/>
      <c r="CU55" s="130"/>
      <c r="CV55" s="130"/>
      <c r="CW55" s="130"/>
      <c r="CX55" s="130"/>
      <c r="CY55" s="30"/>
      <c r="CZ55" s="30"/>
      <c r="DA55" s="30"/>
      <c r="DB55" s="30"/>
      <c r="DC55" s="30"/>
      <c r="DD55" s="30"/>
      <c r="DE55" s="30"/>
      <c r="DF55" s="30"/>
      <c r="DG55" s="30"/>
      <c r="DH55" s="135"/>
      <c r="DI55" s="30"/>
      <c r="DJ55" s="30"/>
      <c r="DK55" s="30"/>
      <c r="DL55" s="30"/>
      <c r="DM55" s="30"/>
      <c r="DN55" s="30"/>
      <c r="DO55" s="30"/>
      <c r="DP55" s="30"/>
      <c r="DQ55" s="30"/>
      <c r="DR55" s="135"/>
      <c r="DS55" s="30"/>
      <c r="DT55" s="30"/>
      <c r="DU55" s="30"/>
      <c r="DV55" s="130"/>
      <c r="DW55" s="130"/>
      <c r="DX55" s="130"/>
      <c r="DY55" s="130"/>
      <c r="DZ55" s="130"/>
      <c r="EA55" s="130"/>
      <c r="EB55" s="130"/>
      <c r="EC55" s="130"/>
      <c r="ED55" s="130"/>
      <c r="EE55" s="130"/>
      <c r="EF55" s="130"/>
      <c r="EG55" s="130"/>
      <c r="EH55" s="130"/>
      <c r="EI55" s="130"/>
      <c r="EJ55" s="130"/>
      <c r="EK55" s="130"/>
      <c r="EL55" s="130"/>
      <c r="EM55" s="130"/>
      <c r="EN55" s="130"/>
      <c r="EO55" s="130"/>
      <c r="EP55" s="30"/>
      <c r="EQ55" s="30"/>
      <c r="ER55" s="30"/>
      <c r="ES55" s="30"/>
      <c r="ET55" s="30"/>
      <c r="EU55" s="30"/>
      <c r="EV55" s="30"/>
      <c r="EW55" s="30"/>
      <c r="EX55" s="30"/>
      <c r="EY55" s="135"/>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130"/>
      <c r="LE55" s="130"/>
      <c r="LF55" s="130"/>
      <c r="LG55" s="130"/>
      <c r="LH55" s="130"/>
      <c r="LI55" s="130"/>
      <c r="LJ55" s="130"/>
      <c r="LK55" s="130"/>
      <c r="LL55" s="130"/>
      <c r="LM55" s="130"/>
      <c r="LN55" s="130"/>
      <c r="LO55" s="130"/>
      <c r="LP55" s="130"/>
      <c r="LQ55" s="130"/>
      <c r="LR55" s="130"/>
      <c r="LS55" s="130"/>
      <c r="LT55" s="130"/>
      <c r="LU55" s="130"/>
      <c r="LV55" s="130"/>
      <c r="LW55" s="130"/>
      <c r="LX55" s="135"/>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135"/>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f t="shared" si="86"/>
        <v>1</v>
      </c>
      <c r="ON55" s="51"/>
    </row>
    <row r="56" spans="1:404" ht="48" hidden="1" customHeight="1">
      <c r="A56" s="115">
        <v>85</v>
      </c>
      <c r="B56" s="51">
        <v>30</v>
      </c>
      <c r="C56" s="16" t="s">
        <v>205</v>
      </c>
      <c r="D56" s="14" t="s">
        <v>2</v>
      </c>
      <c r="E56" s="16" t="s">
        <v>206</v>
      </c>
      <c r="F56" s="82" t="s">
        <v>2</v>
      </c>
      <c r="G56" s="14"/>
      <c r="H56" s="89" t="s">
        <v>206</v>
      </c>
      <c r="I56" s="16" t="s">
        <v>206</v>
      </c>
      <c r="J56" s="54" t="s">
        <v>530</v>
      </c>
      <c r="K56" s="30" t="s">
        <v>636</v>
      </c>
      <c r="L56" s="30" t="s">
        <v>957</v>
      </c>
      <c r="M56" s="29" t="s">
        <v>638</v>
      </c>
      <c r="N56" s="93" t="s">
        <v>639</v>
      </c>
      <c r="O56" s="93" t="s">
        <v>27</v>
      </c>
      <c r="P56" s="54">
        <v>1</v>
      </c>
      <c r="Q56" s="30"/>
      <c r="R56" s="30"/>
      <c r="S56" s="30"/>
      <c r="T56" s="30"/>
      <c r="U56" s="30"/>
      <c r="V56" s="30"/>
      <c r="W56" s="30"/>
      <c r="X56" s="30"/>
      <c r="Y56" s="30" t="s">
        <v>27</v>
      </c>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130"/>
      <c r="CP56" s="130"/>
      <c r="CQ56" s="130"/>
      <c r="CR56" s="130"/>
      <c r="CS56" s="130"/>
      <c r="CT56" s="130"/>
      <c r="CU56" s="130"/>
      <c r="CV56" s="130"/>
      <c r="CW56" s="130"/>
      <c r="CX56" s="130"/>
      <c r="CY56" s="30"/>
      <c r="CZ56" s="30"/>
      <c r="DA56" s="30"/>
      <c r="DB56" s="30"/>
      <c r="DC56" s="30"/>
      <c r="DD56" s="30"/>
      <c r="DE56" s="30"/>
      <c r="DF56" s="30"/>
      <c r="DG56" s="30"/>
      <c r="DH56" s="135"/>
      <c r="DI56" s="30"/>
      <c r="DJ56" s="30"/>
      <c r="DK56" s="30"/>
      <c r="DL56" s="30"/>
      <c r="DM56" s="30"/>
      <c r="DN56" s="30"/>
      <c r="DO56" s="30"/>
      <c r="DP56" s="30"/>
      <c r="DQ56" s="30"/>
      <c r="DR56" s="135"/>
      <c r="DS56" s="30"/>
      <c r="DT56" s="30"/>
      <c r="DU56" s="30"/>
      <c r="DV56" s="130"/>
      <c r="DW56" s="130"/>
      <c r="DX56" s="130"/>
      <c r="DY56" s="130"/>
      <c r="DZ56" s="130"/>
      <c r="EA56" s="130"/>
      <c r="EB56" s="130"/>
      <c r="EC56" s="130"/>
      <c r="ED56" s="130"/>
      <c r="EE56" s="130"/>
      <c r="EF56" s="130"/>
      <c r="EG56" s="130"/>
      <c r="EH56" s="130"/>
      <c r="EI56" s="130"/>
      <c r="EJ56" s="130"/>
      <c r="EK56" s="130"/>
      <c r="EL56" s="130"/>
      <c r="EM56" s="130"/>
      <c r="EN56" s="130"/>
      <c r="EO56" s="130"/>
      <c r="EP56" s="30"/>
      <c r="EQ56" s="30"/>
      <c r="ER56" s="30"/>
      <c r="ES56" s="30"/>
      <c r="ET56" s="30"/>
      <c r="EU56" s="30"/>
      <c r="EV56" s="30"/>
      <c r="EW56" s="30"/>
      <c r="EX56" s="30"/>
      <c r="EY56" s="135"/>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130"/>
      <c r="LE56" s="130"/>
      <c r="LF56" s="130"/>
      <c r="LG56" s="130"/>
      <c r="LH56" s="130"/>
      <c r="LI56" s="130"/>
      <c r="LJ56" s="130"/>
      <c r="LK56" s="130"/>
      <c r="LL56" s="130"/>
      <c r="LM56" s="130"/>
      <c r="LN56" s="130"/>
      <c r="LO56" s="130"/>
      <c r="LP56" s="130"/>
      <c r="LQ56" s="130"/>
      <c r="LR56" s="130"/>
      <c r="LS56" s="130"/>
      <c r="LT56" s="130"/>
      <c r="LU56" s="130"/>
      <c r="LV56" s="130"/>
      <c r="LW56" s="130"/>
      <c r="LX56" s="135"/>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135"/>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f t="shared" si="86"/>
        <v>1</v>
      </c>
      <c r="ON56" s="51"/>
    </row>
    <row r="57" spans="1:404" ht="51" hidden="1" customHeight="1">
      <c r="A57" s="115">
        <v>91</v>
      </c>
      <c r="B57" s="51">
        <v>31</v>
      </c>
      <c r="C57" s="16" t="s">
        <v>207</v>
      </c>
      <c r="D57" s="14" t="s">
        <v>2</v>
      </c>
      <c r="E57" s="16" t="s">
        <v>208</v>
      </c>
      <c r="F57" s="82" t="s">
        <v>2</v>
      </c>
      <c r="G57" s="14"/>
      <c r="H57" s="89" t="s">
        <v>208</v>
      </c>
      <c r="I57" s="16" t="s">
        <v>208</v>
      </c>
      <c r="J57" s="54"/>
      <c r="K57" s="30" t="s">
        <v>636</v>
      </c>
      <c r="L57" s="30" t="s">
        <v>957</v>
      </c>
      <c r="M57" s="29" t="s">
        <v>638</v>
      </c>
      <c r="N57" s="93" t="s">
        <v>639</v>
      </c>
      <c r="O57" s="93" t="s">
        <v>27</v>
      </c>
      <c r="P57" s="54"/>
      <c r="Q57" s="30"/>
      <c r="R57" s="30"/>
      <c r="S57" s="30"/>
      <c r="T57" s="30"/>
      <c r="U57" s="30"/>
      <c r="V57" s="30"/>
      <c r="W57" s="30"/>
      <c r="X57" s="30"/>
      <c r="Y57" s="30" t="s">
        <v>27</v>
      </c>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130"/>
      <c r="CP57" s="130"/>
      <c r="CQ57" s="130"/>
      <c r="CR57" s="130"/>
      <c r="CS57" s="130"/>
      <c r="CT57" s="130"/>
      <c r="CU57" s="130"/>
      <c r="CV57" s="130"/>
      <c r="CW57" s="130"/>
      <c r="CX57" s="130"/>
      <c r="CY57" s="30"/>
      <c r="CZ57" s="30"/>
      <c r="DA57" s="30"/>
      <c r="DB57" s="30"/>
      <c r="DC57" s="30"/>
      <c r="DD57" s="30"/>
      <c r="DE57" s="30"/>
      <c r="DF57" s="30"/>
      <c r="DG57" s="30"/>
      <c r="DH57" s="135"/>
      <c r="DI57" s="30"/>
      <c r="DJ57" s="30"/>
      <c r="DK57" s="30"/>
      <c r="DL57" s="30"/>
      <c r="DM57" s="30"/>
      <c r="DN57" s="30"/>
      <c r="DO57" s="30"/>
      <c r="DP57" s="30"/>
      <c r="DQ57" s="30"/>
      <c r="DR57" s="135"/>
      <c r="DS57" s="30"/>
      <c r="DT57" s="30"/>
      <c r="DU57" s="30"/>
      <c r="DV57" s="130"/>
      <c r="DW57" s="130"/>
      <c r="DX57" s="130"/>
      <c r="DY57" s="130"/>
      <c r="DZ57" s="130"/>
      <c r="EA57" s="130"/>
      <c r="EB57" s="130"/>
      <c r="EC57" s="130"/>
      <c r="ED57" s="130"/>
      <c r="EE57" s="130"/>
      <c r="EF57" s="130"/>
      <c r="EG57" s="130"/>
      <c r="EH57" s="130"/>
      <c r="EI57" s="130"/>
      <c r="EJ57" s="130"/>
      <c r="EK57" s="130"/>
      <c r="EL57" s="130"/>
      <c r="EM57" s="130"/>
      <c r="EN57" s="130"/>
      <c r="EO57" s="130"/>
      <c r="EP57" s="30"/>
      <c r="EQ57" s="30"/>
      <c r="ER57" s="30"/>
      <c r="ES57" s="30"/>
      <c r="ET57" s="30"/>
      <c r="EU57" s="30"/>
      <c r="EV57" s="30"/>
      <c r="EW57" s="30"/>
      <c r="EX57" s="30"/>
      <c r="EY57" s="135"/>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130"/>
      <c r="LE57" s="130"/>
      <c r="LF57" s="130"/>
      <c r="LG57" s="130"/>
      <c r="LH57" s="130"/>
      <c r="LI57" s="130"/>
      <c r="LJ57" s="130"/>
      <c r="LK57" s="130"/>
      <c r="LL57" s="130"/>
      <c r="LM57" s="130"/>
      <c r="LN57" s="130"/>
      <c r="LO57" s="130"/>
      <c r="LP57" s="130"/>
      <c r="LQ57" s="130"/>
      <c r="LR57" s="130"/>
      <c r="LS57" s="130"/>
      <c r="LT57" s="130"/>
      <c r="LU57" s="130"/>
      <c r="LV57" s="130"/>
      <c r="LW57" s="130"/>
      <c r="LX57" s="135"/>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135"/>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f t="shared" si="86"/>
        <v>1</v>
      </c>
      <c r="ON57" s="51"/>
    </row>
    <row r="58" spans="1:404" ht="36.75" hidden="1" customHeight="1">
      <c r="A58" s="28"/>
      <c r="B58" s="51"/>
      <c r="C58" s="296" t="s">
        <v>59</v>
      </c>
      <c r="D58" s="296"/>
      <c r="E58" s="296"/>
      <c r="F58" s="82"/>
      <c r="G58" s="164">
        <f>COUNTIF(G59:G63,"x")</f>
        <v>1</v>
      </c>
      <c r="H58" s="12"/>
      <c r="I58" s="53"/>
      <c r="J58" s="54"/>
      <c r="K58" s="105"/>
      <c r="L58" s="105"/>
      <c r="M58" s="105"/>
      <c r="N58" s="105"/>
      <c r="O58" s="25">
        <f>COUNTIF(O59:O64,"x")</f>
        <v>5</v>
      </c>
      <c r="P58" s="12">
        <f>SUM(P59:P63)</f>
        <v>3</v>
      </c>
      <c r="Q58" s="108" t="s">
        <v>122</v>
      </c>
      <c r="R58" s="108" t="s">
        <v>122</v>
      </c>
      <c r="S58" s="108" t="s">
        <v>122</v>
      </c>
      <c r="T58" s="108" t="s">
        <v>122</v>
      </c>
      <c r="U58" s="124" t="s">
        <v>122</v>
      </c>
      <c r="V58" s="124" t="s">
        <v>122</v>
      </c>
      <c r="W58" s="124" t="s">
        <v>122</v>
      </c>
      <c r="X58" s="124" t="s">
        <v>122</v>
      </c>
      <c r="Y58" s="124" t="s">
        <v>122</v>
      </c>
      <c r="Z58" s="124" t="s">
        <v>122</v>
      </c>
      <c r="AA58" s="124" t="s">
        <v>122</v>
      </c>
      <c r="AB58" s="124"/>
      <c r="AC58" s="124"/>
      <c r="AD58" s="124"/>
      <c r="AE58" s="119"/>
      <c r="AF58" s="120"/>
      <c r="AG58" s="120"/>
      <c r="AH58" s="120"/>
      <c r="AI58" s="120"/>
      <c r="AJ58" s="120"/>
      <c r="AK58" s="120"/>
      <c r="AL58" s="120"/>
      <c r="AM58" s="120"/>
      <c r="AN58" s="120"/>
      <c r="AO58" s="120"/>
      <c r="AP58" s="120"/>
      <c r="AQ58" s="120"/>
      <c r="AR58" s="120"/>
      <c r="AS58" s="120"/>
      <c r="AT58" s="120"/>
      <c r="AU58" s="120"/>
      <c r="AV58" s="164"/>
      <c r="AW58" s="120"/>
      <c r="AX58" s="120"/>
      <c r="AY58" s="120"/>
      <c r="AZ58" s="120"/>
      <c r="BA58" s="119"/>
      <c r="BB58" s="119"/>
      <c r="BC58" s="119"/>
      <c r="BD58" s="119"/>
      <c r="BE58" s="119"/>
      <c r="BF58" s="119"/>
      <c r="BG58" s="119"/>
      <c r="BH58" s="119"/>
      <c r="BI58" s="119"/>
      <c r="BJ58" s="119"/>
      <c r="BK58" s="120"/>
      <c r="BL58" s="120"/>
      <c r="BM58" s="120"/>
      <c r="BN58" s="164"/>
      <c r="BO58" s="164"/>
      <c r="BP58" s="164"/>
      <c r="BQ58" s="120"/>
      <c r="BR58" s="120"/>
      <c r="BS58" s="120"/>
      <c r="BT58" s="120"/>
      <c r="BU58" s="120"/>
      <c r="BV58" s="120"/>
      <c r="BW58" s="120"/>
      <c r="BX58" s="120"/>
      <c r="BY58" s="120"/>
      <c r="BZ58" s="120"/>
      <c r="CA58" s="120"/>
      <c r="CB58" s="120"/>
      <c r="CC58" s="120"/>
      <c r="CD58" s="120"/>
      <c r="CE58" s="120"/>
      <c r="CF58" s="119"/>
      <c r="CG58" s="119"/>
      <c r="CH58" s="119"/>
      <c r="CI58" s="119"/>
      <c r="CJ58" s="119"/>
      <c r="CK58" s="119"/>
      <c r="CL58" s="119"/>
      <c r="CM58" s="119"/>
      <c r="CN58" s="119"/>
      <c r="CO58" s="125"/>
      <c r="CP58" s="125"/>
      <c r="CQ58" s="125"/>
      <c r="CR58" s="125"/>
      <c r="CS58" s="125"/>
      <c r="CT58" s="125"/>
      <c r="CU58" s="125"/>
      <c r="CV58" s="125"/>
      <c r="CW58" s="125"/>
      <c r="CX58" s="125"/>
      <c r="CY58" s="120"/>
      <c r="CZ58" s="120"/>
      <c r="DA58" s="120"/>
      <c r="DB58" s="120"/>
      <c r="DC58" s="120"/>
      <c r="DD58" s="120"/>
      <c r="DE58" s="120"/>
      <c r="DF58" s="120"/>
      <c r="DG58" s="120"/>
      <c r="DH58" s="126"/>
      <c r="DI58" s="120"/>
      <c r="DJ58" s="120"/>
      <c r="DK58" s="120"/>
      <c r="DL58" s="120"/>
      <c r="DM58" s="120"/>
      <c r="DN58" s="120"/>
      <c r="DO58" s="120"/>
      <c r="DP58" s="120"/>
      <c r="DQ58" s="120"/>
      <c r="DR58" s="126"/>
      <c r="DS58" s="119"/>
      <c r="DT58" s="119"/>
      <c r="DU58" s="119"/>
      <c r="DV58" s="125"/>
      <c r="DW58" s="203"/>
      <c r="DX58" s="203"/>
      <c r="DY58" s="203"/>
      <c r="DZ58" s="203"/>
      <c r="EA58" s="203"/>
      <c r="EB58" s="203"/>
      <c r="EC58" s="203"/>
      <c r="ED58" s="203"/>
      <c r="EE58" s="125"/>
      <c r="EF58" s="125"/>
      <c r="EG58" s="125"/>
      <c r="EH58" s="125"/>
      <c r="EI58" s="125"/>
      <c r="EJ58" s="125"/>
      <c r="EK58" s="125"/>
      <c r="EL58" s="125"/>
      <c r="EM58" s="125"/>
      <c r="EN58" s="125"/>
      <c r="EO58" s="125"/>
      <c r="EP58" s="120"/>
      <c r="EQ58" s="120"/>
      <c r="ER58" s="120"/>
      <c r="ES58" s="120"/>
      <c r="ET58" s="120"/>
      <c r="EU58" s="120"/>
      <c r="EV58" s="120"/>
      <c r="EW58" s="120"/>
      <c r="EX58" s="120"/>
      <c r="EY58" s="126"/>
      <c r="EZ58" s="119"/>
      <c r="FA58" s="119"/>
      <c r="FB58" s="119"/>
      <c r="FC58" s="120"/>
      <c r="FD58" s="120"/>
      <c r="FE58" s="120"/>
      <c r="FF58" s="120"/>
      <c r="FG58" s="120"/>
      <c r="FH58" s="120"/>
      <c r="FI58" s="120"/>
      <c r="FJ58" s="120"/>
      <c r="FK58" s="120"/>
      <c r="FL58" s="120"/>
      <c r="FM58" s="120"/>
      <c r="FN58" s="120"/>
      <c r="FO58" s="120"/>
      <c r="FP58" s="120"/>
      <c r="FQ58" s="120"/>
      <c r="FR58" s="120"/>
      <c r="FS58" s="120"/>
      <c r="FT58" s="120"/>
      <c r="FU58" s="119"/>
      <c r="FV58" s="119"/>
      <c r="FW58" s="119"/>
      <c r="FX58" s="119"/>
      <c r="FY58" s="119"/>
      <c r="FZ58" s="119"/>
      <c r="GA58" s="119"/>
      <c r="GB58" s="119"/>
      <c r="GC58" s="119"/>
      <c r="GD58" s="119"/>
      <c r="GE58" s="119"/>
      <c r="GF58" s="119"/>
      <c r="GG58" s="120"/>
      <c r="GH58" s="120"/>
      <c r="GI58" s="120"/>
      <c r="GJ58" s="120"/>
      <c r="GK58" s="120"/>
      <c r="GL58" s="120"/>
      <c r="GM58" s="120"/>
      <c r="GN58" s="120"/>
      <c r="GO58" s="164"/>
      <c r="GP58" s="164"/>
      <c r="GQ58" s="164"/>
      <c r="GR58" s="164"/>
      <c r="GS58" s="164"/>
      <c r="GT58" s="120"/>
      <c r="GU58" s="120"/>
      <c r="GV58" s="120"/>
      <c r="GW58" s="120"/>
      <c r="GX58" s="119"/>
      <c r="GY58" s="119"/>
      <c r="GZ58" s="119"/>
      <c r="HA58" s="119"/>
      <c r="HB58" s="119"/>
      <c r="HC58" s="119"/>
      <c r="HD58" s="119"/>
      <c r="HE58" s="119"/>
      <c r="HF58" s="119"/>
      <c r="HG58" s="119"/>
      <c r="HH58" s="119"/>
      <c r="HI58" s="120"/>
      <c r="HJ58" s="119"/>
      <c r="HK58" s="119"/>
      <c r="HL58" s="119"/>
      <c r="HM58" s="119"/>
      <c r="HN58" s="120"/>
      <c r="HO58" s="120"/>
      <c r="HP58" s="120"/>
      <c r="HQ58" s="120"/>
      <c r="HR58" s="120"/>
      <c r="HS58" s="120"/>
      <c r="HT58" s="120"/>
      <c r="HU58" s="120"/>
      <c r="HV58" s="120"/>
      <c r="HW58" s="120"/>
      <c r="HX58" s="120"/>
      <c r="HY58" s="120"/>
      <c r="HZ58" s="120"/>
      <c r="IA58" s="120"/>
      <c r="IB58" s="120"/>
      <c r="IC58" s="119"/>
      <c r="ID58" s="119"/>
      <c r="IE58" s="119"/>
      <c r="IF58" s="119"/>
      <c r="IG58" s="119"/>
      <c r="IH58" s="119"/>
      <c r="II58" s="119"/>
      <c r="IJ58" s="119"/>
      <c r="IK58" s="119"/>
      <c r="IL58" s="119"/>
      <c r="IM58" s="119"/>
      <c r="IN58" s="119"/>
      <c r="IO58" s="119"/>
      <c r="IP58" s="119"/>
      <c r="IQ58" s="119"/>
      <c r="IR58" s="119"/>
      <c r="IS58" s="119"/>
      <c r="IT58" s="119"/>
      <c r="IU58" s="119"/>
      <c r="IV58" s="119"/>
      <c r="IW58" s="119"/>
      <c r="IX58" s="119"/>
      <c r="IY58" s="119"/>
      <c r="IZ58" s="119"/>
      <c r="JA58" s="120"/>
      <c r="JB58" s="120"/>
      <c r="JC58" s="120"/>
      <c r="JD58" s="120"/>
      <c r="JE58" s="120"/>
      <c r="JF58" s="120"/>
      <c r="JG58" s="119"/>
      <c r="JH58" s="119"/>
      <c r="JI58" s="119"/>
      <c r="JJ58" s="119"/>
      <c r="JK58" s="119"/>
      <c r="JL58" s="119"/>
      <c r="JM58" s="119"/>
      <c r="JN58" s="119"/>
      <c r="JO58" s="119"/>
      <c r="JP58" s="119"/>
      <c r="JQ58" s="119"/>
      <c r="JR58" s="119"/>
      <c r="JS58" s="119"/>
      <c r="JT58" s="119"/>
      <c r="JU58" s="119"/>
      <c r="JV58" s="119"/>
      <c r="JW58" s="119"/>
      <c r="JX58" s="119"/>
      <c r="JY58" s="119"/>
      <c r="JZ58" s="119"/>
      <c r="KA58" s="119"/>
      <c r="KB58" s="119"/>
      <c r="KC58" s="230"/>
      <c r="KD58" s="230"/>
      <c r="KE58" s="230"/>
      <c r="KF58" s="230"/>
      <c r="KG58" s="230"/>
      <c r="KH58" s="230"/>
      <c r="KI58" s="230"/>
      <c r="KJ58" s="230"/>
      <c r="KK58" s="230"/>
      <c r="KL58" s="230"/>
      <c r="KM58" s="230"/>
      <c r="KN58" s="230"/>
      <c r="KO58" s="230"/>
      <c r="KP58" s="230"/>
      <c r="KQ58" s="119"/>
      <c r="KR58" s="119"/>
      <c r="KS58" s="119"/>
      <c r="KT58" s="119"/>
      <c r="KU58" s="119"/>
      <c r="KV58" s="119"/>
      <c r="KW58" s="119"/>
      <c r="KX58" s="119"/>
      <c r="KY58" s="119"/>
      <c r="KZ58" s="119"/>
      <c r="LA58" s="119"/>
      <c r="LB58" s="119"/>
      <c r="LC58" s="119"/>
      <c r="LD58" s="125"/>
      <c r="LE58" s="125"/>
      <c r="LF58" s="125"/>
      <c r="LG58" s="231"/>
      <c r="LH58" s="231"/>
      <c r="LI58" s="231"/>
      <c r="LJ58" s="231"/>
      <c r="LK58" s="231"/>
      <c r="LL58" s="231"/>
      <c r="LM58" s="231"/>
      <c r="LN58" s="231"/>
      <c r="LO58" s="231"/>
      <c r="LP58" s="231"/>
      <c r="LQ58" s="231"/>
      <c r="LR58" s="231"/>
      <c r="LS58" s="125"/>
      <c r="LT58" s="125"/>
      <c r="LU58" s="125"/>
      <c r="LV58" s="125"/>
      <c r="LW58" s="125"/>
      <c r="LX58" s="126"/>
      <c r="LY58" s="119"/>
      <c r="LZ58" s="119"/>
      <c r="MA58" s="119"/>
      <c r="MB58" s="119"/>
      <c r="MC58" s="119"/>
      <c r="MD58" s="119"/>
      <c r="ME58" s="119"/>
      <c r="MF58" s="119"/>
      <c r="MG58" s="119"/>
      <c r="MH58" s="119"/>
      <c r="MI58" s="119"/>
      <c r="MJ58" s="119"/>
      <c r="MK58" s="230"/>
      <c r="ML58" s="230"/>
      <c r="MM58" s="230"/>
      <c r="MN58" s="230"/>
      <c r="MO58" s="230"/>
      <c r="MP58" s="230"/>
      <c r="MQ58" s="230"/>
      <c r="MR58" s="230"/>
      <c r="MS58" s="230"/>
      <c r="MT58" s="230"/>
      <c r="MU58" s="230"/>
      <c r="MV58" s="230"/>
      <c r="MW58" s="230"/>
      <c r="MX58" s="230"/>
      <c r="MY58" s="119"/>
      <c r="MZ58" s="119"/>
      <c r="NA58" s="119"/>
      <c r="NB58" s="119"/>
      <c r="NC58" s="126"/>
      <c r="ND58" s="119"/>
      <c r="NE58" s="119"/>
      <c r="NF58" s="119"/>
      <c r="NG58" s="119"/>
      <c r="NH58" s="119"/>
      <c r="NI58" s="119"/>
      <c r="NJ58" s="119"/>
      <c r="NK58" s="119"/>
      <c r="NL58" s="119"/>
      <c r="NM58" s="119"/>
      <c r="NN58" s="119"/>
      <c r="NO58" s="119"/>
      <c r="NP58" s="119"/>
      <c r="NQ58" s="119"/>
      <c r="NR58" s="119"/>
      <c r="NS58" s="119"/>
      <c r="NT58" s="119"/>
      <c r="NU58" s="119"/>
      <c r="NV58" s="119"/>
      <c r="NW58" s="119"/>
      <c r="NX58" s="119"/>
      <c r="NY58" s="119"/>
      <c r="NZ58" s="119"/>
      <c r="OA58" s="119"/>
      <c r="OB58" s="119"/>
      <c r="OC58" s="119"/>
      <c r="OD58" s="119"/>
      <c r="OE58" s="119"/>
      <c r="OF58" s="119"/>
      <c r="OG58" s="119"/>
      <c r="OH58" s="119"/>
      <c r="OI58" s="119"/>
      <c r="OJ58" s="119"/>
      <c r="OK58" s="119"/>
      <c r="OL58" s="119"/>
      <c r="OM58" s="30"/>
      <c r="ON58" s="15"/>
    </row>
    <row r="59" spans="1:404" ht="47.25" hidden="1" customHeight="1">
      <c r="A59" s="115">
        <v>96</v>
      </c>
      <c r="B59" s="51">
        <v>32</v>
      </c>
      <c r="C59" s="16" t="s">
        <v>209</v>
      </c>
      <c r="D59" s="14" t="s">
        <v>1</v>
      </c>
      <c r="E59" s="16" t="s">
        <v>210</v>
      </c>
      <c r="F59" s="82" t="s">
        <v>2</v>
      </c>
      <c r="G59" s="14"/>
      <c r="H59" s="89" t="s">
        <v>210</v>
      </c>
      <c r="I59" s="16" t="s">
        <v>210</v>
      </c>
      <c r="J59" s="54" t="s">
        <v>531</v>
      </c>
      <c r="K59" s="30" t="s">
        <v>636</v>
      </c>
      <c r="L59" s="30" t="s">
        <v>957</v>
      </c>
      <c r="M59" s="29" t="s">
        <v>638</v>
      </c>
      <c r="N59" s="93" t="s">
        <v>639</v>
      </c>
      <c r="O59" s="93" t="s">
        <v>27</v>
      </c>
      <c r="P59" s="54">
        <v>1</v>
      </c>
      <c r="Q59" s="108"/>
      <c r="R59" s="108"/>
      <c r="S59" s="108"/>
      <c r="T59" s="30"/>
      <c r="U59" s="108"/>
      <c r="V59" s="108"/>
      <c r="W59" s="30"/>
      <c r="X59" s="108"/>
      <c r="Y59" s="30" t="s">
        <v>27</v>
      </c>
      <c r="Z59" s="108"/>
      <c r="AA59" s="108"/>
      <c r="AB59" s="119"/>
      <c r="AC59" s="119"/>
      <c r="AD59" s="119"/>
      <c r="AE59" s="119"/>
      <c r="AF59" s="120"/>
      <c r="AG59" s="120"/>
      <c r="AH59" s="120"/>
      <c r="AI59" s="120"/>
      <c r="AJ59" s="120"/>
      <c r="AK59" s="120"/>
      <c r="AL59" s="120"/>
      <c r="AM59" s="120"/>
      <c r="AN59" s="120"/>
      <c r="AO59" s="120"/>
      <c r="AP59" s="120"/>
      <c r="AQ59" s="120"/>
      <c r="AR59" s="120"/>
      <c r="AS59" s="120"/>
      <c r="AT59" s="120"/>
      <c r="AU59" s="120"/>
      <c r="AV59" s="164"/>
      <c r="AW59" s="120"/>
      <c r="AX59" s="120"/>
      <c r="AY59" s="120"/>
      <c r="AZ59" s="120"/>
      <c r="BA59" s="119"/>
      <c r="BB59" s="119"/>
      <c r="BC59" s="119"/>
      <c r="BD59" s="119"/>
      <c r="BE59" s="119"/>
      <c r="BF59" s="119"/>
      <c r="BG59" s="119"/>
      <c r="BH59" s="119"/>
      <c r="BI59" s="119"/>
      <c r="BJ59" s="119"/>
      <c r="BK59" s="120"/>
      <c r="BL59" s="120"/>
      <c r="BM59" s="120"/>
      <c r="BN59" s="164"/>
      <c r="BO59" s="164"/>
      <c r="BP59" s="164"/>
      <c r="BQ59" s="120"/>
      <c r="BR59" s="120"/>
      <c r="BS59" s="120"/>
      <c r="BT59" s="120"/>
      <c r="BU59" s="120"/>
      <c r="BV59" s="120"/>
      <c r="BW59" s="120"/>
      <c r="BX59" s="120"/>
      <c r="BY59" s="120"/>
      <c r="BZ59" s="120"/>
      <c r="CA59" s="120"/>
      <c r="CB59" s="120"/>
      <c r="CC59" s="120"/>
      <c r="CD59" s="120"/>
      <c r="CE59" s="120"/>
      <c r="CF59" s="119"/>
      <c r="CG59" s="119"/>
      <c r="CH59" s="119"/>
      <c r="CI59" s="119"/>
      <c r="CJ59" s="119"/>
      <c r="CK59" s="119"/>
      <c r="CL59" s="119"/>
      <c r="CM59" s="119"/>
      <c r="CN59" s="119"/>
      <c r="CO59" s="125"/>
      <c r="CP59" s="125"/>
      <c r="CQ59" s="125"/>
      <c r="CR59" s="125"/>
      <c r="CS59" s="125"/>
      <c r="CT59" s="125"/>
      <c r="CU59" s="125"/>
      <c r="CV59" s="125"/>
      <c r="CW59" s="125"/>
      <c r="CX59" s="125"/>
      <c r="CY59" s="120"/>
      <c r="CZ59" s="120"/>
      <c r="DA59" s="120"/>
      <c r="DB59" s="120"/>
      <c r="DC59" s="120"/>
      <c r="DD59" s="120"/>
      <c r="DE59" s="120"/>
      <c r="DF59" s="120"/>
      <c r="DG59" s="120"/>
      <c r="DH59" s="126"/>
      <c r="DI59" s="120"/>
      <c r="DJ59" s="120"/>
      <c r="DK59" s="120"/>
      <c r="DL59" s="120"/>
      <c r="DM59" s="120"/>
      <c r="DN59" s="120"/>
      <c r="DO59" s="120"/>
      <c r="DP59" s="120"/>
      <c r="DQ59" s="120"/>
      <c r="DR59" s="126"/>
      <c r="DS59" s="119"/>
      <c r="DT59" s="119"/>
      <c r="DU59" s="119"/>
      <c r="DV59" s="125"/>
      <c r="DW59" s="203"/>
      <c r="DX59" s="203"/>
      <c r="DY59" s="203"/>
      <c r="DZ59" s="203"/>
      <c r="EA59" s="203"/>
      <c r="EB59" s="203"/>
      <c r="EC59" s="203"/>
      <c r="ED59" s="203"/>
      <c r="EE59" s="125"/>
      <c r="EF59" s="125"/>
      <c r="EG59" s="125"/>
      <c r="EH59" s="125"/>
      <c r="EI59" s="125"/>
      <c r="EJ59" s="125"/>
      <c r="EK59" s="125"/>
      <c r="EL59" s="125"/>
      <c r="EM59" s="125"/>
      <c r="EN59" s="125"/>
      <c r="EO59" s="125"/>
      <c r="EP59" s="120"/>
      <c r="EQ59" s="120"/>
      <c r="ER59" s="120"/>
      <c r="ES59" s="120"/>
      <c r="ET59" s="120"/>
      <c r="EU59" s="120"/>
      <c r="EV59" s="120"/>
      <c r="EW59" s="120"/>
      <c r="EX59" s="120"/>
      <c r="EY59" s="126"/>
      <c r="EZ59" s="119"/>
      <c r="FA59" s="119"/>
      <c r="FB59" s="119"/>
      <c r="FC59" s="120"/>
      <c r="FD59" s="120"/>
      <c r="FE59" s="120"/>
      <c r="FF59" s="120"/>
      <c r="FG59" s="120"/>
      <c r="FH59" s="120"/>
      <c r="FI59" s="120"/>
      <c r="FJ59" s="120"/>
      <c r="FK59" s="120"/>
      <c r="FL59" s="120"/>
      <c r="FM59" s="120"/>
      <c r="FN59" s="120"/>
      <c r="FO59" s="120"/>
      <c r="FP59" s="120"/>
      <c r="FQ59" s="120"/>
      <c r="FR59" s="120"/>
      <c r="FS59" s="120"/>
      <c r="FT59" s="120"/>
      <c r="FU59" s="119"/>
      <c r="FV59" s="119"/>
      <c r="FW59" s="119"/>
      <c r="FX59" s="119"/>
      <c r="FY59" s="119"/>
      <c r="FZ59" s="119"/>
      <c r="GA59" s="119"/>
      <c r="GB59" s="119"/>
      <c r="GC59" s="119"/>
      <c r="GD59" s="119"/>
      <c r="GE59" s="119"/>
      <c r="GF59" s="119"/>
      <c r="GG59" s="120"/>
      <c r="GH59" s="120"/>
      <c r="GI59" s="120"/>
      <c r="GJ59" s="120"/>
      <c r="GK59" s="120"/>
      <c r="GL59" s="120"/>
      <c r="GM59" s="120"/>
      <c r="GN59" s="120"/>
      <c r="GO59" s="164"/>
      <c r="GP59" s="164"/>
      <c r="GQ59" s="164"/>
      <c r="GR59" s="164"/>
      <c r="GS59" s="164"/>
      <c r="GT59" s="120"/>
      <c r="GU59" s="120"/>
      <c r="GV59" s="120"/>
      <c r="GW59" s="120"/>
      <c r="GX59" s="119"/>
      <c r="GY59" s="119"/>
      <c r="GZ59" s="119"/>
      <c r="HA59" s="119"/>
      <c r="HB59" s="119"/>
      <c r="HC59" s="119"/>
      <c r="HD59" s="119"/>
      <c r="HE59" s="119"/>
      <c r="HF59" s="119"/>
      <c r="HG59" s="119"/>
      <c r="HH59" s="119"/>
      <c r="HI59" s="120"/>
      <c r="HJ59" s="119"/>
      <c r="HK59" s="119"/>
      <c r="HL59" s="119"/>
      <c r="HM59" s="119"/>
      <c r="HN59" s="120"/>
      <c r="HO59" s="120"/>
      <c r="HP59" s="120"/>
      <c r="HQ59" s="120"/>
      <c r="HR59" s="120"/>
      <c r="HS59" s="120"/>
      <c r="HT59" s="120"/>
      <c r="HU59" s="120"/>
      <c r="HV59" s="120"/>
      <c r="HW59" s="120"/>
      <c r="HX59" s="120"/>
      <c r="HY59" s="120"/>
      <c r="HZ59" s="120"/>
      <c r="IA59" s="120"/>
      <c r="IB59" s="120"/>
      <c r="IC59" s="119"/>
      <c r="ID59" s="119"/>
      <c r="IE59" s="119"/>
      <c r="IF59" s="119"/>
      <c r="IG59" s="119"/>
      <c r="IH59" s="119"/>
      <c r="II59" s="119"/>
      <c r="IJ59" s="119"/>
      <c r="IK59" s="119"/>
      <c r="IL59" s="119"/>
      <c r="IM59" s="119"/>
      <c r="IN59" s="119"/>
      <c r="IO59" s="119"/>
      <c r="IP59" s="119"/>
      <c r="IQ59" s="119"/>
      <c r="IR59" s="119"/>
      <c r="IS59" s="119"/>
      <c r="IT59" s="119"/>
      <c r="IU59" s="119"/>
      <c r="IV59" s="119"/>
      <c r="IW59" s="119"/>
      <c r="IX59" s="119"/>
      <c r="IY59" s="119"/>
      <c r="IZ59" s="119"/>
      <c r="JA59" s="120"/>
      <c r="JB59" s="120"/>
      <c r="JC59" s="120"/>
      <c r="JD59" s="120"/>
      <c r="JE59" s="120"/>
      <c r="JF59" s="120"/>
      <c r="JG59" s="119"/>
      <c r="JH59" s="119"/>
      <c r="JI59" s="119"/>
      <c r="JJ59" s="119"/>
      <c r="JK59" s="119"/>
      <c r="JL59" s="119"/>
      <c r="JM59" s="119"/>
      <c r="JN59" s="119"/>
      <c r="JO59" s="119"/>
      <c r="JP59" s="119"/>
      <c r="JQ59" s="119"/>
      <c r="JR59" s="119"/>
      <c r="JS59" s="119"/>
      <c r="JT59" s="119"/>
      <c r="JU59" s="119"/>
      <c r="JV59" s="119"/>
      <c r="JW59" s="119"/>
      <c r="JX59" s="119"/>
      <c r="JY59" s="119"/>
      <c r="JZ59" s="119"/>
      <c r="KA59" s="119"/>
      <c r="KB59" s="119"/>
      <c r="KC59" s="230"/>
      <c r="KD59" s="230"/>
      <c r="KE59" s="230"/>
      <c r="KF59" s="230"/>
      <c r="KG59" s="230"/>
      <c r="KH59" s="230"/>
      <c r="KI59" s="230"/>
      <c r="KJ59" s="230"/>
      <c r="KK59" s="230"/>
      <c r="KL59" s="230"/>
      <c r="KM59" s="230"/>
      <c r="KN59" s="230"/>
      <c r="KO59" s="230"/>
      <c r="KP59" s="230"/>
      <c r="KQ59" s="119"/>
      <c r="KR59" s="119"/>
      <c r="KS59" s="119"/>
      <c r="KT59" s="119"/>
      <c r="KU59" s="119"/>
      <c r="KV59" s="119"/>
      <c r="KW59" s="119"/>
      <c r="KX59" s="119"/>
      <c r="KY59" s="119"/>
      <c r="KZ59" s="119"/>
      <c r="LA59" s="119"/>
      <c r="LB59" s="119"/>
      <c r="LC59" s="119"/>
      <c r="LD59" s="125"/>
      <c r="LE59" s="125"/>
      <c r="LF59" s="125"/>
      <c r="LG59" s="231"/>
      <c r="LH59" s="231"/>
      <c r="LI59" s="231"/>
      <c r="LJ59" s="231"/>
      <c r="LK59" s="231"/>
      <c r="LL59" s="231"/>
      <c r="LM59" s="231"/>
      <c r="LN59" s="231"/>
      <c r="LO59" s="231"/>
      <c r="LP59" s="231"/>
      <c r="LQ59" s="231"/>
      <c r="LR59" s="231"/>
      <c r="LS59" s="125"/>
      <c r="LT59" s="125"/>
      <c r="LU59" s="125"/>
      <c r="LV59" s="125"/>
      <c r="LW59" s="125"/>
      <c r="LX59" s="126"/>
      <c r="LY59" s="119"/>
      <c r="LZ59" s="119"/>
      <c r="MA59" s="119"/>
      <c r="MB59" s="119"/>
      <c r="MC59" s="119"/>
      <c r="MD59" s="119"/>
      <c r="ME59" s="119"/>
      <c r="MF59" s="119"/>
      <c r="MG59" s="119"/>
      <c r="MH59" s="119"/>
      <c r="MI59" s="119"/>
      <c r="MJ59" s="119"/>
      <c r="MK59" s="230"/>
      <c r="ML59" s="230"/>
      <c r="MM59" s="230"/>
      <c r="MN59" s="230"/>
      <c r="MO59" s="230"/>
      <c r="MP59" s="230"/>
      <c r="MQ59" s="230"/>
      <c r="MR59" s="230"/>
      <c r="MS59" s="230"/>
      <c r="MT59" s="230"/>
      <c r="MU59" s="230"/>
      <c r="MV59" s="230"/>
      <c r="MW59" s="230"/>
      <c r="MX59" s="230"/>
      <c r="MY59" s="119"/>
      <c r="MZ59" s="119"/>
      <c r="NA59" s="119"/>
      <c r="NB59" s="119"/>
      <c r="NC59" s="126"/>
      <c r="ND59" s="119"/>
      <c r="NE59" s="119"/>
      <c r="NF59" s="119"/>
      <c r="NG59" s="119"/>
      <c r="NH59" s="119"/>
      <c r="NI59" s="119"/>
      <c r="NJ59" s="119"/>
      <c r="NK59" s="119"/>
      <c r="NL59" s="119"/>
      <c r="NM59" s="119"/>
      <c r="NN59" s="119"/>
      <c r="NO59" s="119"/>
      <c r="NP59" s="119"/>
      <c r="NQ59" s="119"/>
      <c r="NR59" s="119"/>
      <c r="NS59" s="119"/>
      <c r="NT59" s="119"/>
      <c r="NU59" s="119"/>
      <c r="NV59" s="119"/>
      <c r="NW59" s="119"/>
      <c r="NX59" s="119"/>
      <c r="NY59" s="119"/>
      <c r="NZ59" s="119"/>
      <c r="OA59" s="119"/>
      <c r="OB59" s="119"/>
      <c r="OC59" s="119"/>
      <c r="OD59" s="119"/>
      <c r="OE59" s="119"/>
      <c r="OF59" s="119"/>
      <c r="OG59" s="119"/>
      <c r="OH59" s="119"/>
      <c r="OI59" s="119"/>
      <c r="OJ59" s="119"/>
      <c r="OK59" s="119"/>
      <c r="OL59" s="119"/>
      <c r="OM59" s="30">
        <f>COUNTIF(Q59:AA59,"x")</f>
        <v>1</v>
      </c>
      <c r="ON59" s="15"/>
    </row>
    <row r="60" spans="1:404" ht="48" hidden="1" customHeight="1">
      <c r="A60" s="115">
        <v>97</v>
      </c>
      <c r="B60" s="51">
        <v>33</v>
      </c>
      <c r="C60" s="16" t="s">
        <v>211</v>
      </c>
      <c r="D60" s="14" t="s">
        <v>2</v>
      </c>
      <c r="E60" s="16" t="s">
        <v>212</v>
      </c>
      <c r="F60" s="82" t="s">
        <v>2</v>
      </c>
      <c r="G60" s="14"/>
      <c r="H60" s="89" t="s">
        <v>212</v>
      </c>
      <c r="I60" s="16" t="s">
        <v>212</v>
      </c>
      <c r="J60" s="54" t="s">
        <v>532</v>
      </c>
      <c r="K60" s="30" t="s">
        <v>636</v>
      </c>
      <c r="L60" s="30" t="s">
        <v>957</v>
      </c>
      <c r="M60" s="29" t="s">
        <v>638</v>
      </c>
      <c r="N60" s="93" t="s">
        <v>639</v>
      </c>
      <c r="O60" s="93" t="s">
        <v>27</v>
      </c>
      <c r="P60" s="54">
        <v>1</v>
      </c>
      <c r="Q60" s="30"/>
      <c r="R60" s="30"/>
      <c r="S60" s="30"/>
      <c r="T60" s="30"/>
      <c r="U60" s="30"/>
      <c r="V60" s="30"/>
      <c r="W60" s="30"/>
      <c r="X60" s="30"/>
      <c r="Y60" s="30"/>
      <c r="Z60" s="30" t="s">
        <v>27</v>
      </c>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130"/>
      <c r="CP60" s="130"/>
      <c r="CQ60" s="130"/>
      <c r="CR60" s="130"/>
      <c r="CS60" s="130"/>
      <c r="CT60" s="130"/>
      <c r="CU60" s="130"/>
      <c r="CV60" s="130"/>
      <c r="CW60" s="130"/>
      <c r="CX60" s="130"/>
      <c r="CY60" s="30"/>
      <c r="CZ60" s="30"/>
      <c r="DA60" s="30"/>
      <c r="DB60" s="30"/>
      <c r="DC60" s="30"/>
      <c r="DD60" s="30"/>
      <c r="DE60" s="30"/>
      <c r="DF60" s="30"/>
      <c r="DG60" s="30"/>
      <c r="DH60" s="135"/>
      <c r="DI60" s="30"/>
      <c r="DJ60" s="30"/>
      <c r="DK60" s="30"/>
      <c r="DL60" s="30"/>
      <c r="DM60" s="30"/>
      <c r="DN60" s="30"/>
      <c r="DO60" s="30"/>
      <c r="DP60" s="30"/>
      <c r="DQ60" s="30"/>
      <c r="DR60" s="135"/>
      <c r="DS60" s="30"/>
      <c r="DT60" s="30"/>
      <c r="DU60" s="30"/>
      <c r="DV60" s="130"/>
      <c r="DW60" s="130"/>
      <c r="DX60" s="130"/>
      <c r="DY60" s="130"/>
      <c r="DZ60" s="130"/>
      <c r="EA60" s="130"/>
      <c r="EB60" s="130"/>
      <c r="EC60" s="130"/>
      <c r="ED60" s="130"/>
      <c r="EE60" s="130"/>
      <c r="EF60" s="130"/>
      <c r="EG60" s="130"/>
      <c r="EH60" s="130"/>
      <c r="EI60" s="130"/>
      <c r="EJ60" s="130"/>
      <c r="EK60" s="130"/>
      <c r="EL60" s="130"/>
      <c r="EM60" s="130"/>
      <c r="EN60" s="130"/>
      <c r="EO60" s="130"/>
      <c r="EP60" s="30"/>
      <c r="EQ60" s="30"/>
      <c r="ER60" s="30"/>
      <c r="ES60" s="30"/>
      <c r="ET60" s="30"/>
      <c r="EU60" s="30"/>
      <c r="EV60" s="30"/>
      <c r="EW60" s="30"/>
      <c r="EX60" s="30"/>
      <c r="EY60" s="135"/>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130"/>
      <c r="LE60" s="130"/>
      <c r="LF60" s="130"/>
      <c r="LG60" s="130"/>
      <c r="LH60" s="130"/>
      <c r="LI60" s="130"/>
      <c r="LJ60" s="130"/>
      <c r="LK60" s="130"/>
      <c r="LL60" s="130"/>
      <c r="LM60" s="130"/>
      <c r="LN60" s="130"/>
      <c r="LO60" s="130"/>
      <c r="LP60" s="130"/>
      <c r="LQ60" s="130"/>
      <c r="LR60" s="130"/>
      <c r="LS60" s="130"/>
      <c r="LT60" s="130"/>
      <c r="LU60" s="130"/>
      <c r="LV60" s="130"/>
      <c r="LW60" s="130"/>
      <c r="LX60" s="135"/>
      <c r="LY60" s="30"/>
      <c r="LZ60" s="30"/>
      <c r="MA60" s="30"/>
      <c r="MB60" s="30"/>
      <c r="MC60" s="30"/>
      <c r="MD60" s="30"/>
      <c r="ME60" s="30"/>
      <c r="MF60" s="30"/>
      <c r="MG60" s="30"/>
      <c r="MH60" s="30"/>
      <c r="MI60" s="30"/>
      <c r="MJ60" s="30"/>
      <c r="MK60" s="30"/>
      <c r="ML60" s="30"/>
      <c r="MM60" s="30"/>
      <c r="MN60" s="30"/>
      <c r="MO60" s="30"/>
      <c r="MP60" s="30"/>
      <c r="MQ60" s="30"/>
      <c r="MR60" s="30"/>
      <c r="MS60" s="30"/>
      <c r="MT60" s="30"/>
      <c r="MU60" s="30"/>
      <c r="MV60" s="30"/>
      <c r="MW60" s="30"/>
      <c r="MX60" s="30"/>
      <c r="MY60" s="30"/>
      <c r="MZ60" s="30"/>
      <c r="NA60" s="30"/>
      <c r="NB60" s="30"/>
      <c r="NC60" s="135"/>
      <c r="ND60" s="30"/>
      <c r="NE60" s="30"/>
      <c r="NF60" s="30"/>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f>COUNTIF(Q60:AA60,"x")</f>
        <v>1</v>
      </c>
      <c r="ON60" s="51"/>
    </row>
    <row r="61" spans="1:404" ht="36" hidden="1" customHeight="1">
      <c r="A61" s="115">
        <v>98</v>
      </c>
      <c r="B61" s="51">
        <v>34</v>
      </c>
      <c r="C61" s="16" t="s">
        <v>213</v>
      </c>
      <c r="D61" s="14" t="s">
        <v>2</v>
      </c>
      <c r="E61" s="16" t="s">
        <v>214</v>
      </c>
      <c r="F61" s="82" t="s">
        <v>2</v>
      </c>
      <c r="G61" s="54"/>
      <c r="H61" s="89" t="s">
        <v>214</v>
      </c>
      <c r="I61" s="16" t="s">
        <v>214</v>
      </c>
      <c r="J61" s="54"/>
      <c r="K61" s="30" t="s">
        <v>636</v>
      </c>
      <c r="L61" s="30" t="s">
        <v>957</v>
      </c>
      <c r="M61" s="29" t="s">
        <v>638</v>
      </c>
      <c r="N61" s="93" t="s">
        <v>639</v>
      </c>
      <c r="O61" s="93" t="s">
        <v>27</v>
      </c>
      <c r="P61" s="54"/>
      <c r="Q61" s="30"/>
      <c r="R61" s="30"/>
      <c r="S61" s="30"/>
      <c r="T61" s="30"/>
      <c r="U61" s="30"/>
      <c r="V61" s="30"/>
      <c r="W61" s="30"/>
      <c r="X61" s="30"/>
      <c r="Y61" s="30"/>
      <c r="Z61" s="30" t="s">
        <v>27</v>
      </c>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130"/>
      <c r="CP61" s="130"/>
      <c r="CQ61" s="130"/>
      <c r="CR61" s="130"/>
      <c r="CS61" s="130"/>
      <c r="CT61" s="130"/>
      <c r="CU61" s="130"/>
      <c r="CV61" s="130"/>
      <c r="CW61" s="130"/>
      <c r="CX61" s="130"/>
      <c r="CY61" s="30"/>
      <c r="CZ61" s="30"/>
      <c r="DA61" s="30"/>
      <c r="DB61" s="30"/>
      <c r="DC61" s="30"/>
      <c r="DD61" s="30"/>
      <c r="DE61" s="30"/>
      <c r="DF61" s="30"/>
      <c r="DG61" s="30"/>
      <c r="DH61" s="135"/>
      <c r="DI61" s="30"/>
      <c r="DJ61" s="30"/>
      <c r="DK61" s="30"/>
      <c r="DL61" s="30"/>
      <c r="DM61" s="30"/>
      <c r="DN61" s="30"/>
      <c r="DO61" s="30"/>
      <c r="DP61" s="30"/>
      <c r="DQ61" s="30"/>
      <c r="DR61" s="135"/>
      <c r="DS61" s="30"/>
      <c r="DT61" s="30"/>
      <c r="DU61" s="30"/>
      <c r="DV61" s="130"/>
      <c r="DW61" s="130"/>
      <c r="DX61" s="130"/>
      <c r="DY61" s="130"/>
      <c r="DZ61" s="130"/>
      <c r="EA61" s="130"/>
      <c r="EB61" s="130"/>
      <c r="EC61" s="130"/>
      <c r="ED61" s="130"/>
      <c r="EE61" s="130"/>
      <c r="EF61" s="130"/>
      <c r="EG61" s="130"/>
      <c r="EH61" s="130"/>
      <c r="EI61" s="130"/>
      <c r="EJ61" s="130"/>
      <c r="EK61" s="130"/>
      <c r="EL61" s="130"/>
      <c r="EM61" s="130"/>
      <c r="EN61" s="130"/>
      <c r="EO61" s="130"/>
      <c r="EP61" s="30"/>
      <c r="EQ61" s="30"/>
      <c r="ER61" s="30"/>
      <c r="ES61" s="30"/>
      <c r="ET61" s="30"/>
      <c r="EU61" s="30"/>
      <c r="EV61" s="30"/>
      <c r="EW61" s="30"/>
      <c r="EX61" s="30"/>
      <c r="EY61" s="135"/>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130"/>
      <c r="LE61" s="130"/>
      <c r="LF61" s="130"/>
      <c r="LG61" s="130"/>
      <c r="LH61" s="130"/>
      <c r="LI61" s="130"/>
      <c r="LJ61" s="130"/>
      <c r="LK61" s="130"/>
      <c r="LL61" s="130"/>
      <c r="LM61" s="130"/>
      <c r="LN61" s="130"/>
      <c r="LO61" s="130"/>
      <c r="LP61" s="130"/>
      <c r="LQ61" s="130"/>
      <c r="LR61" s="130"/>
      <c r="LS61" s="130"/>
      <c r="LT61" s="130"/>
      <c r="LU61" s="130"/>
      <c r="LV61" s="130"/>
      <c r="LW61" s="130"/>
      <c r="LX61" s="135"/>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135"/>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f>COUNTIF(Q61:AA61,"x")</f>
        <v>1</v>
      </c>
      <c r="ON61" s="51"/>
    </row>
    <row r="62" spans="1:404" ht="49.5" hidden="1" customHeight="1">
      <c r="A62" s="115">
        <v>100</v>
      </c>
      <c r="B62" s="51">
        <v>35</v>
      </c>
      <c r="C62" s="16" t="s">
        <v>215</v>
      </c>
      <c r="D62" s="14" t="s">
        <v>2</v>
      </c>
      <c r="E62" s="16" t="s">
        <v>216</v>
      </c>
      <c r="F62" s="82" t="s">
        <v>2</v>
      </c>
      <c r="G62" s="14"/>
      <c r="H62" s="89" t="s">
        <v>217</v>
      </c>
      <c r="I62" s="16" t="s">
        <v>217</v>
      </c>
      <c r="J62" s="54"/>
      <c r="K62" s="30" t="s">
        <v>636</v>
      </c>
      <c r="L62" s="30" t="s">
        <v>957</v>
      </c>
      <c r="M62" s="29" t="s">
        <v>638</v>
      </c>
      <c r="N62" s="93" t="s">
        <v>639</v>
      </c>
      <c r="O62" s="93" t="s">
        <v>27</v>
      </c>
      <c r="P62" s="54">
        <v>1</v>
      </c>
      <c r="Q62" s="30"/>
      <c r="R62" s="30"/>
      <c r="S62" s="30"/>
      <c r="T62" s="30"/>
      <c r="U62" s="30"/>
      <c r="V62" s="30"/>
      <c r="W62" s="30"/>
      <c r="X62" s="30"/>
      <c r="Y62" s="30"/>
      <c r="Z62" s="30"/>
      <c r="AA62" s="30" t="s">
        <v>27</v>
      </c>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130"/>
      <c r="CP62" s="130"/>
      <c r="CQ62" s="130"/>
      <c r="CR62" s="130"/>
      <c r="CS62" s="130"/>
      <c r="CT62" s="130"/>
      <c r="CU62" s="130"/>
      <c r="CV62" s="130"/>
      <c r="CW62" s="130"/>
      <c r="CX62" s="130"/>
      <c r="CY62" s="30"/>
      <c r="CZ62" s="30"/>
      <c r="DA62" s="30"/>
      <c r="DB62" s="30"/>
      <c r="DC62" s="30"/>
      <c r="DD62" s="30"/>
      <c r="DE62" s="30"/>
      <c r="DF62" s="30"/>
      <c r="DG62" s="30"/>
      <c r="DH62" s="135"/>
      <c r="DI62" s="30"/>
      <c r="DJ62" s="30"/>
      <c r="DK62" s="30"/>
      <c r="DL62" s="30"/>
      <c r="DM62" s="30"/>
      <c r="DN62" s="30"/>
      <c r="DO62" s="30"/>
      <c r="DP62" s="30"/>
      <c r="DQ62" s="30"/>
      <c r="DR62" s="135"/>
      <c r="DS62" s="30"/>
      <c r="DT62" s="30"/>
      <c r="DU62" s="30"/>
      <c r="DV62" s="130"/>
      <c r="DW62" s="130"/>
      <c r="DX62" s="130"/>
      <c r="DY62" s="130"/>
      <c r="DZ62" s="130"/>
      <c r="EA62" s="130"/>
      <c r="EB62" s="130"/>
      <c r="EC62" s="130"/>
      <c r="ED62" s="130"/>
      <c r="EE62" s="130"/>
      <c r="EF62" s="130"/>
      <c r="EG62" s="130"/>
      <c r="EH62" s="130"/>
      <c r="EI62" s="130"/>
      <c r="EJ62" s="130"/>
      <c r="EK62" s="130"/>
      <c r="EL62" s="130"/>
      <c r="EM62" s="130"/>
      <c r="EN62" s="130"/>
      <c r="EO62" s="130"/>
      <c r="EP62" s="30"/>
      <c r="EQ62" s="30"/>
      <c r="ER62" s="30"/>
      <c r="ES62" s="30"/>
      <c r="ET62" s="30"/>
      <c r="EU62" s="30"/>
      <c r="EV62" s="30"/>
      <c r="EW62" s="30"/>
      <c r="EX62" s="30"/>
      <c r="EY62" s="135"/>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130"/>
      <c r="LE62" s="130"/>
      <c r="LF62" s="130"/>
      <c r="LG62" s="130"/>
      <c r="LH62" s="130"/>
      <c r="LI62" s="130"/>
      <c r="LJ62" s="130"/>
      <c r="LK62" s="130"/>
      <c r="LL62" s="130"/>
      <c r="LM62" s="130"/>
      <c r="LN62" s="130"/>
      <c r="LO62" s="130"/>
      <c r="LP62" s="130"/>
      <c r="LQ62" s="130"/>
      <c r="LR62" s="130"/>
      <c r="LS62" s="130"/>
      <c r="LT62" s="130"/>
      <c r="LU62" s="130"/>
      <c r="LV62" s="130"/>
      <c r="LW62" s="130"/>
      <c r="LX62" s="135"/>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135"/>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f>COUNTIF(Q62:AA62,"x")</f>
        <v>1</v>
      </c>
      <c r="ON62" s="51"/>
    </row>
    <row r="63" spans="1:404" ht="59.25" hidden="1" customHeight="1">
      <c r="A63" s="115">
        <v>101</v>
      </c>
      <c r="B63" s="51">
        <v>36</v>
      </c>
      <c r="C63" s="20" t="s">
        <v>218</v>
      </c>
      <c r="D63" s="21" t="s">
        <v>2</v>
      </c>
      <c r="E63" s="20" t="s">
        <v>219</v>
      </c>
      <c r="F63" s="82" t="s">
        <v>0</v>
      </c>
      <c r="G63" s="54" t="s">
        <v>27</v>
      </c>
      <c r="H63" s="89" t="s">
        <v>220</v>
      </c>
      <c r="I63" s="16" t="s">
        <v>220</v>
      </c>
      <c r="J63" s="54" t="s">
        <v>533</v>
      </c>
      <c r="K63" s="30" t="s">
        <v>636</v>
      </c>
      <c r="L63" s="30" t="s">
        <v>957</v>
      </c>
      <c r="M63" s="29" t="s">
        <v>638</v>
      </c>
      <c r="N63" s="93" t="s">
        <v>639</v>
      </c>
      <c r="O63" s="93" t="s">
        <v>27</v>
      </c>
      <c r="P63" s="54"/>
      <c r="Q63" s="30"/>
      <c r="R63" s="30"/>
      <c r="S63" s="30"/>
      <c r="T63" s="30"/>
      <c r="U63" s="30"/>
      <c r="V63" s="30"/>
      <c r="W63" s="30"/>
      <c r="X63" s="30"/>
      <c r="Y63" s="30"/>
      <c r="Z63" s="30"/>
      <c r="AA63" s="30" t="s">
        <v>27</v>
      </c>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130"/>
      <c r="CP63" s="130"/>
      <c r="CQ63" s="130"/>
      <c r="CR63" s="130"/>
      <c r="CS63" s="130"/>
      <c r="CT63" s="130"/>
      <c r="CU63" s="130"/>
      <c r="CV63" s="130"/>
      <c r="CW63" s="130"/>
      <c r="CX63" s="130"/>
      <c r="CY63" s="30"/>
      <c r="CZ63" s="30"/>
      <c r="DA63" s="30"/>
      <c r="DB63" s="30"/>
      <c r="DC63" s="30"/>
      <c r="DD63" s="30"/>
      <c r="DE63" s="30"/>
      <c r="DF63" s="30"/>
      <c r="DG63" s="30"/>
      <c r="DH63" s="135"/>
      <c r="DI63" s="30"/>
      <c r="DJ63" s="30"/>
      <c r="DK63" s="30"/>
      <c r="DL63" s="30"/>
      <c r="DM63" s="30"/>
      <c r="DN63" s="30"/>
      <c r="DO63" s="30"/>
      <c r="DP63" s="30"/>
      <c r="DQ63" s="30"/>
      <c r="DR63" s="135"/>
      <c r="DS63" s="30"/>
      <c r="DT63" s="30"/>
      <c r="DU63" s="30"/>
      <c r="DV63" s="130"/>
      <c r="DW63" s="130"/>
      <c r="DX63" s="130"/>
      <c r="DY63" s="130"/>
      <c r="DZ63" s="130"/>
      <c r="EA63" s="130"/>
      <c r="EB63" s="130"/>
      <c r="EC63" s="130"/>
      <c r="ED63" s="130"/>
      <c r="EE63" s="130"/>
      <c r="EF63" s="130"/>
      <c r="EG63" s="130"/>
      <c r="EH63" s="130"/>
      <c r="EI63" s="130"/>
      <c r="EJ63" s="130"/>
      <c r="EK63" s="130"/>
      <c r="EL63" s="130"/>
      <c r="EM63" s="130"/>
      <c r="EN63" s="130"/>
      <c r="EO63" s="130"/>
      <c r="EP63" s="30"/>
      <c r="EQ63" s="30"/>
      <c r="ER63" s="30"/>
      <c r="ES63" s="30"/>
      <c r="ET63" s="30"/>
      <c r="EU63" s="30"/>
      <c r="EV63" s="30"/>
      <c r="EW63" s="30"/>
      <c r="EX63" s="30"/>
      <c r="EY63" s="135"/>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130"/>
      <c r="LE63" s="130"/>
      <c r="LF63" s="130"/>
      <c r="LG63" s="130"/>
      <c r="LH63" s="130"/>
      <c r="LI63" s="130"/>
      <c r="LJ63" s="130"/>
      <c r="LK63" s="130"/>
      <c r="LL63" s="130"/>
      <c r="LM63" s="130"/>
      <c r="LN63" s="130"/>
      <c r="LO63" s="130"/>
      <c r="LP63" s="130"/>
      <c r="LQ63" s="130"/>
      <c r="LR63" s="130"/>
      <c r="LS63" s="130"/>
      <c r="LT63" s="130"/>
      <c r="LU63" s="130"/>
      <c r="LV63" s="130"/>
      <c r="LW63" s="130"/>
      <c r="LX63" s="135"/>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135"/>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f>COUNTIF(Q63:AA63,"x")</f>
        <v>1</v>
      </c>
      <c r="ON63" s="51"/>
    </row>
    <row r="64" spans="1:404" ht="22.5" customHeight="1">
      <c r="A64" s="28"/>
      <c r="B64" s="51"/>
      <c r="C64" s="296" t="s">
        <v>109</v>
      </c>
      <c r="D64" s="296"/>
      <c r="E64" s="296"/>
      <c r="F64" s="82" t="s">
        <v>122</v>
      </c>
      <c r="G64" s="30">
        <f>COUNTIF(G65:G65,"x")</f>
        <v>1</v>
      </c>
      <c r="H64" s="76"/>
      <c r="I64" s="17"/>
      <c r="J64" s="54"/>
      <c r="K64" s="105"/>
      <c r="L64" s="105"/>
      <c r="M64" s="105"/>
      <c r="N64" s="105"/>
      <c r="O64" s="25">
        <f>COUNTIF(O65:O70,"x")</f>
        <v>1</v>
      </c>
      <c r="P64" s="54">
        <f>SUM(P65:P65)</f>
        <v>0</v>
      </c>
      <c r="Q64" s="30" t="s">
        <v>122</v>
      </c>
      <c r="R64" s="30" t="s">
        <v>122</v>
      </c>
      <c r="S64" s="30" t="s">
        <v>122</v>
      </c>
      <c r="T64" s="30" t="s">
        <v>122</v>
      </c>
      <c r="U64" s="30" t="s">
        <v>122</v>
      </c>
      <c r="V64" s="30" t="s">
        <v>122</v>
      </c>
      <c r="W64" s="30" t="s">
        <v>122</v>
      </c>
      <c r="X64" s="30" t="s">
        <v>122</v>
      </c>
      <c r="Y64" s="30" t="s">
        <v>122</v>
      </c>
      <c r="Z64" s="30" t="s">
        <v>122</v>
      </c>
      <c r="AA64" s="30" t="s">
        <v>122</v>
      </c>
      <c r="AB64" s="30"/>
      <c r="AC64" s="30"/>
      <c r="AD64" s="30"/>
      <c r="AE64" s="30"/>
      <c r="AF64" s="30"/>
      <c r="AG64" s="30"/>
      <c r="AH64" s="30"/>
      <c r="AI64" s="23"/>
      <c r="AJ64" s="23"/>
      <c r="AK64" s="30"/>
      <c r="AL64" s="30"/>
      <c r="AM64" s="30"/>
      <c r="AN64" s="30"/>
      <c r="AO64" s="30"/>
      <c r="AP64" s="23"/>
      <c r="AQ64" s="30"/>
      <c r="AR64" s="23"/>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130"/>
      <c r="CP64" s="130"/>
      <c r="CQ64" s="130"/>
      <c r="CR64" s="130"/>
      <c r="CS64" s="130"/>
      <c r="CT64" s="130"/>
      <c r="CU64" s="130"/>
      <c r="CV64" s="130"/>
      <c r="CW64" s="130"/>
      <c r="CX64" s="130"/>
      <c r="CY64" s="30"/>
      <c r="CZ64" s="30"/>
      <c r="DA64" s="30"/>
      <c r="DB64" s="30"/>
      <c r="DC64" s="30"/>
      <c r="DD64" s="30"/>
      <c r="DE64" s="30"/>
      <c r="DF64" s="30"/>
      <c r="DG64" s="30"/>
      <c r="DH64" s="135"/>
      <c r="DI64" s="30"/>
      <c r="DJ64" s="30"/>
      <c r="DK64" s="30"/>
      <c r="DL64" s="30"/>
      <c r="DM64" s="30"/>
      <c r="DN64" s="30"/>
      <c r="DO64" s="30"/>
      <c r="DP64" s="30"/>
      <c r="DQ64" s="30"/>
      <c r="DR64" s="135"/>
      <c r="DS64" s="30"/>
      <c r="DT64" s="30"/>
      <c r="DU64" s="30"/>
      <c r="DV64" s="130"/>
      <c r="DW64" s="130"/>
      <c r="DX64" s="130"/>
      <c r="DY64" s="130"/>
      <c r="DZ64" s="130"/>
      <c r="EA64" s="130"/>
      <c r="EB64" s="130"/>
      <c r="EC64" s="130"/>
      <c r="ED64" s="130"/>
      <c r="EE64" s="130"/>
      <c r="EF64" s="130"/>
      <c r="EG64" s="130"/>
      <c r="EH64" s="130"/>
      <c r="EI64" s="130"/>
      <c r="EJ64" s="130"/>
      <c r="EK64" s="130"/>
      <c r="EL64" s="130"/>
      <c r="EM64" s="130"/>
      <c r="EN64" s="130"/>
      <c r="EO64" s="130"/>
      <c r="EP64" s="30"/>
      <c r="EQ64" s="30"/>
      <c r="ER64" s="30"/>
      <c r="ES64" s="30"/>
      <c r="ET64" s="30"/>
      <c r="EU64" s="30"/>
      <c r="EV64" s="30"/>
      <c r="EW64" s="30"/>
      <c r="EX64" s="30"/>
      <c r="EY64" s="135"/>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130"/>
      <c r="LE64" s="130"/>
      <c r="LF64" s="130"/>
      <c r="LG64" s="130"/>
      <c r="LH64" s="130"/>
      <c r="LI64" s="130"/>
      <c r="LJ64" s="130"/>
      <c r="LK64" s="130"/>
      <c r="LL64" s="130"/>
      <c r="LM64" s="130"/>
      <c r="LN64" s="130"/>
      <c r="LO64" s="130"/>
      <c r="LP64" s="130"/>
      <c r="LQ64" s="130"/>
      <c r="LR64" s="130"/>
      <c r="LS64" s="130"/>
      <c r="LT64" s="130"/>
      <c r="LU64" s="130"/>
      <c r="LV64" s="130"/>
      <c r="LW64" s="130"/>
      <c r="LX64" s="135"/>
      <c r="LY64" s="30"/>
      <c r="LZ64" s="30"/>
      <c r="MA64" s="30"/>
      <c r="MB64" s="30"/>
      <c r="MC64" s="30"/>
      <c r="MD64" s="30"/>
      <c r="ME64" s="30"/>
      <c r="MF64" s="30"/>
      <c r="MG64" s="30"/>
      <c r="MH64" s="30"/>
      <c r="MI64" s="30"/>
      <c r="MJ64" s="30"/>
      <c r="MK64" s="30"/>
      <c r="ML64" s="30"/>
      <c r="MM64" s="30"/>
      <c r="MN64" s="30"/>
      <c r="MO64" s="30"/>
      <c r="MP64" s="30"/>
      <c r="MQ64" s="30"/>
      <c r="MR64" s="30"/>
      <c r="MS64" s="30"/>
      <c r="MT64" s="30"/>
      <c r="MU64" s="30"/>
      <c r="MV64" s="30"/>
      <c r="MW64" s="30"/>
      <c r="MX64" s="30"/>
      <c r="MY64" s="30"/>
      <c r="MZ64" s="30"/>
      <c r="NA64" s="30"/>
      <c r="NB64" s="30"/>
      <c r="NC64" s="135"/>
      <c r="ND64" s="30"/>
      <c r="NE64" s="30"/>
      <c r="NF64" s="30"/>
      <c r="NG64" s="30"/>
      <c r="NH64" s="30"/>
      <c r="NI64" s="30"/>
      <c r="NJ64" s="30"/>
      <c r="NK64" s="30"/>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121"/>
    </row>
    <row r="65" spans="1:404" ht="50.25" hidden="1" customHeight="1">
      <c r="A65" s="309">
        <v>114</v>
      </c>
      <c r="B65" s="51">
        <v>37</v>
      </c>
      <c r="C65" s="20" t="s">
        <v>110</v>
      </c>
      <c r="D65" s="16" t="s">
        <v>3</v>
      </c>
      <c r="E65" s="20" t="s">
        <v>111</v>
      </c>
      <c r="F65" s="82" t="s">
        <v>1</v>
      </c>
      <c r="G65" s="300" t="s">
        <v>27</v>
      </c>
      <c r="H65" s="20" t="s">
        <v>111</v>
      </c>
      <c r="I65" s="58" t="s">
        <v>963</v>
      </c>
      <c r="J65" s="54"/>
      <c r="K65" s="30" t="s">
        <v>958</v>
      </c>
      <c r="L65" s="30" t="s">
        <v>637</v>
      </c>
      <c r="M65" s="29" t="s">
        <v>638</v>
      </c>
      <c r="N65" s="93" t="s">
        <v>981</v>
      </c>
      <c r="O65" s="359" t="s">
        <v>27</v>
      </c>
      <c r="P65" s="54"/>
      <c r="Q65" s="30" t="s">
        <v>27</v>
      </c>
      <c r="R65" s="30"/>
      <c r="S65" s="30"/>
      <c r="T65" s="30"/>
      <c r="U65" s="30"/>
      <c r="V65" s="30"/>
      <c r="W65" s="30"/>
      <c r="X65" s="30"/>
      <c r="Y65" s="30"/>
      <c r="Z65" s="30"/>
      <c r="AA65" s="30"/>
      <c r="AB65" s="152" t="s">
        <v>1067</v>
      </c>
      <c r="AC65" s="152" t="s">
        <v>1067</v>
      </c>
      <c r="AD65" s="152" t="s">
        <v>1067</v>
      </c>
      <c r="AE65" s="30">
        <v>2</v>
      </c>
      <c r="AF65" s="30">
        <v>2</v>
      </c>
      <c r="AG65" s="30">
        <v>2</v>
      </c>
      <c r="AH65" s="30">
        <v>2</v>
      </c>
      <c r="AI65" s="23">
        <v>1</v>
      </c>
      <c r="AJ65" s="23">
        <v>2</v>
      </c>
      <c r="AK65" s="30">
        <v>2</v>
      </c>
      <c r="AL65" s="30">
        <v>1</v>
      </c>
      <c r="AM65" s="30">
        <v>2</v>
      </c>
      <c r="AN65" s="30">
        <v>2</v>
      </c>
      <c r="AO65" s="30">
        <v>2</v>
      </c>
      <c r="AP65" s="23">
        <v>1</v>
      </c>
      <c r="AQ65" s="30">
        <v>2</v>
      </c>
      <c r="AR65" s="23">
        <v>1</v>
      </c>
      <c r="AS65" s="30">
        <v>2</v>
      </c>
      <c r="AT65" s="30">
        <v>2</v>
      </c>
      <c r="AU65" s="30">
        <v>2</v>
      </c>
      <c r="AV65" s="30">
        <v>2</v>
      </c>
      <c r="AW65" s="173">
        <f>COUNTIF(AE65:AV65,"2")</f>
        <v>14</v>
      </c>
      <c r="AX65" s="174">
        <f t="shared" ref="AX65" si="105">AW65/(AW65+AY65+BA65+BC65)</f>
        <v>0.77777777777777779</v>
      </c>
      <c r="AY65" s="173">
        <f>COUNTIF(AE65:AV65,"1")</f>
        <v>4</v>
      </c>
      <c r="AZ65" s="174">
        <f t="shared" ref="AZ65" si="106">AY65/(AW65+AY65+BA65+BC65)</f>
        <v>0.22222222222222221</v>
      </c>
      <c r="BA65" s="173">
        <f>COUNTIF(AE65:AV65,"0")</f>
        <v>0</v>
      </c>
      <c r="BB65" s="174">
        <f t="shared" ref="BB65" si="107">BA65/(AW65+AY65+BA65+BC65)</f>
        <v>0</v>
      </c>
      <c r="BC65" s="173">
        <f>COUNTIF(AE65:AV65,"KĐG")</f>
        <v>0</v>
      </c>
      <c r="BD65" s="174">
        <f t="shared" ref="BD65" si="108">BC65/(AW65+AY65+BA65+BC65)</f>
        <v>0</v>
      </c>
      <c r="BE65" s="175">
        <f t="shared" ref="BE65" si="109">(((AW65*2)+(AY65*1)+(BA65*0)))/(AW65+AY65+BA65)</f>
        <v>1.7777777777777777</v>
      </c>
      <c r="BF65" s="169" t="str">
        <f t="shared" ref="BF65" si="110">IF(BD65&gt;=50%,"KĐG",IF(BE65&gt;=1.6,"ĐMT",IF(BE65&gt;=1,"CCG","CĐ")))</f>
        <v>ĐMT</v>
      </c>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130"/>
      <c r="CP65" s="130"/>
      <c r="CQ65" s="130"/>
      <c r="CR65" s="130"/>
      <c r="CS65" s="130"/>
      <c r="CT65" s="130"/>
      <c r="CU65" s="130"/>
      <c r="CV65" s="130"/>
      <c r="CW65" s="130"/>
      <c r="CX65" s="130"/>
      <c r="CY65" s="30"/>
      <c r="CZ65" s="30"/>
      <c r="DA65" s="30"/>
      <c r="DB65" s="30"/>
      <c r="DC65" s="30"/>
      <c r="DD65" s="30"/>
      <c r="DE65" s="30"/>
      <c r="DF65" s="30"/>
      <c r="DG65" s="30"/>
      <c r="DH65" s="135"/>
      <c r="DI65" s="30"/>
      <c r="DJ65" s="30"/>
      <c r="DK65" s="30"/>
      <c r="DL65" s="30"/>
      <c r="DM65" s="30"/>
      <c r="DN65" s="30"/>
      <c r="DO65" s="30"/>
      <c r="DP65" s="30"/>
      <c r="DQ65" s="30"/>
      <c r="DR65" s="135"/>
      <c r="DS65" s="30"/>
      <c r="DT65" s="30"/>
      <c r="DU65" s="30"/>
      <c r="DV65" s="130"/>
      <c r="DW65" s="130"/>
      <c r="DX65" s="130"/>
      <c r="DY65" s="130"/>
      <c r="DZ65" s="130"/>
      <c r="EA65" s="130"/>
      <c r="EB65" s="130"/>
      <c r="EC65" s="130"/>
      <c r="ED65" s="130"/>
      <c r="EE65" s="130"/>
      <c r="EF65" s="130"/>
      <c r="EG65" s="130"/>
      <c r="EH65" s="130"/>
      <c r="EI65" s="130"/>
      <c r="EJ65" s="130"/>
      <c r="EK65" s="130"/>
      <c r="EL65" s="130"/>
      <c r="EM65" s="130"/>
      <c r="EN65" s="130"/>
      <c r="EO65" s="130"/>
      <c r="EP65" s="30"/>
      <c r="EQ65" s="30"/>
      <c r="ER65" s="30"/>
      <c r="ES65" s="30"/>
      <c r="ET65" s="30"/>
      <c r="EU65" s="30"/>
      <c r="EV65" s="30"/>
      <c r="EW65" s="30"/>
      <c r="EX65" s="30"/>
      <c r="EY65" s="135"/>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130"/>
      <c r="LE65" s="130"/>
      <c r="LF65" s="130"/>
      <c r="LG65" s="130"/>
      <c r="LH65" s="130"/>
      <c r="LI65" s="130"/>
      <c r="LJ65" s="130"/>
      <c r="LK65" s="130"/>
      <c r="LL65" s="130"/>
      <c r="LM65" s="130"/>
      <c r="LN65" s="130"/>
      <c r="LO65" s="130"/>
      <c r="LP65" s="130"/>
      <c r="LQ65" s="130"/>
      <c r="LR65" s="130"/>
      <c r="LS65" s="130"/>
      <c r="LT65" s="130"/>
      <c r="LU65" s="130"/>
      <c r="LV65" s="130"/>
      <c r="LW65" s="130"/>
      <c r="LX65" s="135"/>
      <c r="LY65" s="30"/>
      <c r="LZ65" s="30"/>
      <c r="MA65" s="30"/>
      <c r="MB65" s="30"/>
      <c r="MC65" s="30"/>
      <c r="MD65" s="30"/>
      <c r="ME65" s="30"/>
      <c r="MF65" s="30"/>
      <c r="MG65" s="30"/>
      <c r="MH65" s="30"/>
      <c r="MI65" s="30"/>
      <c r="MJ65" s="30"/>
      <c r="MK65" s="30"/>
      <c r="ML65" s="30"/>
      <c r="MM65" s="30"/>
      <c r="MN65" s="30"/>
      <c r="MO65" s="30"/>
      <c r="MP65" s="30"/>
      <c r="MQ65" s="30"/>
      <c r="MR65" s="30"/>
      <c r="MS65" s="30"/>
      <c r="MT65" s="30"/>
      <c r="MU65" s="30"/>
      <c r="MV65" s="30"/>
      <c r="MW65" s="30"/>
      <c r="MX65" s="30"/>
      <c r="MY65" s="30"/>
      <c r="MZ65" s="30"/>
      <c r="NA65" s="30"/>
      <c r="NB65" s="30"/>
      <c r="NC65" s="135"/>
      <c r="ND65" s="30"/>
      <c r="NE65" s="30"/>
      <c r="NF65" s="30"/>
      <c r="NG65" s="30"/>
      <c r="NH65" s="30"/>
      <c r="NI65" s="30"/>
      <c r="NJ65" s="30"/>
      <c r="NK65" s="30"/>
      <c r="NL65" s="30"/>
      <c r="NM65" s="30"/>
      <c r="NN65" s="30"/>
      <c r="NO65" s="30"/>
      <c r="NP65" s="30"/>
      <c r="NQ65" s="30"/>
      <c r="NR65" s="30"/>
      <c r="NS65" s="30"/>
      <c r="NT65" s="30"/>
      <c r="NU65" s="30"/>
      <c r="NV65" s="30"/>
      <c r="NW65" s="30"/>
      <c r="NX65" s="30"/>
      <c r="NY65" s="30"/>
      <c r="NZ65" s="30"/>
      <c r="OA65" s="30"/>
      <c r="OB65" s="30"/>
      <c r="OC65" s="30"/>
      <c r="OD65" s="30"/>
      <c r="OE65" s="30"/>
      <c r="OF65" s="30"/>
      <c r="OG65" s="30"/>
      <c r="OH65" s="30"/>
      <c r="OI65" s="30"/>
      <c r="OJ65" s="30"/>
      <c r="OK65" s="30"/>
      <c r="OL65" s="30"/>
      <c r="OM65" s="30">
        <f t="shared" ref="OM65:OM75" si="111">COUNTIF(Q65:AA65,"x")</f>
        <v>1</v>
      </c>
      <c r="ON65" s="121"/>
    </row>
    <row r="66" spans="1:404" ht="40.5" hidden="1" customHeight="1">
      <c r="A66" s="310"/>
      <c r="B66" s="74">
        <v>37</v>
      </c>
      <c r="C66" s="20" t="s">
        <v>110</v>
      </c>
      <c r="D66" s="16" t="s">
        <v>3</v>
      </c>
      <c r="E66" s="20" t="s">
        <v>111</v>
      </c>
      <c r="F66" s="82" t="s">
        <v>1</v>
      </c>
      <c r="G66" s="301"/>
      <c r="H66" s="20" t="s">
        <v>111</v>
      </c>
      <c r="I66" s="58" t="s">
        <v>963</v>
      </c>
      <c r="J66" s="76"/>
      <c r="K66" s="30" t="s">
        <v>958</v>
      </c>
      <c r="L66" s="30" t="s">
        <v>637</v>
      </c>
      <c r="M66" s="29" t="s">
        <v>638</v>
      </c>
      <c r="N66" s="93" t="s">
        <v>981</v>
      </c>
      <c r="O66" s="360"/>
      <c r="P66" s="76"/>
      <c r="Q66" s="30"/>
      <c r="R66" s="30" t="s">
        <v>27</v>
      </c>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152" t="s">
        <v>1067</v>
      </c>
      <c r="BH66" s="152" t="s">
        <v>1067</v>
      </c>
      <c r="BI66" s="152" t="s">
        <v>1067</v>
      </c>
      <c r="BJ66" s="30">
        <v>2</v>
      </c>
      <c r="BK66" s="30">
        <v>2</v>
      </c>
      <c r="BL66" s="30">
        <v>2</v>
      </c>
      <c r="BM66" s="30">
        <v>2</v>
      </c>
      <c r="BN66" s="23">
        <v>2</v>
      </c>
      <c r="BO66" s="23">
        <v>2</v>
      </c>
      <c r="BP66" s="30">
        <v>2</v>
      </c>
      <c r="BQ66" s="30">
        <v>2</v>
      </c>
      <c r="BR66" s="30">
        <v>2</v>
      </c>
      <c r="BS66" s="30">
        <v>2</v>
      </c>
      <c r="BT66" s="30">
        <v>2</v>
      </c>
      <c r="BU66" s="23">
        <v>2</v>
      </c>
      <c r="BV66" s="30">
        <v>2</v>
      </c>
      <c r="BW66" s="23">
        <v>1</v>
      </c>
      <c r="BX66" s="30">
        <v>2</v>
      </c>
      <c r="BY66" s="30">
        <v>2</v>
      </c>
      <c r="BZ66" s="30">
        <v>2</v>
      </c>
      <c r="CA66" s="30">
        <v>1</v>
      </c>
      <c r="CB66" s="30"/>
      <c r="CC66" s="185">
        <f>COUNTIF(BJ66:CA66,"2")</f>
        <v>16</v>
      </c>
      <c r="CD66" s="186">
        <f t="shared" ref="CD66" si="112">CC66/(CC66+CE66+CG66+CI66)</f>
        <v>0.88888888888888884</v>
      </c>
      <c r="CE66" s="185">
        <f>COUNTIF(BJ66:CA66,"1")</f>
        <v>2</v>
      </c>
      <c r="CF66" s="186">
        <f t="shared" ref="CF66" si="113">CE66/(CC66+CE66+CG66+CI66)</f>
        <v>0.1111111111111111</v>
      </c>
      <c r="CG66" s="185">
        <f>COUNTIF(BJ66:CA66,"0")</f>
        <v>0</v>
      </c>
      <c r="CH66" s="186">
        <f t="shared" ref="CH66" si="114">CG66/(CC66+CE66+CG66+CI66)</f>
        <v>0</v>
      </c>
      <c r="CI66" s="185">
        <f>COUNTIF(BJ66:CA66,"KĐG")</f>
        <v>0</v>
      </c>
      <c r="CJ66" s="186">
        <f t="shared" ref="CJ66" si="115">CI66/(CC66+CE66+CG66+CI66)</f>
        <v>0</v>
      </c>
      <c r="CK66" s="187">
        <f t="shared" ref="CK66" si="116">(((CC66*2)+(CE66*1)+(CG66*0)))/(CC66+CE66+CG66)</f>
        <v>1.8888888888888888</v>
      </c>
      <c r="CL66" s="169" t="str">
        <f t="shared" ref="CL66" si="117">IF(CJ66&gt;=50%,"KĐG",IF(CK66&gt;=1.6,"ĐMT",IF(CK66&gt;=1,"CCG","CĐ")))</f>
        <v>ĐMT</v>
      </c>
      <c r="CM66" s="30"/>
      <c r="CN66" s="30"/>
      <c r="CO66" s="130"/>
      <c r="CP66" s="130"/>
      <c r="CQ66" s="130"/>
      <c r="CR66" s="130"/>
      <c r="CS66" s="130"/>
      <c r="CT66" s="130"/>
      <c r="CU66" s="130"/>
      <c r="CV66" s="130"/>
      <c r="CW66" s="130"/>
      <c r="CX66" s="130"/>
      <c r="CY66" s="30"/>
      <c r="CZ66" s="30"/>
      <c r="DA66" s="30"/>
      <c r="DB66" s="30"/>
      <c r="DC66" s="30"/>
      <c r="DD66" s="30"/>
      <c r="DE66" s="30"/>
      <c r="DF66" s="30"/>
      <c r="DG66" s="30"/>
      <c r="DH66" s="135"/>
      <c r="DI66" s="30"/>
      <c r="DJ66" s="30"/>
      <c r="DK66" s="30"/>
      <c r="DL66" s="30"/>
      <c r="DM66" s="30"/>
      <c r="DN66" s="30"/>
      <c r="DO66" s="30"/>
      <c r="DP66" s="30"/>
      <c r="DQ66" s="30"/>
      <c r="DR66" s="135"/>
      <c r="DS66" s="30"/>
      <c r="DT66" s="30"/>
      <c r="DU66" s="30"/>
      <c r="DV66" s="130"/>
      <c r="DW66" s="130"/>
      <c r="DX66" s="130"/>
      <c r="DY66" s="130"/>
      <c r="DZ66" s="130"/>
      <c r="EA66" s="130"/>
      <c r="EB66" s="130"/>
      <c r="EC66" s="130"/>
      <c r="ED66" s="130"/>
      <c r="EE66" s="130"/>
      <c r="EF66" s="130"/>
      <c r="EG66" s="130"/>
      <c r="EH66" s="130"/>
      <c r="EI66" s="130"/>
      <c r="EJ66" s="130"/>
      <c r="EK66" s="130"/>
      <c r="EL66" s="130"/>
      <c r="EM66" s="130"/>
      <c r="EN66" s="130"/>
      <c r="EO66" s="130"/>
      <c r="EP66" s="30"/>
      <c r="EQ66" s="30"/>
      <c r="ER66" s="30"/>
      <c r="ES66" s="30"/>
      <c r="ET66" s="30"/>
      <c r="EU66" s="30"/>
      <c r="EV66" s="30"/>
      <c r="EW66" s="30"/>
      <c r="EX66" s="30"/>
      <c r="EY66" s="135"/>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130"/>
      <c r="LE66" s="130"/>
      <c r="LF66" s="130"/>
      <c r="LG66" s="130"/>
      <c r="LH66" s="130"/>
      <c r="LI66" s="130"/>
      <c r="LJ66" s="130"/>
      <c r="LK66" s="130"/>
      <c r="LL66" s="130"/>
      <c r="LM66" s="130"/>
      <c r="LN66" s="130"/>
      <c r="LO66" s="130"/>
      <c r="LP66" s="130"/>
      <c r="LQ66" s="130"/>
      <c r="LR66" s="130"/>
      <c r="LS66" s="130"/>
      <c r="LT66" s="130"/>
      <c r="LU66" s="130"/>
      <c r="LV66" s="130"/>
      <c r="LW66" s="130"/>
      <c r="LX66" s="135"/>
      <c r="LY66" s="30"/>
      <c r="LZ66" s="30"/>
      <c r="MA66" s="30"/>
      <c r="MB66" s="30"/>
      <c r="MC66" s="30"/>
      <c r="MD66" s="30"/>
      <c r="ME66" s="30"/>
      <c r="MF66" s="30"/>
      <c r="MG66" s="30"/>
      <c r="MH66" s="30"/>
      <c r="MI66" s="30"/>
      <c r="MJ66" s="30"/>
      <c r="MK66" s="30"/>
      <c r="ML66" s="30"/>
      <c r="MM66" s="30"/>
      <c r="MN66" s="30"/>
      <c r="MO66" s="30"/>
      <c r="MP66" s="30"/>
      <c r="MQ66" s="30"/>
      <c r="MR66" s="30"/>
      <c r="MS66" s="30"/>
      <c r="MT66" s="30"/>
      <c r="MU66" s="30"/>
      <c r="MV66" s="30"/>
      <c r="MW66" s="30"/>
      <c r="MX66" s="30"/>
      <c r="MY66" s="30"/>
      <c r="MZ66" s="30"/>
      <c r="NA66" s="30"/>
      <c r="NB66" s="30"/>
      <c r="NC66" s="135"/>
      <c r="ND66" s="30"/>
      <c r="NE66" s="30"/>
      <c r="NF66" s="30"/>
      <c r="NG66" s="30"/>
      <c r="NH66" s="30"/>
      <c r="NI66" s="30"/>
      <c r="NJ66" s="30"/>
      <c r="NK66" s="30"/>
      <c r="NL66" s="30"/>
      <c r="NM66" s="30"/>
      <c r="NN66" s="30"/>
      <c r="NO66" s="30"/>
      <c r="NP66" s="30"/>
      <c r="NQ66" s="30"/>
      <c r="NR66" s="30"/>
      <c r="NS66" s="30"/>
      <c r="NT66" s="30"/>
      <c r="NU66" s="30"/>
      <c r="NV66" s="30"/>
      <c r="NW66" s="30"/>
      <c r="NX66" s="30"/>
      <c r="NY66" s="30"/>
      <c r="NZ66" s="30"/>
      <c r="OA66" s="30"/>
      <c r="OB66" s="30"/>
      <c r="OC66" s="30"/>
      <c r="OD66" s="30"/>
      <c r="OE66" s="30"/>
      <c r="OF66" s="30"/>
      <c r="OG66" s="30"/>
      <c r="OH66" s="30"/>
      <c r="OI66" s="30"/>
      <c r="OJ66" s="30"/>
      <c r="OK66" s="30"/>
      <c r="OL66" s="30"/>
      <c r="OM66" s="30">
        <f t="shared" si="111"/>
        <v>1</v>
      </c>
      <c r="ON66" s="74"/>
    </row>
    <row r="67" spans="1:404" ht="44.25" hidden="1" customHeight="1">
      <c r="A67" s="310"/>
      <c r="B67" s="74">
        <v>37</v>
      </c>
      <c r="C67" s="20" t="s">
        <v>110</v>
      </c>
      <c r="D67" s="16" t="s">
        <v>3</v>
      </c>
      <c r="E67" s="20" t="s">
        <v>111</v>
      </c>
      <c r="F67" s="82" t="s">
        <v>1</v>
      </c>
      <c r="G67" s="380"/>
      <c r="H67" s="20" t="s">
        <v>111</v>
      </c>
      <c r="I67" s="58" t="s">
        <v>963</v>
      </c>
      <c r="J67" s="76"/>
      <c r="K67" s="30" t="s">
        <v>958</v>
      </c>
      <c r="L67" s="30" t="s">
        <v>637</v>
      </c>
      <c r="M67" s="29" t="s">
        <v>638</v>
      </c>
      <c r="N67" s="93" t="s">
        <v>981</v>
      </c>
      <c r="O67" s="360"/>
      <c r="P67" s="76"/>
      <c r="Q67" s="30"/>
      <c r="R67" s="30"/>
      <c r="S67" s="30" t="s">
        <v>27</v>
      </c>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152" t="s">
        <v>1067</v>
      </c>
      <c r="CN67" s="152" t="s">
        <v>1067</v>
      </c>
      <c r="CO67" s="152" t="s">
        <v>1067</v>
      </c>
      <c r="CP67" s="30">
        <v>2</v>
      </c>
      <c r="CQ67" s="30">
        <v>2</v>
      </c>
      <c r="CR67" s="30">
        <v>2</v>
      </c>
      <c r="CS67" s="30">
        <v>2</v>
      </c>
      <c r="CT67" s="23">
        <v>1</v>
      </c>
      <c r="CU67" s="23">
        <v>2</v>
      </c>
      <c r="CV67" s="30">
        <v>2</v>
      </c>
      <c r="CW67" s="30">
        <v>1</v>
      </c>
      <c r="CX67" s="30">
        <v>2</v>
      </c>
      <c r="CY67" s="30">
        <v>2</v>
      </c>
      <c r="CZ67" s="30">
        <v>2</v>
      </c>
      <c r="DA67" s="23">
        <v>2</v>
      </c>
      <c r="DB67" s="30">
        <v>2</v>
      </c>
      <c r="DC67" s="23">
        <v>1</v>
      </c>
      <c r="DD67" s="30">
        <v>2</v>
      </c>
      <c r="DE67" s="30">
        <v>2</v>
      </c>
      <c r="DF67" s="30">
        <v>2</v>
      </c>
      <c r="DG67" s="30"/>
      <c r="DH67" s="201">
        <f>COUNTIF(CP67:DG67,"2")</f>
        <v>14</v>
      </c>
      <c r="DI67" s="198">
        <f t="shared" ref="DI67" si="118">DH67/(DH67+DJ67+DL67+DN67)</f>
        <v>0.82352941176470584</v>
      </c>
      <c r="DJ67" s="201">
        <f>COUNTIF(CP67:DG67,"1")</f>
        <v>3</v>
      </c>
      <c r="DK67" s="198">
        <f t="shared" ref="DK67" si="119">DJ67/(DH67+DJ67+DL67+DN67)</f>
        <v>0.17647058823529413</v>
      </c>
      <c r="DL67" s="201">
        <f>COUNTIF(CP67:DG67,"0")</f>
        <v>0</v>
      </c>
      <c r="DM67" s="198">
        <f t="shared" ref="DM67" si="120">DL67/(DH67+DJ67+DL67+DN67)</f>
        <v>0</v>
      </c>
      <c r="DN67" s="201">
        <f>COUNTIF(CP67:DG67,"KĐG")</f>
        <v>0</v>
      </c>
      <c r="DO67" s="198">
        <f t="shared" ref="DO67" si="121">DN67/(DH67+DJ67+DL67+DN67)</f>
        <v>0</v>
      </c>
      <c r="DP67" s="199">
        <f t="shared" ref="DP67" si="122">(((DH67*2)+(DJ67*1)+(DL67*0)))/(DH67+DJ67+DL67)</f>
        <v>1.8235294117647058</v>
      </c>
      <c r="DQ67" s="169" t="str">
        <f t="shared" ref="DQ67" si="123">IF(DO67&gt;=50%,"KĐG",IF(DP67&gt;=1.6,"ĐMT",IF(DP67&gt;=1,"CCG","CĐ")))</f>
        <v>ĐMT</v>
      </c>
      <c r="DR67" s="135"/>
      <c r="DS67" s="30"/>
      <c r="DT67" s="30"/>
      <c r="DU67" s="30"/>
      <c r="DV67" s="130"/>
      <c r="DW67" s="130"/>
      <c r="DX67" s="130"/>
      <c r="DY67" s="130"/>
      <c r="DZ67" s="130"/>
      <c r="EA67" s="130"/>
      <c r="EB67" s="130"/>
      <c r="EC67" s="130"/>
      <c r="ED67" s="130"/>
      <c r="EE67" s="130"/>
      <c r="EF67" s="130"/>
      <c r="EG67" s="130"/>
      <c r="EH67" s="130"/>
      <c r="EI67" s="130"/>
      <c r="EJ67" s="130"/>
      <c r="EK67" s="130"/>
      <c r="EL67" s="130"/>
      <c r="EM67" s="130"/>
      <c r="EN67" s="130"/>
      <c r="EO67" s="130"/>
      <c r="EP67" s="30"/>
      <c r="EQ67" s="30"/>
      <c r="ER67" s="30"/>
      <c r="ES67" s="30"/>
      <c r="ET67" s="30"/>
      <c r="EU67" s="30"/>
      <c r="EV67" s="30"/>
      <c r="EW67" s="30"/>
      <c r="EX67" s="30"/>
      <c r="EY67" s="135"/>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130"/>
      <c r="LE67" s="130"/>
      <c r="LF67" s="130"/>
      <c r="LG67" s="130"/>
      <c r="LH67" s="130"/>
      <c r="LI67" s="130"/>
      <c r="LJ67" s="130"/>
      <c r="LK67" s="130"/>
      <c r="LL67" s="130"/>
      <c r="LM67" s="130"/>
      <c r="LN67" s="130"/>
      <c r="LO67" s="130"/>
      <c r="LP67" s="130"/>
      <c r="LQ67" s="130"/>
      <c r="LR67" s="130"/>
      <c r="LS67" s="130"/>
      <c r="LT67" s="130"/>
      <c r="LU67" s="130"/>
      <c r="LV67" s="130"/>
      <c r="LW67" s="130"/>
      <c r="LX67" s="135"/>
      <c r="LY67" s="30"/>
      <c r="LZ67" s="30"/>
      <c r="MA67" s="30"/>
      <c r="MB67" s="30"/>
      <c r="MC67" s="30"/>
      <c r="MD67" s="30"/>
      <c r="ME67" s="30"/>
      <c r="MF67" s="30"/>
      <c r="MG67" s="30"/>
      <c r="MH67" s="30"/>
      <c r="MI67" s="30"/>
      <c r="MJ67" s="30"/>
      <c r="MK67" s="30"/>
      <c r="ML67" s="30"/>
      <c r="MM67" s="30"/>
      <c r="MN67" s="30"/>
      <c r="MO67" s="30"/>
      <c r="MP67" s="30"/>
      <c r="MQ67" s="30"/>
      <c r="MR67" s="30"/>
      <c r="MS67" s="30"/>
      <c r="MT67" s="30"/>
      <c r="MU67" s="30"/>
      <c r="MV67" s="30"/>
      <c r="MW67" s="30"/>
      <c r="MX67" s="30"/>
      <c r="MY67" s="30"/>
      <c r="MZ67" s="30"/>
      <c r="NA67" s="30"/>
      <c r="NB67" s="30"/>
      <c r="NC67" s="135"/>
      <c r="ND67" s="30"/>
      <c r="NE67" s="30"/>
      <c r="NF67" s="30"/>
      <c r="NG67" s="30"/>
      <c r="NH67" s="30"/>
      <c r="NI67" s="30"/>
      <c r="NJ67" s="30"/>
      <c r="NK67" s="30"/>
      <c r="NL67" s="30"/>
      <c r="NM67" s="30"/>
      <c r="NN67" s="30"/>
      <c r="NO67" s="30"/>
      <c r="NP67" s="30"/>
      <c r="NQ67" s="30"/>
      <c r="NR67" s="30"/>
      <c r="NS67" s="30"/>
      <c r="NT67" s="30"/>
      <c r="NU67" s="30"/>
      <c r="NV67" s="30"/>
      <c r="NW67" s="30"/>
      <c r="NX67" s="30"/>
      <c r="NY67" s="30"/>
      <c r="NZ67" s="30"/>
      <c r="OA67" s="30"/>
      <c r="OB67" s="30"/>
      <c r="OC67" s="30"/>
      <c r="OD67" s="30"/>
      <c r="OE67" s="30"/>
      <c r="OF67" s="30"/>
      <c r="OG67" s="30"/>
      <c r="OH67" s="30"/>
      <c r="OI67" s="30"/>
      <c r="OJ67" s="30"/>
      <c r="OK67" s="30"/>
      <c r="OL67" s="30"/>
      <c r="OM67" s="30">
        <f t="shared" si="111"/>
        <v>1</v>
      </c>
      <c r="ON67" s="74"/>
    </row>
    <row r="68" spans="1:404" ht="49.5" hidden="1" customHeight="1">
      <c r="A68" s="310"/>
      <c r="B68" s="74">
        <v>37</v>
      </c>
      <c r="C68" s="20" t="s">
        <v>110</v>
      </c>
      <c r="D68" s="16" t="s">
        <v>3</v>
      </c>
      <c r="E68" s="20" t="s">
        <v>111</v>
      </c>
      <c r="F68" s="82" t="s">
        <v>1</v>
      </c>
      <c r="G68" s="301"/>
      <c r="H68" s="20" t="s">
        <v>111</v>
      </c>
      <c r="I68" s="58" t="s">
        <v>963</v>
      </c>
      <c r="J68" s="76"/>
      <c r="K68" s="30" t="s">
        <v>958</v>
      </c>
      <c r="L68" s="30" t="s">
        <v>637</v>
      </c>
      <c r="M68" s="29" t="s">
        <v>638</v>
      </c>
      <c r="N68" s="93" t="s">
        <v>981</v>
      </c>
      <c r="O68" s="360"/>
      <c r="P68" s="76"/>
      <c r="Q68" s="30"/>
      <c r="R68" s="30"/>
      <c r="S68" s="30"/>
      <c r="T68" s="30" t="s">
        <v>27</v>
      </c>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130"/>
      <c r="CP68" s="130"/>
      <c r="CQ68" s="130"/>
      <c r="CR68" s="130"/>
      <c r="CS68" s="130"/>
      <c r="CT68" s="130"/>
      <c r="CU68" s="130"/>
      <c r="CV68" s="130"/>
      <c r="CW68" s="130"/>
      <c r="CX68" s="130"/>
      <c r="CY68" s="30"/>
      <c r="CZ68" s="30"/>
      <c r="DA68" s="30"/>
      <c r="DB68" s="30"/>
      <c r="DC68" s="30"/>
      <c r="DD68" s="30"/>
      <c r="DE68" s="30"/>
      <c r="DF68" s="30"/>
      <c r="DG68" s="30"/>
      <c r="DH68" s="135"/>
      <c r="DI68" s="30"/>
      <c r="DJ68" s="30"/>
      <c r="DK68" s="30"/>
      <c r="DL68" s="30"/>
      <c r="DM68" s="30"/>
      <c r="DN68" s="30"/>
      <c r="DO68" s="30"/>
      <c r="DP68" s="30"/>
      <c r="DQ68" s="30"/>
      <c r="DR68" s="152" t="s">
        <v>1067</v>
      </c>
      <c r="DS68" s="152" t="s">
        <v>1067</v>
      </c>
      <c r="DT68" s="152" t="s">
        <v>1067</v>
      </c>
      <c r="DU68" s="152" t="s">
        <v>1067</v>
      </c>
      <c r="DV68" s="152" t="s">
        <v>1067</v>
      </c>
      <c r="DW68" s="30">
        <v>2</v>
      </c>
      <c r="DX68" s="30">
        <v>2</v>
      </c>
      <c r="DY68" s="30">
        <v>2</v>
      </c>
      <c r="DZ68" s="30">
        <v>2</v>
      </c>
      <c r="EA68" s="23">
        <v>1</v>
      </c>
      <c r="EB68" s="23">
        <v>2</v>
      </c>
      <c r="EC68" s="30">
        <v>2</v>
      </c>
      <c r="ED68" s="30">
        <v>2</v>
      </c>
      <c r="EE68" s="30">
        <v>2</v>
      </c>
      <c r="EF68" s="30">
        <v>2</v>
      </c>
      <c r="EG68" s="30">
        <v>2</v>
      </c>
      <c r="EH68" s="23">
        <v>2</v>
      </c>
      <c r="EI68" s="30">
        <v>2</v>
      </c>
      <c r="EJ68" s="23">
        <v>1</v>
      </c>
      <c r="EK68" s="30">
        <v>2</v>
      </c>
      <c r="EL68" s="30">
        <v>2</v>
      </c>
      <c r="EM68" s="30">
        <v>2</v>
      </c>
      <c r="EN68" s="30"/>
      <c r="EO68" s="208">
        <f>COUNTIF(DW68:EN68,"2")</f>
        <v>15</v>
      </c>
      <c r="EP68" s="207">
        <f t="shared" ref="EP68" si="124">EO68/(EO68+EQ68+ES68+EU68)</f>
        <v>0.88235294117647056</v>
      </c>
      <c r="EQ68" s="208">
        <f>COUNTIF(DW68:EN68,"1")</f>
        <v>2</v>
      </c>
      <c r="ER68" s="207">
        <f t="shared" ref="ER68" si="125">EQ68/(EO68+EQ68+ES68+EU68)</f>
        <v>0.11764705882352941</v>
      </c>
      <c r="ES68" s="208">
        <f>COUNTIF(DW68:EN68,"0")</f>
        <v>0</v>
      </c>
      <c r="ET68" s="207">
        <f t="shared" ref="ET68" si="126">ES68/(EO68+EQ68+ES68+EU68)</f>
        <v>0</v>
      </c>
      <c r="EU68" s="208">
        <f>COUNTIF(DW68:EN68,"KĐG")</f>
        <v>0</v>
      </c>
      <c r="EV68" s="207">
        <f t="shared" ref="EV68" si="127">EU68/(EO68+EQ68+ES68+EU68)</f>
        <v>0</v>
      </c>
      <c r="EW68" s="209">
        <f t="shared" ref="EW68" si="128">(((EO68*2)+(EQ68*1)+(ES68*0)))/(EO68+EQ68+ES68)</f>
        <v>1.8823529411764706</v>
      </c>
      <c r="EX68" s="169" t="str">
        <f t="shared" ref="EX68" si="129">IF(EV68&gt;=50%,"KĐG",IF(EW68&gt;=1.6,"ĐMT",IF(EW68&gt;=1,"CCG","CĐ")))</f>
        <v>ĐMT</v>
      </c>
      <c r="EY68" s="135"/>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130"/>
      <c r="LE68" s="130"/>
      <c r="LF68" s="130"/>
      <c r="LG68" s="130"/>
      <c r="LH68" s="130"/>
      <c r="LI68" s="130"/>
      <c r="LJ68" s="130"/>
      <c r="LK68" s="130"/>
      <c r="LL68" s="130"/>
      <c r="LM68" s="130"/>
      <c r="LN68" s="130"/>
      <c r="LO68" s="130"/>
      <c r="LP68" s="130"/>
      <c r="LQ68" s="130"/>
      <c r="LR68" s="130"/>
      <c r="LS68" s="130"/>
      <c r="LT68" s="130"/>
      <c r="LU68" s="130"/>
      <c r="LV68" s="130"/>
      <c r="LW68" s="130"/>
      <c r="LX68" s="135"/>
      <c r="LY68" s="30"/>
      <c r="LZ68" s="30"/>
      <c r="MA68" s="30"/>
      <c r="MB68" s="30"/>
      <c r="MC68" s="30"/>
      <c r="MD68" s="30"/>
      <c r="ME68" s="30"/>
      <c r="MF68" s="30"/>
      <c r="MG68" s="30"/>
      <c r="MH68" s="30"/>
      <c r="MI68" s="30"/>
      <c r="MJ68" s="30"/>
      <c r="MK68" s="30"/>
      <c r="ML68" s="30"/>
      <c r="MM68" s="30"/>
      <c r="MN68" s="30"/>
      <c r="MO68" s="30"/>
      <c r="MP68" s="30"/>
      <c r="MQ68" s="30"/>
      <c r="MR68" s="30"/>
      <c r="MS68" s="30"/>
      <c r="MT68" s="30"/>
      <c r="MU68" s="30"/>
      <c r="MV68" s="30"/>
      <c r="MW68" s="30"/>
      <c r="MX68" s="30"/>
      <c r="MY68" s="30"/>
      <c r="MZ68" s="30"/>
      <c r="NA68" s="30"/>
      <c r="NB68" s="30"/>
      <c r="NC68" s="135"/>
      <c r="ND68" s="30"/>
      <c r="NE68" s="30"/>
      <c r="NF68" s="30"/>
      <c r="NG68" s="30"/>
      <c r="NH68" s="30"/>
      <c r="NI68" s="30"/>
      <c r="NJ68" s="30"/>
      <c r="NK68" s="30"/>
      <c r="NL68" s="30"/>
      <c r="NM68" s="30"/>
      <c r="NN68" s="30"/>
      <c r="NO68" s="30"/>
      <c r="NP68" s="30"/>
      <c r="NQ68" s="30"/>
      <c r="NR68" s="30"/>
      <c r="NS68" s="30"/>
      <c r="NT68" s="30"/>
      <c r="NU68" s="30"/>
      <c r="NV68" s="30"/>
      <c r="NW68" s="30"/>
      <c r="NX68" s="30"/>
      <c r="NY68" s="30"/>
      <c r="NZ68" s="30"/>
      <c r="OA68" s="30"/>
      <c r="OB68" s="30"/>
      <c r="OC68" s="30"/>
      <c r="OD68" s="30"/>
      <c r="OE68" s="30"/>
      <c r="OF68" s="30"/>
      <c r="OG68" s="30"/>
      <c r="OH68" s="30"/>
      <c r="OI68" s="30"/>
      <c r="OJ68" s="30"/>
      <c r="OK68" s="30"/>
      <c r="OL68" s="30"/>
      <c r="OM68" s="30">
        <f t="shared" si="111"/>
        <v>1</v>
      </c>
      <c r="ON68" s="74"/>
    </row>
    <row r="69" spans="1:404" ht="34.5" hidden="1" customHeight="1">
      <c r="A69" s="310"/>
      <c r="B69" s="74">
        <v>37</v>
      </c>
      <c r="C69" s="20" t="s">
        <v>110</v>
      </c>
      <c r="D69" s="16" t="s">
        <v>3</v>
      </c>
      <c r="E69" s="20" t="s">
        <v>111</v>
      </c>
      <c r="F69" s="82" t="s">
        <v>1</v>
      </c>
      <c r="G69" s="301"/>
      <c r="H69" s="20" t="s">
        <v>111</v>
      </c>
      <c r="I69" s="58" t="s">
        <v>963</v>
      </c>
      <c r="J69" s="76"/>
      <c r="K69" s="30" t="s">
        <v>958</v>
      </c>
      <c r="L69" s="30" t="s">
        <v>637</v>
      </c>
      <c r="M69" s="29" t="s">
        <v>638</v>
      </c>
      <c r="N69" s="93" t="s">
        <v>981</v>
      </c>
      <c r="O69" s="360"/>
      <c r="P69" s="76"/>
      <c r="Q69" s="30"/>
      <c r="R69" s="30"/>
      <c r="S69" s="30"/>
      <c r="T69" s="30"/>
      <c r="U69" s="30" t="s">
        <v>27</v>
      </c>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130"/>
      <c r="CP69" s="130"/>
      <c r="CQ69" s="130"/>
      <c r="CR69" s="130"/>
      <c r="CS69" s="130"/>
      <c r="CT69" s="130"/>
      <c r="CU69" s="130"/>
      <c r="CV69" s="130"/>
      <c r="CW69" s="130"/>
      <c r="CX69" s="130"/>
      <c r="CY69" s="30"/>
      <c r="CZ69" s="30"/>
      <c r="DA69" s="30"/>
      <c r="DB69" s="30"/>
      <c r="DC69" s="30"/>
      <c r="DD69" s="30"/>
      <c r="DE69" s="30"/>
      <c r="DF69" s="30"/>
      <c r="DG69" s="30"/>
      <c r="DH69" s="135"/>
      <c r="DI69" s="30"/>
      <c r="DJ69" s="30"/>
      <c r="DK69" s="30"/>
      <c r="DL69" s="30"/>
      <c r="DM69" s="30"/>
      <c r="DN69" s="30"/>
      <c r="DO69" s="30"/>
      <c r="DP69" s="30"/>
      <c r="DQ69" s="30"/>
      <c r="DR69" s="135"/>
      <c r="DS69" s="30"/>
      <c r="DT69" s="30"/>
      <c r="DU69" s="30"/>
      <c r="DV69" s="130"/>
      <c r="DW69" s="130"/>
      <c r="DX69" s="130"/>
      <c r="DY69" s="130"/>
      <c r="DZ69" s="130"/>
      <c r="EA69" s="130"/>
      <c r="EB69" s="130"/>
      <c r="EC69" s="130"/>
      <c r="ED69" s="130"/>
      <c r="EE69" s="130"/>
      <c r="EF69" s="130"/>
      <c r="EG69" s="130"/>
      <c r="EH69" s="130"/>
      <c r="EI69" s="130"/>
      <c r="EJ69" s="130"/>
      <c r="EK69" s="130"/>
      <c r="EL69" s="130"/>
      <c r="EM69" s="130"/>
      <c r="EN69" s="130"/>
      <c r="EO69" s="130"/>
      <c r="EP69" s="30"/>
      <c r="EQ69" s="30"/>
      <c r="ER69" s="30"/>
      <c r="ES69" s="30"/>
      <c r="ET69" s="30"/>
      <c r="EU69" s="30"/>
      <c r="EV69" s="30"/>
      <c r="EW69" s="30"/>
      <c r="EX69" s="30"/>
      <c r="EY69" s="152" t="s">
        <v>1067</v>
      </c>
      <c r="EZ69" s="152" t="s">
        <v>1067</v>
      </c>
      <c r="FA69" s="152" t="s">
        <v>1067</v>
      </c>
      <c r="FB69" s="30">
        <v>2</v>
      </c>
      <c r="FC69" s="30">
        <v>2</v>
      </c>
      <c r="FD69" s="30">
        <v>2</v>
      </c>
      <c r="FE69" s="30">
        <v>2</v>
      </c>
      <c r="FF69" s="23">
        <v>1</v>
      </c>
      <c r="FG69" s="23">
        <v>2</v>
      </c>
      <c r="FH69" s="30">
        <v>2</v>
      </c>
      <c r="FI69" s="30">
        <v>2</v>
      </c>
      <c r="FJ69" s="30">
        <v>2</v>
      </c>
      <c r="FK69" s="30">
        <v>2</v>
      </c>
      <c r="FL69" s="30">
        <v>2</v>
      </c>
      <c r="FM69" s="23">
        <v>2</v>
      </c>
      <c r="FN69" s="30">
        <v>2</v>
      </c>
      <c r="FO69" s="23">
        <v>1</v>
      </c>
      <c r="FP69" s="30">
        <v>2</v>
      </c>
      <c r="FQ69" s="30">
        <v>2</v>
      </c>
      <c r="FR69" s="30">
        <v>2</v>
      </c>
      <c r="FS69" s="30"/>
      <c r="FT69" s="214">
        <f>COUNTIF(FB69:FS69,"2")</f>
        <v>15</v>
      </c>
      <c r="FU69" s="215">
        <f t="shared" ref="FU69" si="130">FT69/(FT69+FV69+FX69+FZ69)</f>
        <v>0.88235294117647056</v>
      </c>
      <c r="FV69" s="214">
        <f>COUNTIF(FB69:FS69,"1")</f>
        <v>2</v>
      </c>
      <c r="FW69" s="215">
        <f t="shared" ref="FW69" si="131">FV69/(FT69+FV69+FX69+FZ69)</f>
        <v>0.11764705882352941</v>
      </c>
      <c r="FX69" s="214">
        <f>COUNTIF(FB69:FS69,"0")</f>
        <v>0</v>
      </c>
      <c r="FY69" s="215">
        <f t="shared" ref="FY69" si="132">FX69/(FT69+FV69+FX69+FZ69)</f>
        <v>0</v>
      </c>
      <c r="FZ69" s="214">
        <f>COUNTIF(FB69:FS69,"KĐG")</f>
        <v>0</v>
      </c>
      <c r="GA69" s="215">
        <f t="shared" ref="GA69" si="133">FZ69/(FT69+FV69+FX69+FZ69)</f>
        <v>0</v>
      </c>
      <c r="GB69" s="216">
        <f t="shared" ref="GB69" si="134">(((FT69*2)+(FV69*1)+(FX69*0)))/(FT69+FV69+FX69)</f>
        <v>1.8823529411764706</v>
      </c>
      <c r="GC69" s="169" t="str">
        <f t="shared" ref="GC69" si="135">IF(GA69&gt;=50%,"KĐG",IF(GB69&gt;=1.6,"ĐMT",IF(GB69&gt;=1,"CCG","CĐ")))</f>
        <v>ĐMT</v>
      </c>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130"/>
      <c r="LE69" s="130"/>
      <c r="LF69" s="130"/>
      <c r="LG69" s="130"/>
      <c r="LH69" s="130"/>
      <c r="LI69" s="130"/>
      <c r="LJ69" s="130"/>
      <c r="LK69" s="130"/>
      <c r="LL69" s="130"/>
      <c r="LM69" s="130"/>
      <c r="LN69" s="130"/>
      <c r="LO69" s="130"/>
      <c r="LP69" s="130"/>
      <c r="LQ69" s="130"/>
      <c r="LR69" s="130"/>
      <c r="LS69" s="130"/>
      <c r="LT69" s="130"/>
      <c r="LU69" s="130"/>
      <c r="LV69" s="130"/>
      <c r="LW69" s="130"/>
      <c r="LX69" s="135"/>
      <c r="LY69" s="30"/>
      <c r="LZ69" s="30"/>
      <c r="MA69" s="30"/>
      <c r="MB69" s="30"/>
      <c r="MC69" s="30"/>
      <c r="MD69" s="30"/>
      <c r="ME69" s="30"/>
      <c r="MF69" s="30"/>
      <c r="MG69" s="30"/>
      <c r="MH69" s="30"/>
      <c r="MI69" s="30"/>
      <c r="MJ69" s="30"/>
      <c r="MK69" s="30"/>
      <c r="ML69" s="30"/>
      <c r="MM69" s="30"/>
      <c r="MN69" s="30"/>
      <c r="MO69" s="30"/>
      <c r="MP69" s="30"/>
      <c r="MQ69" s="30"/>
      <c r="MR69" s="30"/>
      <c r="MS69" s="30"/>
      <c r="MT69" s="30"/>
      <c r="MU69" s="30"/>
      <c r="MV69" s="30"/>
      <c r="MW69" s="30"/>
      <c r="MX69" s="30"/>
      <c r="MY69" s="30"/>
      <c r="MZ69" s="30"/>
      <c r="NA69" s="30"/>
      <c r="NB69" s="30"/>
      <c r="NC69" s="135"/>
      <c r="ND69" s="30"/>
      <c r="NE69" s="30"/>
      <c r="NF69" s="30"/>
      <c r="NG69" s="30"/>
      <c r="NH69" s="30"/>
      <c r="NI69" s="30"/>
      <c r="NJ69" s="30"/>
      <c r="NK69" s="30"/>
      <c r="NL69" s="30"/>
      <c r="NM69" s="30"/>
      <c r="NN69" s="30"/>
      <c r="NO69" s="30"/>
      <c r="NP69" s="30"/>
      <c r="NQ69" s="30"/>
      <c r="NR69" s="30"/>
      <c r="NS69" s="30"/>
      <c r="NT69" s="30"/>
      <c r="NU69" s="30"/>
      <c r="NV69" s="30"/>
      <c r="NW69" s="30"/>
      <c r="NX69" s="30"/>
      <c r="NY69" s="30"/>
      <c r="NZ69" s="30"/>
      <c r="OA69" s="30"/>
      <c r="OB69" s="30"/>
      <c r="OC69" s="30"/>
      <c r="OD69" s="30"/>
      <c r="OE69" s="30"/>
      <c r="OF69" s="30"/>
      <c r="OG69" s="30"/>
      <c r="OH69" s="30"/>
      <c r="OI69" s="30"/>
      <c r="OJ69" s="30"/>
      <c r="OK69" s="30"/>
      <c r="OL69" s="30"/>
      <c r="OM69" s="30">
        <f t="shared" si="111"/>
        <v>1</v>
      </c>
      <c r="ON69" s="74"/>
    </row>
    <row r="70" spans="1:404" ht="11.25" hidden="1" customHeight="1">
      <c r="A70" s="310"/>
      <c r="B70" s="74">
        <v>37</v>
      </c>
      <c r="C70" s="20" t="s">
        <v>110</v>
      </c>
      <c r="D70" s="16" t="s">
        <v>3</v>
      </c>
      <c r="E70" s="20" t="s">
        <v>111</v>
      </c>
      <c r="F70" s="82" t="s">
        <v>1</v>
      </c>
      <c r="G70" s="301"/>
      <c r="H70" s="20" t="s">
        <v>111</v>
      </c>
      <c r="I70" s="58" t="s">
        <v>963</v>
      </c>
      <c r="J70" s="76"/>
      <c r="K70" s="30" t="s">
        <v>958</v>
      </c>
      <c r="L70" s="30" t="s">
        <v>637</v>
      </c>
      <c r="M70" s="29" t="s">
        <v>638</v>
      </c>
      <c r="N70" s="93" t="s">
        <v>981</v>
      </c>
      <c r="O70" s="360"/>
      <c r="P70" s="76"/>
      <c r="Q70" s="30"/>
      <c r="R70" s="30"/>
      <c r="S70" s="30"/>
      <c r="T70" s="30"/>
      <c r="U70" s="30"/>
      <c r="V70" s="30" t="s">
        <v>27</v>
      </c>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130"/>
      <c r="CP70" s="130"/>
      <c r="CQ70" s="130"/>
      <c r="CR70" s="130"/>
      <c r="CS70" s="130"/>
      <c r="CT70" s="130"/>
      <c r="CU70" s="130"/>
      <c r="CV70" s="130"/>
      <c r="CW70" s="130"/>
      <c r="CX70" s="130"/>
      <c r="CY70" s="30"/>
      <c r="CZ70" s="30"/>
      <c r="DA70" s="30"/>
      <c r="DB70" s="30"/>
      <c r="DC70" s="30"/>
      <c r="DD70" s="30"/>
      <c r="DE70" s="30"/>
      <c r="DF70" s="30"/>
      <c r="DG70" s="30"/>
      <c r="DH70" s="135"/>
      <c r="DI70" s="30"/>
      <c r="DJ70" s="30"/>
      <c r="DK70" s="30"/>
      <c r="DL70" s="30"/>
      <c r="DM70" s="30"/>
      <c r="DN70" s="30"/>
      <c r="DO70" s="30"/>
      <c r="DP70" s="30"/>
      <c r="DQ70" s="30"/>
      <c r="DR70" s="135"/>
      <c r="DS70" s="30"/>
      <c r="DT70" s="30"/>
      <c r="DU70" s="30"/>
      <c r="DV70" s="130"/>
      <c r="DW70" s="130"/>
      <c r="DX70" s="130"/>
      <c r="DY70" s="130"/>
      <c r="DZ70" s="130"/>
      <c r="EA70" s="130"/>
      <c r="EB70" s="130"/>
      <c r="EC70" s="130"/>
      <c r="ED70" s="130"/>
      <c r="EE70" s="130"/>
      <c r="EF70" s="130"/>
      <c r="EG70" s="130"/>
      <c r="EH70" s="130"/>
      <c r="EI70" s="130"/>
      <c r="EJ70" s="130"/>
      <c r="EK70" s="130"/>
      <c r="EL70" s="130"/>
      <c r="EM70" s="130"/>
      <c r="EN70" s="130"/>
      <c r="EO70" s="130"/>
      <c r="EP70" s="30"/>
      <c r="EQ70" s="30"/>
      <c r="ER70" s="30"/>
      <c r="ES70" s="30"/>
      <c r="ET70" s="30"/>
      <c r="EU70" s="30"/>
      <c r="EV70" s="30"/>
      <c r="EW70" s="30"/>
      <c r="EX70" s="30"/>
      <c r="EY70" s="135"/>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152" t="s">
        <v>1067</v>
      </c>
      <c r="GE70" s="152" t="s">
        <v>1067</v>
      </c>
      <c r="GF70" s="30">
        <v>2</v>
      </c>
      <c r="GG70" s="30">
        <v>2</v>
      </c>
      <c r="GH70" s="30">
        <v>2</v>
      </c>
      <c r="GI70" s="30">
        <v>2</v>
      </c>
      <c r="GJ70" s="23">
        <v>1</v>
      </c>
      <c r="GK70" s="23">
        <v>1</v>
      </c>
      <c r="GL70" s="30">
        <v>2</v>
      </c>
      <c r="GM70" s="30">
        <v>2</v>
      </c>
      <c r="GN70" s="30">
        <v>2</v>
      </c>
      <c r="GO70" s="30">
        <v>2</v>
      </c>
      <c r="GP70" s="30">
        <v>2</v>
      </c>
      <c r="GQ70" s="30">
        <v>2</v>
      </c>
      <c r="GR70" s="30">
        <v>2</v>
      </c>
      <c r="GS70" s="23">
        <v>1</v>
      </c>
      <c r="GT70" s="30">
        <v>2</v>
      </c>
      <c r="GU70" s="30">
        <v>2</v>
      </c>
      <c r="GV70" s="30">
        <v>2</v>
      </c>
      <c r="GW70" s="30"/>
      <c r="GX70" s="30">
        <v>2</v>
      </c>
      <c r="GY70" s="224">
        <f>COUNTIF(GF70:GX70,"2")</f>
        <v>15</v>
      </c>
      <c r="GZ70" s="225">
        <f t="shared" ref="GZ70" si="136">GY70/(GY70+HA70+HC70+HE70)</f>
        <v>0.83333333333333337</v>
      </c>
      <c r="HA70" s="224">
        <f>COUNTIF(GG70:GX70,"1")</f>
        <v>3</v>
      </c>
      <c r="HB70" s="225">
        <f t="shared" ref="HB70" si="137">HA70/(GY70+HA70+HC70+HE70)</f>
        <v>0.16666666666666666</v>
      </c>
      <c r="HC70" s="224">
        <f>COUNTIF(GG70:GX70,"0")</f>
        <v>0</v>
      </c>
      <c r="HD70" s="225">
        <f t="shared" ref="HD70" si="138">HC70/(GY70+HA70+HC70+HE70)</f>
        <v>0</v>
      </c>
      <c r="HE70" s="224">
        <f>COUNTIF(GG70:GX70,"KĐG")</f>
        <v>0</v>
      </c>
      <c r="HF70" s="225">
        <f t="shared" ref="HF70" si="139">HE70/(GY70+HA70+HC70+HE70)</f>
        <v>0</v>
      </c>
      <c r="HG70" s="226">
        <f t="shared" ref="HG70" si="140">(((GY70*2)+(HA70*1)+(HC70*0)))/(GY70+HA70+HC70)</f>
        <v>1.8333333333333333</v>
      </c>
      <c r="HH70" s="169" t="str">
        <f t="shared" ref="HH70" si="141">IF(HF70&gt;=50%,"KĐG",IF(HG70&gt;=1.6,"ĐMT",IF(HG70&gt;=1,"CCG","CĐ")))</f>
        <v>ĐMT</v>
      </c>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130"/>
      <c r="LE70" s="130"/>
      <c r="LF70" s="130"/>
      <c r="LG70" s="130"/>
      <c r="LH70" s="130"/>
      <c r="LI70" s="130"/>
      <c r="LJ70" s="130"/>
      <c r="LK70" s="130"/>
      <c r="LL70" s="130"/>
      <c r="LM70" s="130"/>
      <c r="LN70" s="130"/>
      <c r="LO70" s="130"/>
      <c r="LP70" s="130"/>
      <c r="LQ70" s="130"/>
      <c r="LR70" s="130"/>
      <c r="LS70" s="130"/>
      <c r="LT70" s="130"/>
      <c r="LU70" s="130"/>
      <c r="LV70" s="130"/>
      <c r="LW70" s="130"/>
      <c r="LX70" s="135"/>
      <c r="LY70" s="30"/>
      <c r="LZ70" s="30"/>
      <c r="MA70" s="30"/>
      <c r="MB70" s="30"/>
      <c r="MC70" s="30"/>
      <c r="MD70" s="30"/>
      <c r="ME70" s="30"/>
      <c r="MF70" s="30"/>
      <c r="MG70" s="30"/>
      <c r="MH70" s="30"/>
      <c r="MI70" s="30"/>
      <c r="MJ70" s="30"/>
      <c r="MK70" s="30"/>
      <c r="ML70" s="30"/>
      <c r="MM70" s="30"/>
      <c r="MN70" s="30"/>
      <c r="MO70" s="30"/>
      <c r="MP70" s="30"/>
      <c r="MQ70" s="30"/>
      <c r="MR70" s="30"/>
      <c r="MS70" s="30"/>
      <c r="MT70" s="30"/>
      <c r="MU70" s="30"/>
      <c r="MV70" s="30"/>
      <c r="MW70" s="30"/>
      <c r="MX70" s="30"/>
      <c r="MY70" s="30"/>
      <c r="MZ70" s="30"/>
      <c r="NA70" s="30"/>
      <c r="NB70" s="30"/>
      <c r="NC70" s="135"/>
      <c r="ND70" s="30"/>
      <c r="NE70" s="30"/>
      <c r="NF70" s="30"/>
      <c r="NG70" s="30"/>
      <c r="NH70" s="30"/>
      <c r="NI70" s="30"/>
      <c r="NJ70" s="30"/>
      <c r="NK70" s="30"/>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f t="shared" si="111"/>
        <v>1</v>
      </c>
      <c r="ON70" s="74"/>
    </row>
    <row r="71" spans="1:404" ht="51.75" customHeight="1">
      <c r="A71" s="310"/>
      <c r="B71" s="74">
        <v>37</v>
      </c>
      <c r="C71" s="20" t="s">
        <v>110</v>
      </c>
      <c r="D71" s="16" t="s">
        <v>3</v>
      </c>
      <c r="E71" s="20" t="s">
        <v>111</v>
      </c>
      <c r="F71" s="82" t="s">
        <v>1</v>
      </c>
      <c r="G71" s="301"/>
      <c r="H71" s="20" t="s">
        <v>111</v>
      </c>
      <c r="I71" s="58" t="s">
        <v>963</v>
      </c>
      <c r="J71" s="76"/>
      <c r="K71" s="30" t="s">
        <v>958</v>
      </c>
      <c r="L71" s="30" t="s">
        <v>637</v>
      </c>
      <c r="M71" s="29" t="s">
        <v>638</v>
      </c>
      <c r="N71" s="93" t="s">
        <v>981</v>
      </c>
      <c r="O71" s="360"/>
      <c r="P71" s="76"/>
      <c r="Q71" s="30"/>
      <c r="R71" s="30"/>
      <c r="S71" s="30"/>
      <c r="T71" s="30"/>
      <c r="U71" s="30"/>
      <c r="V71" s="30"/>
      <c r="W71" s="30" t="s">
        <v>27</v>
      </c>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130"/>
      <c r="CP71" s="130"/>
      <c r="CQ71" s="130"/>
      <c r="CR71" s="130"/>
      <c r="CS71" s="130"/>
      <c r="CT71" s="130"/>
      <c r="CU71" s="130"/>
      <c r="CV71" s="130"/>
      <c r="CW71" s="130"/>
      <c r="CX71" s="130"/>
      <c r="CY71" s="30"/>
      <c r="CZ71" s="30"/>
      <c r="DA71" s="30"/>
      <c r="DB71" s="30"/>
      <c r="DC71" s="30"/>
      <c r="DD71" s="30"/>
      <c r="DE71" s="30"/>
      <c r="DF71" s="30"/>
      <c r="DG71" s="30"/>
      <c r="DH71" s="135"/>
      <c r="DI71" s="30"/>
      <c r="DJ71" s="30"/>
      <c r="DK71" s="30"/>
      <c r="DL71" s="30"/>
      <c r="DM71" s="30"/>
      <c r="DN71" s="30"/>
      <c r="DO71" s="30"/>
      <c r="DP71" s="30"/>
      <c r="DQ71" s="30"/>
      <c r="DR71" s="135"/>
      <c r="DS71" s="30"/>
      <c r="DT71" s="30"/>
      <c r="DU71" s="30"/>
      <c r="DV71" s="130"/>
      <c r="DW71" s="130"/>
      <c r="DX71" s="130"/>
      <c r="DY71" s="130"/>
      <c r="DZ71" s="130"/>
      <c r="EA71" s="130"/>
      <c r="EB71" s="130"/>
      <c r="EC71" s="130"/>
      <c r="ED71" s="130"/>
      <c r="EE71" s="130"/>
      <c r="EF71" s="130"/>
      <c r="EG71" s="130"/>
      <c r="EH71" s="130"/>
      <c r="EI71" s="130"/>
      <c r="EJ71" s="130"/>
      <c r="EK71" s="130"/>
      <c r="EL71" s="130"/>
      <c r="EM71" s="130"/>
      <c r="EN71" s="130"/>
      <c r="EO71" s="130"/>
      <c r="EP71" s="30"/>
      <c r="EQ71" s="30"/>
      <c r="ER71" s="30"/>
      <c r="ES71" s="30"/>
      <c r="ET71" s="30"/>
      <c r="EU71" s="30"/>
      <c r="EV71" s="30"/>
      <c r="EW71" s="30"/>
      <c r="EX71" s="30"/>
      <c r="EY71" s="135"/>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152" t="s">
        <v>1067</v>
      </c>
      <c r="HJ71" s="152" t="s">
        <v>1067</v>
      </c>
      <c r="HK71" s="152" t="s">
        <v>1067</v>
      </c>
      <c r="HL71" s="152" t="s">
        <v>1067</v>
      </c>
      <c r="HM71" s="152" t="s">
        <v>1067</v>
      </c>
      <c r="HN71" s="30">
        <v>2</v>
      </c>
      <c r="HO71" s="30">
        <v>2</v>
      </c>
      <c r="HP71" s="30">
        <v>2</v>
      </c>
      <c r="HQ71" s="30">
        <v>2</v>
      </c>
      <c r="HR71" s="23">
        <v>2</v>
      </c>
      <c r="HS71" s="23">
        <v>2</v>
      </c>
      <c r="HT71" s="30">
        <v>2</v>
      </c>
      <c r="HU71" s="30">
        <v>2</v>
      </c>
      <c r="HV71" s="30">
        <v>2</v>
      </c>
      <c r="HW71" s="30">
        <v>2</v>
      </c>
      <c r="HX71" s="30">
        <v>2</v>
      </c>
      <c r="HY71" s="30">
        <v>2</v>
      </c>
      <c r="HZ71" s="30">
        <v>2</v>
      </c>
      <c r="IA71" s="23">
        <v>1</v>
      </c>
      <c r="IB71" s="30">
        <v>2</v>
      </c>
      <c r="IC71" s="30">
        <v>2</v>
      </c>
      <c r="ID71" s="30">
        <v>2</v>
      </c>
      <c r="IE71" s="30"/>
      <c r="IF71" s="30">
        <v>2</v>
      </c>
      <c r="IG71" s="234">
        <f>COUNTIF(HN71:IF71,"2")</f>
        <v>17</v>
      </c>
      <c r="IH71" s="235">
        <f t="shared" ref="IH71" si="142">IG71/(IG71+II71+IK71+IM71)</f>
        <v>0.94444444444444442</v>
      </c>
      <c r="II71" s="234">
        <f>COUNTIF(HO71:IF71,"1")</f>
        <v>1</v>
      </c>
      <c r="IJ71" s="235">
        <f t="shared" ref="IJ71" si="143">II71/(IG71+II71+IK71+IM71)</f>
        <v>5.5555555555555552E-2</v>
      </c>
      <c r="IK71" s="234">
        <f>COUNTIF(HO71:IF71,"0")</f>
        <v>0</v>
      </c>
      <c r="IL71" s="235">
        <f t="shared" ref="IL71" si="144">IK71/(IG71+II71+IK71+IM71)</f>
        <v>0</v>
      </c>
      <c r="IM71" s="234">
        <f>COUNTIF(HO71:IF71,"KĐG")</f>
        <v>0</v>
      </c>
      <c r="IN71" s="235">
        <f t="shared" ref="IN71" si="145">IM71/(IG71+II71+IK71+IM71)</f>
        <v>0</v>
      </c>
      <c r="IO71" s="236">
        <f t="shared" ref="IO71" si="146">(((IG71*2)+(II71*1)+(IK71*0)))/(IG71+II71+IK71)</f>
        <v>1.9444444444444444</v>
      </c>
      <c r="IP71" s="169" t="str">
        <f t="shared" ref="IP71" si="147">IF(IN71&gt;=50%,"KĐG",IF(IO71&gt;=1.6,"ĐMT",IF(IO71&gt;=1,"CCG","CĐ")))</f>
        <v>ĐMT</v>
      </c>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130"/>
      <c r="LE71" s="130"/>
      <c r="LF71" s="130"/>
      <c r="LG71" s="130"/>
      <c r="LH71" s="130"/>
      <c r="LI71" s="130"/>
      <c r="LJ71" s="130"/>
      <c r="LK71" s="130"/>
      <c r="LL71" s="130"/>
      <c r="LM71" s="130"/>
      <c r="LN71" s="130"/>
      <c r="LO71" s="130"/>
      <c r="LP71" s="130"/>
      <c r="LQ71" s="130"/>
      <c r="LR71" s="130"/>
      <c r="LS71" s="130"/>
      <c r="LT71" s="130"/>
      <c r="LU71" s="130"/>
      <c r="LV71" s="130"/>
      <c r="LW71" s="130"/>
      <c r="LX71" s="135"/>
      <c r="LY71" s="30"/>
      <c r="LZ71" s="30"/>
      <c r="MA71" s="30"/>
      <c r="MB71" s="30"/>
      <c r="MC71" s="30"/>
      <c r="MD71" s="30"/>
      <c r="ME71" s="30"/>
      <c r="MF71" s="30"/>
      <c r="MG71" s="30"/>
      <c r="MH71" s="30"/>
      <c r="MI71" s="30"/>
      <c r="MJ71" s="30"/>
      <c r="MK71" s="30"/>
      <c r="ML71" s="30"/>
      <c r="MM71" s="30"/>
      <c r="MN71" s="30"/>
      <c r="MO71" s="30"/>
      <c r="MP71" s="30"/>
      <c r="MQ71" s="30"/>
      <c r="MR71" s="30"/>
      <c r="MS71" s="30"/>
      <c r="MT71" s="30"/>
      <c r="MU71" s="30"/>
      <c r="MV71" s="30"/>
      <c r="MW71" s="30"/>
      <c r="MX71" s="30"/>
      <c r="MY71" s="30"/>
      <c r="MZ71" s="30"/>
      <c r="NA71" s="30"/>
      <c r="NB71" s="30"/>
      <c r="NC71" s="135"/>
      <c r="ND71" s="30"/>
      <c r="NE71" s="30"/>
      <c r="NF71" s="30"/>
      <c r="NG71" s="30"/>
      <c r="NH71" s="30"/>
      <c r="NI71" s="30"/>
      <c r="NJ71" s="30"/>
      <c r="NK71" s="30"/>
      <c r="NL71" s="30"/>
      <c r="NM71" s="30"/>
      <c r="NN71" s="30"/>
      <c r="NO71" s="30"/>
      <c r="NP71" s="30"/>
      <c r="NQ71" s="30"/>
      <c r="NR71" s="30"/>
      <c r="NS71" s="30"/>
      <c r="NT71" s="30"/>
      <c r="NU71" s="30"/>
      <c r="NV71" s="30"/>
      <c r="NW71" s="30"/>
      <c r="NX71" s="30"/>
      <c r="NY71" s="30"/>
      <c r="NZ71" s="30"/>
      <c r="OA71" s="30"/>
      <c r="OB71" s="30"/>
      <c r="OC71" s="30"/>
      <c r="OD71" s="30"/>
      <c r="OE71" s="30"/>
      <c r="OF71" s="30"/>
      <c r="OG71" s="30"/>
      <c r="OH71" s="30"/>
      <c r="OI71" s="30"/>
      <c r="OJ71" s="30"/>
      <c r="OK71" s="30"/>
      <c r="OL71" s="30"/>
      <c r="OM71" s="30">
        <f t="shared" si="111"/>
        <v>1</v>
      </c>
      <c r="ON71" s="74"/>
    </row>
    <row r="72" spans="1:404" ht="158.25" hidden="1" customHeight="1">
      <c r="A72" s="310"/>
      <c r="B72" s="74">
        <v>37</v>
      </c>
      <c r="C72" s="20" t="s">
        <v>110</v>
      </c>
      <c r="D72" s="16" t="s">
        <v>3</v>
      </c>
      <c r="E72" s="20" t="s">
        <v>111</v>
      </c>
      <c r="F72" s="82" t="s">
        <v>1</v>
      </c>
      <c r="G72" s="301"/>
      <c r="H72" s="20" t="s">
        <v>111</v>
      </c>
      <c r="I72" s="58" t="s">
        <v>963</v>
      </c>
      <c r="J72" s="76"/>
      <c r="K72" s="30" t="s">
        <v>958</v>
      </c>
      <c r="L72" s="30" t="s">
        <v>637</v>
      </c>
      <c r="M72" s="29" t="s">
        <v>638</v>
      </c>
      <c r="N72" s="93" t="s">
        <v>981</v>
      </c>
      <c r="O72" s="360"/>
      <c r="P72" s="76"/>
      <c r="Q72" s="30"/>
      <c r="R72" s="30"/>
      <c r="S72" s="30"/>
      <c r="T72" s="30"/>
      <c r="U72" s="30"/>
      <c r="V72" s="30"/>
      <c r="W72" s="30"/>
      <c r="X72" s="30" t="s">
        <v>27</v>
      </c>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130"/>
      <c r="CP72" s="130"/>
      <c r="CQ72" s="130"/>
      <c r="CR72" s="130"/>
      <c r="CS72" s="130"/>
      <c r="CT72" s="130"/>
      <c r="CU72" s="130"/>
      <c r="CV72" s="130"/>
      <c r="CW72" s="130"/>
      <c r="CX72" s="130"/>
      <c r="CY72" s="30"/>
      <c r="CZ72" s="30"/>
      <c r="DA72" s="30"/>
      <c r="DB72" s="30"/>
      <c r="DC72" s="30"/>
      <c r="DD72" s="30"/>
      <c r="DE72" s="30"/>
      <c r="DF72" s="30"/>
      <c r="DG72" s="30"/>
      <c r="DH72" s="135"/>
      <c r="DI72" s="30"/>
      <c r="DJ72" s="30"/>
      <c r="DK72" s="30"/>
      <c r="DL72" s="30"/>
      <c r="DM72" s="30"/>
      <c r="DN72" s="30"/>
      <c r="DO72" s="30"/>
      <c r="DP72" s="30"/>
      <c r="DQ72" s="30"/>
      <c r="DR72" s="135"/>
      <c r="DS72" s="30"/>
      <c r="DT72" s="30"/>
      <c r="DU72" s="30"/>
      <c r="DV72" s="130"/>
      <c r="DW72" s="130"/>
      <c r="DX72" s="130"/>
      <c r="DY72" s="130"/>
      <c r="DZ72" s="130"/>
      <c r="EA72" s="130"/>
      <c r="EB72" s="130"/>
      <c r="EC72" s="130"/>
      <c r="ED72" s="130"/>
      <c r="EE72" s="130"/>
      <c r="EF72" s="130"/>
      <c r="EG72" s="130"/>
      <c r="EH72" s="130"/>
      <c r="EI72" s="130"/>
      <c r="EJ72" s="130"/>
      <c r="EK72" s="130"/>
      <c r="EL72" s="130"/>
      <c r="EM72" s="130"/>
      <c r="EN72" s="130"/>
      <c r="EO72" s="130"/>
      <c r="EP72" s="30"/>
      <c r="EQ72" s="30"/>
      <c r="ER72" s="30"/>
      <c r="ES72" s="30"/>
      <c r="ET72" s="30"/>
      <c r="EU72" s="30"/>
      <c r="EV72" s="30"/>
      <c r="EW72" s="30"/>
      <c r="EX72" s="30"/>
      <c r="EY72" s="135"/>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130"/>
      <c r="LE72" s="130"/>
      <c r="LF72" s="130"/>
      <c r="LG72" s="130"/>
      <c r="LH72" s="130"/>
      <c r="LI72" s="130"/>
      <c r="LJ72" s="130"/>
      <c r="LK72" s="130"/>
      <c r="LL72" s="130"/>
      <c r="LM72" s="130"/>
      <c r="LN72" s="130"/>
      <c r="LO72" s="130"/>
      <c r="LP72" s="130"/>
      <c r="LQ72" s="130"/>
      <c r="LR72" s="130"/>
      <c r="LS72" s="130"/>
      <c r="LT72" s="130"/>
      <c r="LU72" s="130"/>
      <c r="LV72" s="130"/>
      <c r="LW72" s="130"/>
      <c r="LX72" s="135"/>
      <c r="LY72" s="30"/>
      <c r="LZ72" s="30"/>
      <c r="MA72" s="30"/>
      <c r="MB72" s="30"/>
      <c r="MC72" s="30"/>
      <c r="MD72" s="30"/>
      <c r="ME72" s="30"/>
      <c r="MF72" s="30"/>
      <c r="MG72" s="30"/>
      <c r="MH72" s="30"/>
      <c r="MI72" s="30"/>
      <c r="MJ72" s="30"/>
      <c r="MK72" s="30"/>
      <c r="ML72" s="30"/>
      <c r="MM72" s="30"/>
      <c r="MN72" s="30"/>
      <c r="MO72" s="30"/>
      <c r="MP72" s="30"/>
      <c r="MQ72" s="30"/>
      <c r="MR72" s="30"/>
      <c r="MS72" s="30"/>
      <c r="MT72" s="30"/>
      <c r="MU72" s="30"/>
      <c r="MV72" s="30"/>
      <c r="MW72" s="30"/>
      <c r="MX72" s="30"/>
      <c r="MY72" s="30"/>
      <c r="MZ72" s="30"/>
      <c r="NA72" s="30"/>
      <c r="NB72" s="30"/>
      <c r="NC72" s="135"/>
      <c r="ND72" s="30"/>
      <c r="NE72" s="30"/>
      <c r="NF72" s="30"/>
      <c r="NG72" s="30"/>
      <c r="NH72" s="30"/>
      <c r="NI72" s="30"/>
      <c r="NJ72" s="30"/>
      <c r="NK72" s="30"/>
      <c r="NL72" s="30"/>
      <c r="NM72" s="30"/>
      <c r="NN72" s="30"/>
      <c r="NO72" s="30"/>
      <c r="NP72" s="30"/>
      <c r="NQ72" s="30"/>
      <c r="NR72" s="30"/>
      <c r="NS72" s="30"/>
      <c r="NT72" s="30"/>
      <c r="NU72" s="30"/>
      <c r="NV72" s="30"/>
      <c r="NW72" s="30"/>
      <c r="NX72" s="30"/>
      <c r="NY72" s="30"/>
      <c r="NZ72" s="30"/>
      <c r="OA72" s="30"/>
      <c r="OB72" s="30"/>
      <c r="OC72" s="30"/>
      <c r="OD72" s="30"/>
      <c r="OE72" s="30"/>
      <c r="OF72" s="30"/>
      <c r="OG72" s="30"/>
      <c r="OH72" s="30"/>
      <c r="OI72" s="30"/>
      <c r="OJ72" s="30"/>
      <c r="OK72" s="30"/>
      <c r="OL72" s="30"/>
      <c r="OM72" s="30">
        <f t="shared" si="111"/>
        <v>1</v>
      </c>
      <c r="ON72" s="74"/>
    </row>
    <row r="73" spans="1:404" ht="158.25" hidden="1" customHeight="1">
      <c r="A73" s="310"/>
      <c r="B73" s="74">
        <v>37</v>
      </c>
      <c r="C73" s="20" t="s">
        <v>110</v>
      </c>
      <c r="D73" s="16" t="s">
        <v>3</v>
      </c>
      <c r="E73" s="20" t="s">
        <v>111</v>
      </c>
      <c r="F73" s="82" t="s">
        <v>1</v>
      </c>
      <c r="G73" s="301"/>
      <c r="H73" s="20" t="s">
        <v>111</v>
      </c>
      <c r="I73" s="58" t="s">
        <v>963</v>
      </c>
      <c r="J73" s="76"/>
      <c r="K73" s="30" t="s">
        <v>958</v>
      </c>
      <c r="L73" s="30" t="s">
        <v>637</v>
      </c>
      <c r="M73" s="29" t="s">
        <v>638</v>
      </c>
      <c r="N73" s="93" t="s">
        <v>981</v>
      </c>
      <c r="O73" s="360"/>
      <c r="P73" s="76"/>
      <c r="Q73" s="30"/>
      <c r="R73" s="30"/>
      <c r="S73" s="30"/>
      <c r="T73" s="30"/>
      <c r="U73" s="30"/>
      <c r="V73" s="30"/>
      <c r="W73" s="30"/>
      <c r="X73" s="30"/>
      <c r="Y73" s="30" t="s">
        <v>27</v>
      </c>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130"/>
      <c r="CP73" s="130"/>
      <c r="CQ73" s="130"/>
      <c r="CR73" s="130"/>
      <c r="CS73" s="130"/>
      <c r="CT73" s="130"/>
      <c r="CU73" s="130"/>
      <c r="CV73" s="130"/>
      <c r="CW73" s="130"/>
      <c r="CX73" s="130"/>
      <c r="CY73" s="30"/>
      <c r="CZ73" s="30"/>
      <c r="DA73" s="30"/>
      <c r="DB73" s="30"/>
      <c r="DC73" s="30"/>
      <c r="DD73" s="30"/>
      <c r="DE73" s="30"/>
      <c r="DF73" s="30"/>
      <c r="DG73" s="30"/>
      <c r="DH73" s="135"/>
      <c r="DI73" s="30"/>
      <c r="DJ73" s="30"/>
      <c r="DK73" s="30"/>
      <c r="DL73" s="30"/>
      <c r="DM73" s="30"/>
      <c r="DN73" s="30"/>
      <c r="DO73" s="30"/>
      <c r="DP73" s="30"/>
      <c r="DQ73" s="30"/>
      <c r="DR73" s="135"/>
      <c r="DS73" s="30"/>
      <c r="DT73" s="30"/>
      <c r="DU73" s="30"/>
      <c r="DV73" s="130"/>
      <c r="DW73" s="130"/>
      <c r="DX73" s="130"/>
      <c r="DY73" s="130"/>
      <c r="DZ73" s="130"/>
      <c r="EA73" s="130"/>
      <c r="EB73" s="130"/>
      <c r="EC73" s="130"/>
      <c r="ED73" s="130"/>
      <c r="EE73" s="130"/>
      <c r="EF73" s="130"/>
      <c r="EG73" s="130"/>
      <c r="EH73" s="130"/>
      <c r="EI73" s="130"/>
      <c r="EJ73" s="130"/>
      <c r="EK73" s="130"/>
      <c r="EL73" s="130"/>
      <c r="EM73" s="130"/>
      <c r="EN73" s="130"/>
      <c r="EO73" s="130"/>
      <c r="EP73" s="30"/>
      <c r="EQ73" s="30"/>
      <c r="ER73" s="30"/>
      <c r="ES73" s="30"/>
      <c r="ET73" s="30"/>
      <c r="EU73" s="30"/>
      <c r="EV73" s="30"/>
      <c r="EW73" s="30"/>
      <c r="EX73" s="30"/>
      <c r="EY73" s="135"/>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130"/>
      <c r="LE73" s="130"/>
      <c r="LF73" s="130"/>
      <c r="LG73" s="130"/>
      <c r="LH73" s="130"/>
      <c r="LI73" s="130"/>
      <c r="LJ73" s="130"/>
      <c r="LK73" s="130"/>
      <c r="LL73" s="130"/>
      <c r="LM73" s="130"/>
      <c r="LN73" s="130"/>
      <c r="LO73" s="130"/>
      <c r="LP73" s="130"/>
      <c r="LQ73" s="130"/>
      <c r="LR73" s="130"/>
      <c r="LS73" s="130"/>
      <c r="LT73" s="130"/>
      <c r="LU73" s="130"/>
      <c r="LV73" s="130"/>
      <c r="LW73" s="130"/>
      <c r="LX73" s="135"/>
      <c r="LY73" s="30"/>
      <c r="LZ73" s="30"/>
      <c r="MA73" s="30"/>
      <c r="MB73" s="30"/>
      <c r="MC73" s="30"/>
      <c r="MD73" s="30"/>
      <c r="ME73" s="30"/>
      <c r="MF73" s="30"/>
      <c r="MG73" s="30"/>
      <c r="MH73" s="30"/>
      <c r="MI73" s="30"/>
      <c r="MJ73" s="30"/>
      <c r="MK73" s="30"/>
      <c r="ML73" s="30"/>
      <c r="MM73" s="30"/>
      <c r="MN73" s="30"/>
      <c r="MO73" s="30"/>
      <c r="MP73" s="30"/>
      <c r="MQ73" s="30"/>
      <c r="MR73" s="30"/>
      <c r="MS73" s="30"/>
      <c r="MT73" s="30"/>
      <c r="MU73" s="30"/>
      <c r="MV73" s="30"/>
      <c r="MW73" s="30"/>
      <c r="MX73" s="30"/>
      <c r="MY73" s="30"/>
      <c r="MZ73" s="30"/>
      <c r="NA73" s="30"/>
      <c r="NB73" s="30"/>
      <c r="NC73" s="135"/>
      <c r="ND73" s="30"/>
      <c r="NE73" s="30"/>
      <c r="NF73" s="30"/>
      <c r="NG73" s="30"/>
      <c r="NH73" s="30"/>
      <c r="NI73" s="30"/>
      <c r="NJ73" s="30"/>
      <c r="NK73" s="30"/>
      <c r="NL73" s="30"/>
      <c r="NM73" s="30"/>
      <c r="NN73" s="30"/>
      <c r="NO73" s="30"/>
      <c r="NP73" s="30"/>
      <c r="NQ73" s="30"/>
      <c r="NR73" s="30"/>
      <c r="NS73" s="30"/>
      <c r="NT73" s="30"/>
      <c r="NU73" s="30"/>
      <c r="NV73" s="30"/>
      <c r="NW73" s="30"/>
      <c r="NX73" s="30"/>
      <c r="NY73" s="30"/>
      <c r="NZ73" s="30"/>
      <c r="OA73" s="30"/>
      <c r="OB73" s="30"/>
      <c r="OC73" s="30"/>
      <c r="OD73" s="30"/>
      <c r="OE73" s="30"/>
      <c r="OF73" s="30"/>
      <c r="OG73" s="30"/>
      <c r="OH73" s="30"/>
      <c r="OI73" s="30"/>
      <c r="OJ73" s="30"/>
      <c r="OK73" s="30"/>
      <c r="OL73" s="30"/>
      <c r="OM73" s="30">
        <f t="shared" si="111"/>
        <v>1</v>
      </c>
      <c r="ON73" s="74"/>
    </row>
    <row r="74" spans="1:404" ht="158.25" hidden="1" customHeight="1">
      <c r="A74" s="310"/>
      <c r="B74" s="74">
        <v>37</v>
      </c>
      <c r="C74" s="20" t="s">
        <v>110</v>
      </c>
      <c r="D74" s="16" t="s">
        <v>3</v>
      </c>
      <c r="E74" s="20" t="s">
        <v>111</v>
      </c>
      <c r="F74" s="82" t="s">
        <v>1</v>
      </c>
      <c r="G74" s="301"/>
      <c r="H74" s="20" t="s">
        <v>111</v>
      </c>
      <c r="I74" s="58" t="s">
        <v>963</v>
      </c>
      <c r="J74" s="76"/>
      <c r="K74" s="30" t="s">
        <v>958</v>
      </c>
      <c r="L74" s="30" t="s">
        <v>637</v>
      </c>
      <c r="M74" s="29" t="s">
        <v>638</v>
      </c>
      <c r="N74" s="93" t="s">
        <v>981</v>
      </c>
      <c r="O74" s="360"/>
      <c r="P74" s="76"/>
      <c r="Q74" s="30"/>
      <c r="R74" s="30"/>
      <c r="S74" s="30"/>
      <c r="T74" s="30"/>
      <c r="U74" s="30"/>
      <c r="V74" s="30"/>
      <c r="W74" s="30"/>
      <c r="X74" s="30"/>
      <c r="Y74" s="30"/>
      <c r="Z74" s="30" t="s">
        <v>27</v>
      </c>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130"/>
      <c r="CP74" s="130"/>
      <c r="CQ74" s="130"/>
      <c r="CR74" s="130"/>
      <c r="CS74" s="130"/>
      <c r="CT74" s="130"/>
      <c r="CU74" s="130"/>
      <c r="CV74" s="130"/>
      <c r="CW74" s="130"/>
      <c r="CX74" s="130"/>
      <c r="CY74" s="30"/>
      <c r="CZ74" s="30"/>
      <c r="DA74" s="30"/>
      <c r="DB74" s="30"/>
      <c r="DC74" s="30"/>
      <c r="DD74" s="30"/>
      <c r="DE74" s="30"/>
      <c r="DF74" s="30"/>
      <c r="DG74" s="30"/>
      <c r="DH74" s="135"/>
      <c r="DI74" s="30"/>
      <c r="DJ74" s="30"/>
      <c r="DK74" s="30"/>
      <c r="DL74" s="30"/>
      <c r="DM74" s="30"/>
      <c r="DN74" s="30"/>
      <c r="DO74" s="30"/>
      <c r="DP74" s="30"/>
      <c r="DQ74" s="30"/>
      <c r="DR74" s="135"/>
      <c r="DS74" s="30"/>
      <c r="DT74" s="30"/>
      <c r="DU74" s="30"/>
      <c r="DV74" s="130"/>
      <c r="DW74" s="130"/>
      <c r="DX74" s="130"/>
      <c r="DY74" s="130"/>
      <c r="DZ74" s="130"/>
      <c r="EA74" s="130"/>
      <c r="EB74" s="130"/>
      <c r="EC74" s="130"/>
      <c r="ED74" s="130"/>
      <c r="EE74" s="130"/>
      <c r="EF74" s="130"/>
      <c r="EG74" s="130"/>
      <c r="EH74" s="130"/>
      <c r="EI74" s="130"/>
      <c r="EJ74" s="130"/>
      <c r="EK74" s="130"/>
      <c r="EL74" s="130"/>
      <c r="EM74" s="130"/>
      <c r="EN74" s="130"/>
      <c r="EO74" s="130"/>
      <c r="EP74" s="30"/>
      <c r="EQ74" s="30"/>
      <c r="ER74" s="30"/>
      <c r="ES74" s="30"/>
      <c r="ET74" s="30"/>
      <c r="EU74" s="30"/>
      <c r="EV74" s="30"/>
      <c r="EW74" s="30"/>
      <c r="EX74" s="30"/>
      <c r="EY74" s="135"/>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130"/>
      <c r="LE74" s="130"/>
      <c r="LF74" s="130"/>
      <c r="LG74" s="130"/>
      <c r="LH74" s="130"/>
      <c r="LI74" s="130"/>
      <c r="LJ74" s="130"/>
      <c r="LK74" s="130"/>
      <c r="LL74" s="130"/>
      <c r="LM74" s="130"/>
      <c r="LN74" s="130"/>
      <c r="LO74" s="130"/>
      <c r="LP74" s="130"/>
      <c r="LQ74" s="130"/>
      <c r="LR74" s="130"/>
      <c r="LS74" s="130"/>
      <c r="LT74" s="130"/>
      <c r="LU74" s="130"/>
      <c r="LV74" s="130"/>
      <c r="LW74" s="130"/>
      <c r="LX74" s="135"/>
      <c r="LY74" s="30"/>
      <c r="LZ74" s="30"/>
      <c r="MA74" s="30"/>
      <c r="MB74" s="30"/>
      <c r="MC74" s="30"/>
      <c r="MD74" s="30"/>
      <c r="ME74" s="30"/>
      <c r="MF74" s="30"/>
      <c r="MG74" s="30"/>
      <c r="MH74" s="30"/>
      <c r="MI74" s="30"/>
      <c r="MJ74" s="30"/>
      <c r="MK74" s="30"/>
      <c r="ML74" s="30"/>
      <c r="MM74" s="30"/>
      <c r="MN74" s="30"/>
      <c r="MO74" s="30"/>
      <c r="MP74" s="30"/>
      <c r="MQ74" s="30"/>
      <c r="MR74" s="30"/>
      <c r="MS74" s="30"/>
      <c r="MT74" s="30"/>
      <c r="MU74" s="30"/>
      <c r="MV74" s="30"/>
      <c r="MW74" s="30"/>
      <c r="MX74" s="30"/>
      <c r="MY74" s="30"/>
      <c r="MZ74" s="30"/>
      <c r="NA74" s="30"/>
      <c r="NB74" s="30"/>
      <c r="NC74" s="135"/>
      <c r="ND74" s="30"/>
      <c r="NE74" s="30"/>
      <c r="NF74" s="30"/>
      <c r="NG74" s="30"/>
      <c r="NH74" s="30"/>
      <c r="NI74" s="30"/>
      <c r="NJ74" s="30"/>
      <c r="NK74" s="30"/>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f t="shared" si="111"/>
        <v>1</v>
      </c>
      <c r="ON74" s="74"/>
    </row>
    <row r="75" spans="1:404" ht="155.25" hidden="1" customHeight="1">
      <c r="A75" s="310"/>
      <c r="B75" s="74">
        <v>37</v>
      </c>
      <c r="C75" s="20" t="s">
        <v>110</v>
      </c>
      <c r="D75" s="16" t="s">
        <v>3</v>
      </c>
      <c r="E75" s="20" t="s">
        <v>111</v>
      </c>
      <c r="F75" s="82" t="s">
        <v>1</v>
      </c>
      <c r="G75" s="302"/>
      <c r="H75" s="20" t="s">
        <v>111</v>
      </c>
      <c r="I75" s="58" t="s">
        <v>963</v>
      </c>
      <c r="J75" s="76"/>
      <c r="K75" s="30" t="s">
        <v>958</v>
      </c>
      <c r="L75" s="30" t="s">
        <v>637</v>
      </c>
      <c r="M75" s="29" t="s">
        <v>638</v>
      </c>
      <c r="N75" s="93" t="s">
        <v>981</v>
      </c>
      <c r="O75" s="361"/>
      <c r="P75" s="76"/>
      <c r="Q75" s="30"/>
      <c r="R75" s="30"/>
      <c r="S75" s="30"/>
      <c r="T75" s="30"/>
      <c r="U75" s="30"/>
      <c r="V75" s="30"/>
      <c r="W75" s="30"/>
      <c r="X75" s="30"/>
      <c r="Y75" s="30"/>
      <c r="Z75" s="30"/>
      <c r="AA75" s="30" t="s">
        <v>27</v>
      </c>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130"/>
      <c r="CP75" s="130"/>
      <c r="CQ75" s="130"/>
      <c r="CR75" s="130"/>
      <c r="CS75" s="130"/>
      <c r="CT75" s="130"/>
      <c r="CU75" s="130"/>
      <c r="CV75" s="130"/>
      <c r="CW75" s="130"/>
      <c r="CX75" s="130"/>
      <c r="CY75" s="30"/>
      <c r="CZ75" s="30"/>
      <c r="DA75" s="30"/>
      <c r="DB75" s="30"/>
      <c r="DC75" s="30"/>
      <c r="DD75" s="30"/>
      <c r="DE75" s="30"/>
      <c r="DF75" s="30"/>
      <c r="DG75" s="30"/>
      <c r="DH75" s="135"/>
      <c r="DI75" s="30"/>
      <c r="DJ75" s="30"/>
      <c r="DK75" s="30"/>
      <c r="DL75" s="30"/>
      <c r="DM75" s="30"/>
      <c r="DN75" s="30"/>
      <c r="DO75" s="30"/>
      <c r="DP75" s="30"/>
      <c r="DQ75" s="30"/>
      <c r="DR75" s="135"/>
      <c r="DS75" s="30"/>
      <c r="DT75" s="30"/>
      <c r="DU75" s="30"/>
      <c r="DV75" s="130"/>
      <c r="DW75" s="130"/>
      <c r="DX75" s="130"/>
      <c r="DY75" s="130"/>
      <c r="DZ75" s="130"/>
      <c r="EA75" s="130"/>
      <c r="EB75" s="130"/>
      <c r="EC75" s="130"/>
      <c r="ED75" s="130"/>
      <c r="EE75" s="130"/>
      <c r="EF75" s="130"/>
      <c r="EG75" s="130"/>
      <c r="EH75" s="130"/>
      <c r="EI75" s="130"/>
      <c r="EJ75" s="130"/>
      <c r="EK75" s="130"/>
      <c r="EL75" s="130"/>
      <c r="EM75" s="130"/>
      <c r="EN75" s="130"/>
      <c r="EO75" s="130"/>
      <c r="EP75" s="30"/>
      <c r="EQ75" s="30"/>
      <c r="ER75" s="30"/>
      <c r="ES75" s="30"/>
      <c r="ET75" s="30"/>
      <c r="EU75" s="30"/>
      <c r="EV75" s="30"/>
      <c r="EW75" s="30"/>
      <c r="EX75" s="30"/>
      <c r="EY75" s="135"/>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130"/>
      <c r="LE75" s="130"/>
      <c r="LF75" s="130"/>
      <c r="LG75" s="130"/>
      <c r="LH75" s="130"/>
      <c r="LI75" s="130"/>
      <c r="LJ75" s="130"/>
      <c r="LK75" s="130"/>
      <c r="LL75" s="130"/>
      <c r="LM75" s="130"/>
      <c r="LN75" s="130"/>
      <c r="LO75" s="130"/>
      <c r="LP75" s="130"/>
      <c r="LQ75" s="130"/>
      <c r="LR75" s="130"/>
      <c r="LS75" s="130"/>
      <c r="LT75" s="130"/>
      <c r="LU75" s="130"/>
      <c r="LV75" s="130"/>
      <c r="LW75" s="130"/>
      <c r="LX75" s="135"/>
      <c r="LY75" s="30"/>
      <c r="LZ75" s="30"/>
      <c r="MA75" s="30"/>
      <c r="MB75" s="30"/>
      <c r="MC75" s="30"/>
      <c r="MD75" s="30"/>
      <c r="ME75" s="30"/>
      <c r="MF75" s="30"/>
      <c r="MG75" s="30"/>
      <c r="MH75" s="30"/>
      <c r="MI75" s="30"/>
      <c r="MJ75" s="30"/>
      <c r="MK75" s="30"/>
      <c r="ML75" s="30"/>
      <c r="MM75" s="30"/>
      <c r="MN75" s="30"/>
      <c r="MO75" s="30"/>
      <c r="MP75" s="30"/>
      <c r="MQ75" s="30"/>
      <c r="MR75" s="30"/>
      <c r="MS75" s="30"/>
      <c r="MT75" s="30"/>
      <c r="MU75" s="30"/>
      <c r="MV75" s="30"/>
      <c r="MW75" s="30"/>
      <c r="MX75" s="30"/>
      <c r="MY75" s="30"/>
      <c r="MZ75" s="30"/>
      <c r="NA75" s="30"/>
      <c r="NB75" s="30"/>
      <c r="NC75" s="135"/>
      <c r="ND75" s="30"/>
      <c r="NE75" s="30"/>
      <c r="NF75" s="30"/>
      <c r="NG75" s="30"/>
      <c r="NH75" s="30"/>
      <c r="NI75" s="30"/>
      <c r="NJ75" s="30"/>
      <c r="NK75" s="30"/>
      <c r="NL75" s="30"/>
      <c r="NM75" s="30"/>
      <c r="NN75" s="30"/>
      <c r="NO75" s="30"/>
      <c r="NP75" s="30"/>
      <c r="NQ75" s="30"/>
      <c r="NR75" s="30"/>
      <c r="NS75" s="30"/>
      <c r="NT75" s="30"/>
      <c r="NU75" s="30"/>
      <c r="NV75" s="30"/>
      <c r="NW75" s="30"/>
      <c r="NX75" s="30"/>
      <c r="NY75" s="30"/>
      <c r="NZ75" s="30"/>
      <c r="OA75" s="30"/>
      <c r="OB75" s="30"/>
      <c r="OC75" s="30"/>
      <c r="OD75" s="30"/>
      <c r="OE75" s="30"/>
      <c r="OF75" s="30"/>
      <c r="OG75" s="30"/>
      <c r="OH75" s="30"/>
      <c r="OI75" s="30"/>
      <c r="OJ75" s="30"/>
      <c r="OK75" s="30"/>
      <c r="OL75" s="30"/>
      <c r="OM75" s="30">
        <f t="shared" si="111"/>
        <v>1</v>
      </c>
      <c r="ON75" s="74"/>
    </row>
    <row r="76" spans="1:404" ht="36" customHeight="1">
      <c r="A76" s="28"/>
      <c r="B76" s="51"/>
      <c r="C76" s="296" t="s">
        <v>34</v>
      </c>
      <c r="D76" s="296"/>
      <c r="E76" s="296"/>
      <c r="F76" s="82"/>
      <c r="G76" s="164">
        <f>COUNTIF(G77:G130,"x")</f>
        <v>0</v>
      </c>
      <c r="H76" s="12"/>
      <c r="I76" s="17"/>
      <c r="J76" s="54"/>
      <c r="K76" s="105"/>
      <c r="L76" s="105"/>
      <c r="M76" s="105"/>
      <c r="N76" s="105"/>
      <c r="O76" s="23">
        <v>9</v>
      </c>
      <c r="P76" s="12">
        <f>SUM(P77:P130)</f>
        <v>3</v>
      </c>
      <c r="Q76" s="108" t="s">
        <v>122</v>
      </c>
      <c r="R76" s="124" t="s">
        <v>122</v>
      </c>
      <c r="S76" s="124" t="s">
        <v>122</v>
      </c>
      <c r="T76" s="124" t="s">
        <v>122</v>
      </c>
      <c r="U76" s="124" t="s">
        <v>122</v>
      </c>
      <c r="V76" s="124" t="s">
        <v>122</v>
      </c>
      <c r="W76" s="124" t="s">
        <v>122</v>
      </c>
      <c r="X76" s="124" t="s">
        <v>122</v>
      </c>
      <c r="Y76" s="124" t="s">
        <v>122</v>
      </c>
      <c r="Z76" s="124" t="s">
        <v>122</v>
      </c>
      <c r="AA76" s="124" t="s">
        <v>122</v>
      </c>
      <c r="AB76" s="124"/>
      <c r="AC76" s="124"/>
      <c r="AD76" s="124"/>
      <c r="AE76" s="119"/>
      <c r="AF76" s="120"/>
      <c r="AG76" s="120"/>
      <c r="AH76" s="120"/>
      <c r="AI76" s="25"/>
      <c r="AJ76" s="25"/>
      <c r="AK76" s="120"/>
      <c r="AL76" s="120"/>
      <c r="AM76" s="120"/>
      <c r="AN76" s="120"/>
      <c r="AO76" s="120"/>
      <c r="AP76" s="25"/>
      <c r="AQ76" s="120"/>
      <c r="AR76" s="25"/>
      <c r="AS76" s="120"/>
      <c r="AT76" s="120"/>
      <c r="AU76" s="120"/>
      <c r="AV76" s="164"/>
      <c r="AW76" s="120"/>
      <c r="AX76" s="120"/>
      <c r="AY76" s="120"/>
      <c r="AZ76" s="120"/>
      <c r="BA76" s="119"/>
      <c r="BB76" s="119"/>
      <c r="BC76" s="119"/>
      <c r="BD76" s="119"/>
      <c r="BE76" s="119"/>
      <c r="BF76" s="119"/>
      <c r="BG76" s="119"/>
      <c r="BH76" s="119"/>
      <c r="BI76" s="119"/>
      <c r="BJ76" s="119"/>
      <c r="BK76" s="120"/>
      <c r="BL76" s="120"/>
      <c r="BM76" s="120"/>
      <c r="BN76" s="164"/>
      <c r="BO76" s="164"/>
      <c r="BP76" s="164"/>
      <c r="BQ76" s="120"/>
      <c r="BR76" s="120"/>
      <c r="BS76" s="120"/>
      <c r="BT76" s="120"/>
      <c r="BU76" s="120"/>
      <c r="BV76" s="120"/>
      <c r="BW76" s="120"/>
      <c r="BX76" s="120"/>
      <c r="BY76" s="120"/>
      <c r="BZ76" s="120"/>
      <c r="CA76" s="120"/>
      <c r="CB76" s="120"/>
      <c r="CC76" s="120"/>
      <c r="CD76" s="120"/>
      <c r="CE76" s="120"/>
      <c r="CF76" s="119"/>
      <c r="CG76" s="119"/>
      <c r="CH76" s="119"/>
      <c r="CI76" s="119"/>
      <c r="CJ76" s="119"/>
      <c r="CK76" s="119"/>
      <c r="CL76" s="119"/>
      <c r="CM76" s="119"/>
      <c r="CN76" s="119"/>
      <c r="CO76" s="125"/>
      <c r="CP76" s="125"/>
      <c r="CQ76" s="125"/>
      <c r="CR76" s="125"/>
      <c r="CS76" s="125"/>
      <c r="CT76" s="125"/>
      <c r="CU76" s="125"/>
      <c r="CV76" s="125"/>
      <c r="CW76" s="125"/>
      <c r="CX76" s="125"/>
      <c r="CY76" s="120"/>
      <c r="CZ76" s="120"/>
      <c r="DA76" s="120"/>
      <c r="DB76" s="120"/>
      <c r="DC76" s="120"/>
      <c r="DD76" s="120"/>
      <c r="DE76" s="120"/>
      <c r="DF76" s="120"/>
      <c r="DG76" s="120"/>
      <c r="DH76" s="126"/>
      <c r="DI76" s="120"/>
      <c r="DJ76" s="120"/>
      <c r="DK76" s="120"/>
      <c r="DL76" s="120"/>
      <c r="DM76" s="120"/>
      <c r="DN76" s="120"/>
      <c r="DO76" s="120"/>
      <c r="DP76" s="120"/>
      <c r="DQ76" s="120"/>
      <c r="DR76" s="126"/>
      <c r="DS76" s="119"/>
      <c r="DT76" s="119"/>
      <c r="DU76" s="119"/>
      <c r="DV76" s="125"/>
      <c r="DW76" s="203"/>
      <c r="DX76" s="203"/>
      <c r="DY76" s="203"/>
      <c r="DZ76" s="203"/>
      <c r="EA76" s="203"/>
      <c r="EB76" s="203"/>
      <c r="EC76" s="203"/>
      <c r="ED76" s="203"/>
      <c r="EE76" s="125"/>
      <c r="EF76" s="125"/>
      <c r="EG76" s="125"/>
      <c r="EH76" s="125"/>
      <c r="EI76" s="125"/>
      <c r="EJ76" s="125"/>
      <c r="EK76" s="125"/>
      <c r="EL76" s="125"/>
      <c r="EM76" s="125"/>
      <c r="EN76" s="125"/>
      <c r="EO76" s="125"/>
      <c r="EP76" s="120"/>
      <c r="EQ76" s="120"/>
      <c r="ER76" s="120"/>
      <c r="ES76" s="120"/>
      <c r="ET76" s="120"/>
      <c r="EU76" s="120"/>
      <c r="EV76" s="120"/>
      <c r="EW76" s="120"/>
      <c r="EX76" s="120"/>
      <c r="EY76" s="126"/>
      <c r="EZ76" s="119"/>
      <c r="FA76" s="119"/>
      <c r="FB76" s="119"/>
      <c r="FC76" s="120"/>
      <c r="FD76" s="120"/>
      <c r="FE76" s="120"/>
      <c r="FF76" s="120"/>
      <c r="FG76" s="120"/>
      <c r="FH76" s="120"/>
      <c r="FI76" s="120"/>
      <c r="FJ76" s="120"/>
      <c r="FK76" s="120"/>
      <c r="FL76" s="120"/>
      <c r="FM76" s="120"/>
      <c r="FN76" s="120"/>
      <c r="FO76" s="120"/>
      <c r="FP76" s="120"/>
      <c r="FQ76" s="120"/>
      <c r="FR76" s="120"/>
      <c r="FS76" s="120"/>
      <c r="FT76" s="120"/>
      <c r="FU76" s="119"/>
      <c r="FV76" s="119"/>
      <c r="FW76" s="119"/>
      <c r="FX76" s="119"/>
      <c r="FY76" s="119"/>
      <c r="FZ76" s="119"/>
      <c r="GA76" s="119"/>
      <c r="GB76" s="119"/>
      <c r="GC76" s="119"/>
      <c r="GD76" s="119"/>
      <c r="GE76" s="119"/>
      <c r="GF76" s="119"/>
      <c r="GG76" s="120"/>
      <c r="GH76" s="120"/>
      <c r="GI76" s="120"/>
      <c r="GJ76" s="120"/>
      <c r="GK76" s="120"/>
      <c r="GL76" s="120"/>
      <c r="GM76" s="120"/>
      <c r="GN76" s="120"/>
      <c r="GO76" s="164"/>
      <c r="GP76" s="164"/>
      <c r="GQ76" s="164"/>
      <c r="GR76" s="164"/>
      <c r="GS76" s="164"/>
      <c r="GT76" s="120"/>
      <c r="GU76" s="120"/>
      <c r="GV76" s="120"/>
      <c r="GW76" s="120"/>
      <c r="GX76" s="119"/>
      <c r="GY76" s="119"/>
      <c r="GZ76" s="119"/>
      <c r="HA76" s="119"/>
      <c r="HB76" s="119"/>
      <c r="HC76" s="119"/>
      <c r="HD76" s="119"/>
      <c r="HE76" s="119"/>
      <c r="HF76" s="119"/>
      <c r="HG76" s="119"/>
      <c r="HH76" s="119"/>
      <c r="HI76" s="120"/>
      <c r="HJ76" s="119"/>
      <c r="HK76" s="119"/>
      <c r="HL76" s="119"/>
      <c r="HM76" s="119"/>
      <c r="HN76" s="120"/>
      <c r="HO76" s="120"/>
      <c r="HP76" s="120"/>
      <c r="HQ76" s="120"/>
      <c r="HR76" s="120"/>
      <c r="HS76" s="120"/>
      <c r="HT76" s="120"/>
      <c r="HU76" s="120"/>
      <c r="HV76" s="120"/>
      <c r="HW76" s="120"/>
      <c r="HX76" s="120"/>
      <c r="HY76" s="120"/>
      <c r="HZ76" s="120"/>
      <c r="IA76" s="120"/>
      <c r="IB76" s="120"/>
      <c r="IC76" s="119"/>
      <c r="ID76" s="119"/>
      <c r="IE76" s="119"/>
      <c r="IF76" s="119"/>
      <c r="IG76" s="119"/>
      <c r="IH76" s="119"/>
      <c r="II76" s="119"/>
      <c r="IJ76" s="119"/>
      <c r="IK76" s="119"/>
      <c r="IL76" s="119"/>
      <c r="IM76" s="119"/>
      <c r="IN76" s="119"/>
      <c r="IO76" s="119"/>
      <c r="IP76" s="119"/>
      <c r="IQ76" s="119"/>
      <c r="IR76" s="119"/>
      <c r="IS76" s="119"/>
      <c r="IT76" s="119"/>
      <c r="IU76" s="119"/>
      <c r="IV76" s="119"/>
      <c r="IW76" s="119"/>
      <c r="IX76" s="119"/>
      <c r="IY76" s="119"/>
      <c r="IZ76" s="119"/>
      <c r="JA76" s="120"/>
      <c r="JB76" s="120"/>
      <c r="JC76" s="120"/>
      <c r="JD76" s="120"/>
      <c r="JE76" s="120"/>
      <c r="JF76" s="120"/>
      <c r="JG76" s="119"/>
      <c r="JH76" s="119"/>
      <c r="JI76" s="119"/>
      <c r="JJ76" s="119"/>
      <c r="JK76" s="119"/>
      <c r="JL76" s="119"/>
      <c r="JM76" s="119"/>
      <c r="JN76" s="119"/>
      <c r="JO76" s="119"/>
      <c r="JP76" s="119"/>
      <c r="JQ76" s="119"/>
      <c r="JR76" s="119"/>
      <c r="JS76" s="119"/>
      <c r="JT76" s="119"/>
      <c r="JU76" s="119"/>
      <c r="JV76" s="119"/>
      <c r="JW76" s="119"/>
      <c r="JX76" s="119"/>
      <c r="JY76" s="119"/>
      <c r="JZ76" s="119"/>
      <c r="KA76" s="119"/>
      <c r="KB76" s="119"/>
      <c r="KC76" s="230"/>
      <c r="KD76" s="230"/>
      <c r="KE76" s="230"/>
      <c r="KF76" s="230"/>
      <c r="KG76" s="230"/>
      <c r="KH76" s="230"/>
      <c r="KI76" s="230"/>
      <c r="KJ76" s="230"/>
      <c r="KK76" s="230"/>
      <c r="KL76" s="230"/>
      <c r="KM76" s="230"/>
      <c r="KN76" s="230"/>
      <c r="KO76" s="230"/>
      <c r="KP76" s="230"/>
      <c r="KQ76" s="119"/>
      <c r="KR76" s="119"/>
      <c r="KS76" s="119"/>
      <c r="KT76" s="119"/>
      <c r="KU76" s="119"/>
      <c r="KV76" s="119"/>
      <c r="KW76" s="119"/>
      <c r="KX76" s="119"/>
      <c r="KY76" s="119"/>
      <c r="KZ76" s="119"/>
      <c r="LA76" s="119"/>
      <c r="LB76" s="119"/>
      <c r="LC76" s="119"/>
      <c r="LD76" s="125"/>
      <c r="LE76" s="125"/>
      <c r="LF76" s="125"/>
      <c r="LG76" s="231"/>
      <c r="LH76" s="231"/>
      <c r="LI76" s="231"/>
      <c r="LJ76" s="231"/>
      <c r="LK76" s="231"/>
      <c r="LL76" s="231"/>
      <c r="LM76" s="231"/>
      <c r="LN76" s="231"/>
      <c r="LO76" s="231"/>
      <c r="LP76" s="231"/>
      <c r="LQ76" s="231"/>
      <c r="LR76" s="231"/>
      <c r="LS76" s="125"/>
      <c r="LT76" s="125"/>
      <c r="LU76" s="125"/>
      <c r="LV76" s="125"/>
      <c r="LW76" s="125"/>
      <c r="LX76" s="126"/>
      <c r="LY76" s="119"/>
      <c r="LZ76" s="119"/>
      <c r="MA76" s="119"/>
      <c r="MB76" s="119"/>
      <c r="MC76" s="119"/>
      <c r="MD76" s="119"/>
      <c r="ME76" s="119"/>
      <c r="MF76" s="119"/>
      <c r="MG76" s="119"/>
      <c r="MH76" s="119"/>
      <c r="MI76" s="119"/>
      <c r="MJ76" s="119"/>
      <c r="MK76" s="230"/>
      <c r="ML76" s="230"/>
      <c r="MM76" s="230"/>
      <c r="MN76" s="230"/>
      <c r="MO76" s="230"/>
      <c r="MP76" s="230"/>
      <c r="MQ76" s="230"/>
      <c r="MR76" s="230"/>
      <c r="MS76" s="230"/>
      <c r="MT76" s="230"/>
      <c r="MU76" s="230"/>
      <c r="MV76" s="230"/>
      <c r="MW76" s="230"/>
      <c r="MX76" s="230"/>
      <c r="MY76" s="119"/>
      <c r="MZ76" s="119"/>
      <c r="NA76" s="119"/>
      <c r="NB76" s="119"/>
      <c r="NC76" s="126"/>
      <c r="ND76" s="119"/>
      <c r="NE76" s="119"/>
      <c r="NF76" s="119"/>
      <c r="NG76" s="119"/>
      <c r="NH76" s="119"/>
      <c r="NI76" s="119"/>
      <c r="NJ76" s="119"/>
      <c r="NK76" s="119"/>
      <c r="NL76" s="119"/>
      <c r="NM76" s="119"/>
      <c r="NN76" s="119"/>
      <c r="NO76" s="119"/>
      <c r="NP76" s="119"/>
      <c r="NQ76" s="119"/>
      <c r="NR76" s="119"/>
      <c r="NS76" s="119"/>
      <c r="NT76" s="119"/>
      <c r="NU76" s="119"/>
      <c r="NV76" s="119"/>
      <c r="NW76" s="119"/>
      <c r="NX76" s="119"/>
      <c r="NY76" s="119"/>
      <c r="NZ76" s="119"/>
      <c r="OA76" s="119"/>
      <c r="OB76" s="119"/>
      <c r="OC76" s="119"/>
      <c r="OD76" s="119"/>
      <c r="OE76" s="119"/>
      <c r="OF76" s="119"/>
      <c r="OG76" s="119"/>
      <c r="OH76" s="119"/>
      <c r="OI76" s="119"/>
      <c r="OJ76" s="119"/>
      <c r="OK76" s="119"/>
      <c r="OL76" s="119"/>
      <c r="OM76" s="30"/>
      <c r="ON76" s="15"/>
    </row>
    <row r="77" spans="1:404" ht="25.5" hidden="1" customHeight="1">
      <c r="A77" s="309">
        <v>115</v>
      </c>
      <c r="B77" s="51">
        <v>38</v>
      </c>
      <c r="C77" s="16" t="s">
        <v>221</v>
      </c>
      <c r="D77" s="14" t="s">
        <v>0</v>
      </c>
      <c r="E77" s="16" t="s">
        <v>222</v>
      </c>
      <c r="F77" s="82" t="s">
        <v>2</v>
      </c>
      <c r="G77" s="14"/>
      <c r="H77" s="89" t="s">
        <v>641</v>
      </c>
      <c r="I77" s="16" t="s">
        <v>962</v>
      </c>
      <c r="J77" s="54"/>
      <c r="K77" s="30" t="s">
        <v>636</v>
      </c>
      <c r="L77" s="30" t="s">
        <v>637</v>
      </c>
      <c r="M77" s="29" t="s">
        <v>638</v>
      </c>
      <c r="N77" s="93" t="s">
        <v>639</v>
      </c>
      <c r="O77" s="359" t="s">
        <v>27</v>
      </c>
      <c r="P77" s="54"/>
      <c r="Q77" s="30"/>
      <c r="R77" s="30" t="s">
        <v>27</v>
      </c>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152" t="s">
        <v>1067</v>
      </c>
      <c r="BH77" s="152" t="s">
        <v>1067</v>
      </c>
      <c r="BI77" s="152" t="s">
        <v>1067</v>
      </c>
      <c r="BJ77" s="30">
        <v>2</v>
      </c>
      <c r="BK77" s="30">
        <v>2</v>
      </c>
      <c r="BL77" s="30">
        <v>2</v>
      </c>
      <c r="BM77" s="30">
        <v>2</v>
      </c>
      <c r="BN77" s="23">
        <v>2</v>
      </c>
      <c r="BO77" s="23">
        <v>2</v>
      </c>
      <c r="BP77" s="30">
        <v>2</v>
      </c>
      <c r="BQ77" s="30">
        <v>2</v>
      </c>
      <c r="BR77" s="30">
        <v>2</v>
      </c>
      <c r="BS77" s="30">
        <v>2</v>
      </c>
      <c r="BT77" s="30">
        <v>2</v>
      </c>
      <c r="BU77" s="23">
        <v>2</v>
      </c>
      <c r="BV77" s="30">
        <v>2</v>
      </c>
      <c r="BW77" s="23">
        <v>1</v>
      </c>
      <c r="BX77" s="30">
        <v>2</v>
      </c>
      <c r="BY77" s="30">
        <v>2</v>
      </c>
      <c r="BZ77" s="30">
        <v>2</v>
      </c>
      <c r="CA77" s="30">
        <v>1</v>
      </c>
      <c r="CB77" s="152" t="s">
        <v>1067</v>
      </c>
      <c r="CC77" s="185">
        <f>COUNTIF(BJ77:CA77,"2")</f>
        <v>16</v>
      </c>
      <c r="CD77" s="186">
        <f t="shared" ref="CD77" si="148">CC77/(CC77+CE77+CG77+CI77)</f>
        <v>0.88888888888888884</v>
      </c>
      <c r="CE77" s="185">
        <f>COUNTIF(BJ77:CA77,"1")</f>
        <v>2</v>
      </c>
      <c r="CF77" s="186">
        <f t="shared" ref="CF77" si="149">CE77/(CC77+CE77+CG77+CI77)</f>
        <v>0.1111111111111111</v>
      </c>
      <c r="CG77" s="185">
        <f>COUNTIF(BJ77:CA77,"0")</f>
        <v>0</v>
      </c>
      <c r="CH77" s="186">
        <f t="shared" ref="CH77" si="150">CG77/(CC77+CE77+CG77+CI77)</f>
        <v>0</v>
      </c>
      <c r="CI77" s="185">
        <f>COUNTIF(BJ77:CA77,"KĐG")</f>
        <v>0</v>
      </c>
      <c r="CJ77" s="186">
        <f t="shared" ref="CJ77" si="151">CI77/(CC77+CE77+CG77+CI77)</f>
        <v>0</v>
      </c>
      <c r="CK77" s="187">
        <f t="shared" ref="CK77" si="152">(((CC77*2)+(CE77*1)+(CG77*0)))/(CC77+CE77+CG77)</f>
        <v>1.8888888888888888</v>
      </c>
      <c r="CL77" s="169" t="str">
        <f t="shared" ref="CL77" si="153">IF(CJ77&gt;=50%,"KĐG",IF(CK77&gt;=1.6,"ĐMT",IF(CK77&gt;=1,"CCG","CĐ")))</f>
        <v>ĐMT</v>
      </c>
      <c r="CM77" s="152"/>
      <c r="CN77" s="152"/>
      <c r="CO77" s="152"/>
      <c r="CP77" s="152" t="s">
        <v>1067</v>
      </c>
      <c r="CQ77" s="152" t="s">
        <v>1067</v>
      </c>
      <c r="CR77" s="152" t="s">
        <v>1067</v>
      </c>
      <c r="CS77" s="152" t="s">
        <v>1067</v>
      </c>
      <c r="CT77" s="152" t="s">
        <v>1067</v>
      </c>
      <c r="CU77" s="152" t="s">
        <v>1067</v>
      </c>
      <c r="CV77" s="152" t="s">
        <v>1067</v>
      </c>
      <c r="CW77" s="152" t="s">
        <v>1067</v>
      </c>
      <c r="CX77" s="152" t="s">
        <v>1067</v>
      </c>
      <c r="CY77" s="152" t="s">
        <v>1067</v>
      </c>
      <c r="CZ77" s="152" t="s">
        <v>1067</v>
      </c>
      <c r="DA77" s="152" t="s">
        <v>1067</v>
      </c>
      <c r="DB77" s="152" t="s">
        <v>1067</v>
      </c>
      <c r="DC77" s="152" t="s">
        <v>1067</v>
      </c>
      <c r="DD77" s="152" t="s">
        <v>1067</v>
      </c>
      <c r="DE77" s="152" t="s">
        <v>1067</v>
      </c>
      <c r="DF77" s="152" t="s">
        <v>1067</v>
      </c>
      <c r="DG77" s="152" t="s">
        <v>1067</v>
      </c>
      <c r="DH77" s="152" t="s">
        <v>1067</v>
      </c>
      <c r="DI77" s="152" t="s">
        <v>1067</v>
      </c>
      <c r="DJ77" s="152" t="s">
        <v>1067</v>
      </c>
      <c r="DK77" s="152" t="s">
        <v>1067</v>
      </c>
      <c r="DL77" s="152" t="s">
        <v>1067</v>
      </c>
      <c r="DM77" s="152" t="s">
        <v>1067</v>
      </c>
      <c r="DN77" s="152" t="s">
        <v>1067</v>
      </c>
      <c r="DO77" s="152" t="s">
        <v>1067</v>
      </c>
      <c r="DP77" s="152" t="s">
        <v>1067</v>
      </c>
      <c r="DQ77" s="152" t="s">
        <v>1067</v>
      </c>
      <c r="DR77" s="152"/>
      <c r="DS77" s="152"/>
      <c r="DT77" s="152"/>
      <c r="DU77" s="152"/>
      <c r="DV77" s="152"/>
      <c r="DW77" s="152"/>
      <c r="DX77" s="152"/>
      <c r="DY77" s="152"/>
      <c r="DZ77" s="152"/>
      <c r="EA77" s="152"/>
      <c r="EB77" s="152"/>
      <c r="EC77" s="152"/>
      <c r="ED77" s="152"/>
      <c r="EE77" s="152"/>
      <c r="EF77" s="152"/>
      <c r="EG77" s="152"/>
      <c r="EH77" s="152"/>
      <c r="EI77" s="152"/>
      <c r="EJ77" s="152"/>
      <c r="EK77" s="152"/>
      <c r="EL77" s="152"/>
      <c r="EM77" s="152"/>
      <c r="EN77" s="152"/>
      <c r="EO77" s="152"/>
      <c r="EP77" s="152"/>
      <c r="EQ77" s="152"/>
      <c r="ER77" s="152"/>
      <c r="ES77" s="152"/>
      <c r="ET77" s="152"/>
      <c r="EU77" s="152"/>
      <c r="EV77" s="152"/>
      <c r="EW77" s="152"/>
      <c r="EX77" s="152"/>
      <c r="EY77" s="152"/>
      <c r="EZ77" s="152"/>
      <c r="FA77" s="152"/>
      <c r="FB77" s="152"/>
      <c r="FC77" s="152"/>
      <c r="FD77" s="152"/>
      <c r="FE77" s="152"/>
      <c r="FF77" s="152"/>
      <c r="FG77" s="152"/>
      <c r="FH77" s="152"/>
      <c r="FI77" s="152"/>
      <c r="FJ77" s="152"/>
      <c r="FK77" s="152"/>
      <c r="FL77" s="152"/>
      <c r="FM77" s="152"/>
      <c r="FN77" s="152"/>
      <c r="FO77" s="152"/>
      <c r="FP77" s="152"/>
      <c r="FQ77" s="152"/>
      <c r="FR77" s="152"/>
      <c r="FS77" s="152"/>
      <c r="FT77" s="152"/>
      <c r="FU77" s="152"/>
      <c r="FV77" s="152"/>
      <c r="FW77" s="152"/>
      <c r="FX77" s="152"/>
      <c r="FY77" s="152"/>
      <c r="FZ77" s="152"/>
      <c r="GA77" s="152"/>
      <c r="GB77" s="152"/>
      <c r="GC77" s="152"/>
      <c r="GD77" s="152"/>
      <c r="GE77" s="152"/>
      <c r="GF77" s="152"/>
      <c r="GG77" s="152"/>
      <c r="GH77" s="152"/>
      <c r="GI77" s="152"/>
      <c r="GJ77" s="152"/>
      <c r="GK77" s="152"/>
      <c r="GL77" s="152"/>
      <c r="GM77" s="152"/>
      <c r="GN77" s="152"/>
      <c r="GO77" s="152"/>
      <c r="GP77" s="152"/>
      <c r="GQ77" s="152"/>
      <c r="GR77" s="152"/>
      <c r="GS77" s="152"/>
      <c r="GT77" s="152"/>
      <c r="GU77" s="152"/>
      <c r="GV77" s="152"/>
      <c r="GW77" s="152"/>
      <c r="GX77" s="152"/>
      <c r="GY77" s="152"/>
      <c r="GZ77" s="152"/>
      <c r="HA77" s="152"/>
      <c r="HB77" s="152"/>
      <c r="HC77" s="152"/>
      <c r="HD77" s="152"/>
      <c r="HE77" s="152"/>
      <c r="HF77" s="152"/>
      <c r="HG77" s="152"/>
      <c r="HH77" s="152"/>
      <c r="HI77" s="152"/>
      <c r="HJ77" s="152"/>
      <c r="HK77" s="152"/>
      <c r="HL77" s="152"/>
      <c r="HM77" s="152"/>
      <c r="HN77" s="152"/>
      <c r="HO77" s="152"/>
      <c r="HP77" s="152"/>
      <c r="HQ77" s="152"/>
      <c r="HR77" s="152"/>
      <c r="HS77" s="152"/>
      <c r="HT77" s="152"/>
      <c r="HU77" s="152"/>
      <c r="HV77" s="152"/>
      <c r="HW77" s="152"/>
      <c r="HX77" s="152"/>
      <c r="HY77" s="152"/>
      <c r="HZ77" s="152"/>
      <c r="IA77" s="152"/>
      <c r="IB77" s="152"/>
      <c r="IC77" s="152"/>
      <c r="ID77" s="152"/>
      <c r="IE77" s="152"/>
      <c r="IF77" s="152"/>
      <c r="IG77" s="152"/>
      <c r="IH77" s="152"/>
      <c r="II77" s="152"/>
      <c r="IJ77" s="152"/>
      <c r="IK77" s="152"/>
      <c r="IL77" s="152"/>
      <c r="IM77" s="152"/>
      <c r="IN77" s="152"/>
      <c r="IO77" s="152"/>
      <c r="IP77" s="152"/>
      <c r="IQ77" s="152"/>
      <c r="IR77" s="152"/>
      <c r="IS77" s="152"/>
      <c r="IT77" s="152"/>
      <c r="IU77" s="152"/>
      <c r="IV77" s="152"/>
      <c r="IW77" s="152"/>
      <c r="IX77" s="152"/>
      <c r="IY77" s="152"/>
      <c r="IZ77" s="152"/>
      <c r="JA77" s="152"/>
      <c r="JB77" s="152"/>
      <c r="JC77" s="152"/>
      <c r="JD77" s="152"/>
      <c r="JE77" s="152"/>
      <c r="JF77" s="152"/>
      <c r="JG77" s="152"/>
      <c r="JH77" s="152"/>
      <c r="JI77" s="152"/>
      <c r="JJ77" s="152"/>
      <c r="JK77" s="152"/>
      <c r="JL77" s="152"/>
      <c r="JM77" s="152"/>
      <c r="JN77" s="152"/>
      <c r="JO77" s="152"/>
      <c r="JP77" s="152"/>
      <c r="JQ77" s="152"/>
      <c r="JR77" s="152"/>
      <c r="JS77" s="152"/>
      <c r="JT77" s="152"/>
      <c r="JU77" s="152"/>
      <c r="JV77" s="152"/>
      <c r="JW77" s="152"/>
      <c r="JX77" s="152"/>
      <c r="JY77" s="152"/>
      <c r="JZ77" s="152"/>
      <c r="KA77" s="152"/>
      <c r="KB77" s="152"/>
      <c r="KC77" s="152"/>
      <c r="KD77" s="152"/>
      <c r="KE77" s="152"/>
      <c r="KF77" s="152"/>
      <c r="KG77" s="152"/>
      <c r="KH77" s="152"/>
      <c r="KI77" s="152"/>
      <c r="KJ77" s="152"/>
      <c r="KK77" s="152"/>
      <c r="KL77" s="152"/>
      <c r="KM77" s="152"/>
      <c r="KN77" s="152"/>
      <c r="KO77" s="152"/>
      <c r="KP77" s="152"/>
      <c r="KQ77" s="152"/>
      <c r="KR77" s="152"/>
      <c r="KS77" s="152"/>
      <c r="KT77" s="152"/>
      <c r="KU77" s="152"/>
      <c r="KV77" s="152"/>
      <c r="KW77" s="152"/>
      <c r="KX77" s="152"/>
      <c r="KY77" s="152"/>
      <c r="KZ77" s="152"/>
      <c r="LA77" s="152"/>
      <c r="LB77" s="152"/>
      <c r="LC77" s="152"/>
      <c r="LD77" s="152"/>
      <c r="LE77" s="152"/>
      <c r="LF77" s="152"/>
      <c r="LG77" s="152"/>
      <c r="LH77" s="152"/>
      <c r="LI77" s="152"/>
      <c r="LJ77" s="152"/>
      <c r="LK77" s="152"/>
      <c r="LL77" s="152"/>
      <c r="LM77" s="152"/>
      <c r="LN77" s="152"/>
      <c r="LO77" s="152"/>
      <c r="LP77" s="152"/>
      <c r="LQ77" s="152"/>
      <c r="LR77" s="152"/>
      <c r="LS77" s="152"/>
      <c r="LT77" s="152"/>
      <c r="LU77" s="152"/>
      <c r="LV77" s="152"/>
      <c r="LW77" s="152"/>
      <c r="LX77" s="152"/>
      <c r="LY77" s="152"/>
      <c r="LZ77" s="152"/>
      <c r="MA77" s="152"/>
      <c r="MB77" s="152"/>
      <c r="MC77" s="152"/>
      <c r="MD77" s="152"/>
      <c r="ME77" s="152"/>
      <c r="MF77" s="152"/>
      <c r="MG77" s="152"/>
      <c r="MH77" s="152"/>
      <c r="MI77" s="152"/>
      <c r="MJ77" s="152"/>
      <c r="MK77" s="152"/>
      <c r="ML77" s="152"/>
      <c r="MM77" s="152"/>
      <c r="MN77" s="152"/>
      <c r="MO77" s="152"/>
      <c r="MP77" s="152"/>
      <c r="MQ77" s="152"/>
      <c r="MR77" s="152"/>
      <c r="MS77" s="152"/>
      <c r="MT77" s="152"/>
      <c r="MU77" s="152"/>
      <c r="MV77" s="152"/>
      <c r="MW77" s="152"/>
      <c r="MX77" s="152"/>
      <c r="MY77" s="152"/>
      <c r="MZ77" s="152"/>
      <c r="NA77" s="152"/>
      <c r="NB77" s="152"/>
      <c r="NC77" s="152"/>
      <c r="ND77" s="152"/>
      <c r="NE77" s="152"/>
      <c r="NF77" s="152"/>
      <c r="NG77" s="152"/>
      <c r="NH77" s="152"/>
      <c r="NI77" s="152"/>
      <c r="NJ77" s="152"/>
      <c r="NK77" s="152"/>
      <c r="NL77" s="152"/>
      <c r="NM77" s="152"/>
      <c r="NN77" s="152"/>
      <c r="NO77" s="152"/>
      <c r="NP77" s="152"/>
      <c r="NQ77" s="152"/>
      <c r="NR77" s="152"/>
      <c r="NS77" s="152"/>
      <c r="NT77" s="152"/>
      <c r="NU77" s="152"/>
      <c r="NV77" s="152"/>
      <c r="NW77" s="152"/>
      <c r="NX77" s="152"/>
      <c r="NY77" s="152"/>
      <c r="NZ77" s="152"/>
      <c r="OA77" s="152"/>
      <c r="OB77" s="152"/>
      <c r="OC77" s="152"/>
      <c r="OD77" s="152"/>
      <c r="OE77" s="152"/>
      <c r="OF77" s="152"/>
      <c r="OG77" s="152"/>
      <c r="OH77" s="152"/>
      <c r="OI77" s="152"/>
      <c r="OJ77" s="152"/>
      <c r="OK77" s="152"/>
      <c r="OL77" s="152"/>
      <c r="OM77" s="30">
        <f t="shared" ref="OM77:OM94" si="154">COUNTIF(Q77:AA77,"x")</f>
        <v>1</v>
      </c>
      <c r="ON77" s="15"/>
    </row>
    <row r="78" spans="1:404" ht="24" hidden="1" customHeight="1">
      <c r="A78" s="310"/>
      <c r="B78" s="74">
        <v>38</v>
      </c>
      <c r="C78" s="16" t="s">
        <v>221</v>
      </c>
      <c r="D78" s="73" t="s">
        <v>0</v>
      </c>
      <c r="E78" s="16" t="s">
        <v>222</v>
      </c>
      <c r="F78" s="82" t="s">
        <v>2</v>
      </c>
      <c r="G78" s="29"/>
      <c r="H78" s="89" t="s">
        <v>641</v>
      </c>
      <c r="I78" s="16" t="s">
        <v>1213</v>
      </c>
      <c r="J78" s="76"/>
      <c r="K78" s="30" t="s">
        <v>636</v>
      </c>
      <c r="L78" s="30" t="s">
        <v>637</v>
      </c>
      <c r="M78" s="29" t="s">
        <v>638</v>
      </c>
      <c r="N78" s="93" t="s">
        <v>639</v>
      </c>
      <c r="O78" s="360"/>
      <c r="P78" s="76"/>
      <c r="Q78" s="30"/>
      <c r="R78" s="30"/>
      <c r="S78" s="30" t="s">
        <v>27</v>
      </c>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152" t="s">
        <v>1067</v>
      </c>
      <c r="CN78" s="152" t="s">
        <v>1067</v>
      </c>
      <c r="CO78" s="152" t="s">
        <v>1067</v>
      </c>
      <c r="CP78" s="30">
        <v>2</v>
      </c>
      <c r="CQ78" s="30">
        <v>2</v>
      </c>
      <c r="CR78" s="30">
        <v>2</v>
      </c>
      <c r="CS78" s="30">
        <v>2</v>
      </c>
      <c r="CT78" s="23">
        <v>1</v>
      </c>
      <c r="CU78" s="23">
        <v>2</v>
      </c>
      <c r="CV78" s="30">
        <v>2</v>
      </c>
      <c r="CW78" s="30">
        <v>2</v>
      </c>
      <c r="CX78" s="30">
        <v>2</v>
      </c>
      <c r="CY78" s="30">
        <v>2</v>
      </c>
      <c r="CZ78" s="30">
        <v>2</v>
      </c>
      <c r="DA78" s="23">
        <v>2</v>
      </c>
      <c r="DB78" s="30">
        <v>2</v>
      </c>
      <c r="DC78" s="23">
        <v>1</v>
      </c>
      <c r="DD78" s="30">
        <v>2</v>
      </c>
      <c r="DE78" s="30">
        <v>2</v>
      </c>
      <c r="DF78" s="30">
        <v>2</v>
      </c>
      <c r="DG78" s="30"/>
      <c r="DH78" s="201">
        <f>COUNTIF(CP78:DG78,"2")</f>
        <v>15</v>
      </c>
      <c r="DI78" s="198">
        <f t="shared" ref="DI78" si="155">DH78/(DH78+DJ78+DL78+DN78)</f>
        <v>0.88235294117647056</v>
      </c>
      <c r="DJ78" s="201">
        <f>COUNTIF(CP78:DG78,"1")</f>
        <v>2</v>
      </c>
      <c r="DK78" s="198">
        <f t="shared" ref="DK78" si="156">DJ78/(DH78+DJ78+DL78+DN78)</f>
        <v>0.11764705882352941</v>
      </c>
      <c r="DL78" s="201">
        <f>COUNTIF(CP78:DG78,"0")</f>
        <v>0</v>
      </c>
      <c r="DM78" s="198">
        <f t="shared" ref="DM78" si="157">DL78/(DH78+DJ78+DL78+DN78)</f>
        <v>0</v>
      </c>
      <c r="DN78" s="201">
        <f>COUNTIF(CP78:DG78,"KĐG")</f>
        <v>0</v>
      </c>
      <c r="DO78" s="198">
        <f t="shared" ref="DO78" si="158">DN78/(DH78+DJ78+DL78+DN78)</f>
        <v>0</v>
      </c>
      <c r="DP78" s="199">
        <f t="shared" ref="DP78" si="159">(((DH78*2)+(DJ78*1)+(DL78*0)))/(DH78+DJ78+DL78)</f>
        <v>1.8823529411764706</v>
      </c>
      <c r="DQ78" s="169" t="str">
        <f t="shared" ref="DQ78" si="160">IF(DO78&gt;=50%,"KĐG",IF(DP78&gt;=1.6,"ĐMT",IF(DP78&gt;=1,"CCG","CĐ")))</f>
        <v>ĐMT</v>
      </c>
      <c r="DR78" s="135"/>
      <c r="DS78" s="30"/>
      <c r="DT78" s="30"/>
      <c r="DU78" s="30"/>
      <c r="DV78" s="130"/>
      <c r="DW78" s="130"/>
      <c r="DX78" s="130"/>
      <c r="DY78" s="130"/>
      <c r="DZ78" s="130"/>
      <c r="EA78" s="130"/>
      <c r="EB78" s="130"/>
      <c r="EC78" s="130"/>
      <c r="ED78" s="130"/>
      <c r="EE78" s="130"/>
      <c r="EF78" s="130"/>
      <c r="EG78" s="130"/>
      <c r="EH78" s="130"/>
      <c r="EI78" s="130"/>
      <c r="EJ78" s="130"/>
      <c r="EK78" s="130"/>
      <c r="EL78" s="130"/>
      <c r="EM78" s="130"/>
      <c r="EN78" s="130"/>
      <c r="EO78" s="130"/>
      <c r="EP78" s="30"/>
      <c r="EQ78" s="30"/>
      <c r="ER78" s="30"/>
      <c r="ES78" s="30"/>
      <c r="ET78" s="30"/>
      <c r="EU78" s="30"/>
      <c r="EV78" s="30"/>
      <c r="EW78" s="30"/>
      <c r="EX78" s="30"/>
      <c r="EY78" s="135"/>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130"/>
      <c r="LE78" s="130"/>
      <c r="LF78" s="130"/>
      <c r="LG78" s="130"/>
      <c r="LH78" s="130"/>
      <c r="LI78" s="130"/>
      <c r="LJ78" s="130"/>
      <c r="LK78" s="130"/>
      <c r="LL78" s="130"/>
      <c r="LM78" s="130"/>
      <c r="LN78" s="130"/>
      <c r="LO78" s="130"/>
      <c r="LP78" s="130"/>
      <c r="LQ78" s="130"/>
      <c r="LR78" s="130"/>
      <c r="LS78" s="130"/>
      <c r="LT78" s="130"/>
      <c r="LU78" s="130"/>
      <c r="LV78" s="130"/>
      <c r="LW78" s="130"/>
      <c r="LX78" s="135"/>
      <c r="LY78" s="30"/>
      <c r="LZ78" s="30"/>
      <c r="MA78" s="30"/>
      <c r="MB78" s="30"/>
      <c r="MC78" s="30"/>
      <c r="MD78" s="30"/>
      <c r="ME78" s="30"/>
      <c r="MF78" s="30"/>
      <c r="MG78" s="30"/>
      <c r="MH78" s="30"/>
      <c r="MI78" s="30"/>
      <c r="MJ78" s="30"/>
      <c r="MK78" s="30"/>
      <c r="ML78" s="30"/>
      <c r="MM78" s="30"/>
      <c r="MN78" s="30"/>
      <c r="MO78" s="30"/>
      <c r="MP78" s="30"/>
      <c r="MQ78" s="30"/>
      <c r="MR78" s="30"/>
      <c r="MS78" s="30"/>
      <c r="MT78" s="30"/>
      <c r="MU78" s="30"/>
      <c r="MV78" s="30"/>
      <c r="MW78" s="30"/>
      <c r="MX78" s="30"/>
      <c r="MY78" s="30"/>
      <c r="MZ78" s="30"/>
      <c r="NA78" s="30"/>
      <c r="NB78" s="30"/>
      <c r="NC78" s="135"/>
      <c r="ND78" s="30"/>
      <c r="NE78" s="30"/>
      <c r="NF78" s="30"/>
      <c r="NG78" s="30"/>
      <c r="NH78" s="30"/>
      <c r="NI78" s="30"/>
      <c r="NJ78" s="30"/>
      <c r="NK78" s="30"/>
      <c r="NL78" s="30"/>
      <c r="NM78" s="30"/>
      <c r="NN78" s="30"/>
      <c r="NO78" s="30"/>
      <c r="NP78" s="30"/>
      <c r="NQ78" s="30"/>
      <c r="NR78" s="30"/>
      <c r="NS78" s="30"/>
      <c r="NT78" s="30"/>
      <c r="NU78" s="30"/>
      <c r="NV78" s="30"/>
      <c r="NW78" s="30"/>
      <c r="NX78" s="30"/>
      <c r="NY78" s="30"/>
      <c r="NZ78" s="30"/>
      <c r="OA78" s="30"/>
      <c r="OB78" s="30"/>
      <c r="OC78" s="30"/>
      <c r="OD78" s="30"/>
      <c r="OE78" s="30"/>
      <c r="OF78" s="30"/>
      <c r="OG78" s="30"/>
      <c r="OH78" s="30"/>
      <c r="OI78" s="30"/>
      <c r="OJ78" s="30"/>
      <c r="OK78" s="30"/>
      <c r="OL78" s="30"/>
      <c r="OM78" s="30">
        <f t="shared" si="154"/>
        <v>1</v>
      </c>
      <c r="ON78" s="15"/>
    </row>
    <row r="79" spans="1:404" ht="34.5" hidden="1" customHeight="1">
      <c r="A79" s="311"/>
      <c r="B79" s="74">
        <v>38</v>
      </c>
      <c r="C79" s="16" t="s">
        <v>221</v>
      </c>
      <c r="D79" s="73" t="s">
        <v>0</v>
      </c>
      <c r="E79" s="16" t="s">
        <v>222</v>
      </c>
      <c r="F79" s="82" t="s">
        <v>2</v>
      </c>
      <c r="G79" s="73"/>
      <c r="H79" s="89" t="s">
        <v>641</v>
      </c>
      <c r="I79" s="16" t="s">
        <v>962</v>
      </c>
      <c r="J79" s="76"/>
      <c r="K79" s="30" t="s">
        <v>636</v>
      </c>
      <c r="L79" s="30" t="s">
        <v>637</v>
      </c>
      <c r="M79" s="29" t="s">
        <v>638</v>
      </c>
      <c r="N79" s="93" t="s">
        <v>639</v>
      </c>
      <c r="O79" s="361"/>
      <c r="P79" s="76"/>
      <c r="Q79" s="30"/>
      <c r="R79" s="30"/>
      <c r="S79" s="30"/>
      <c r="T79" s="30" t="s">
        <v>27</v>
      </c>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130"/>
      <c r="CP79" s="130"/>
      <c r="CQ79" s="130"/>
      <c r="CR79" s="130"/>
      <c r="CS79" s="130"/>
      <c r="CT79" s="130"/>
      <c r="CU79" s="130"/>
      <c r="CV79" s="130"/>
      <c r="CW79" s="130"/>
      <c r="CX79" s="130"/>
      <c r="CY79" s="30"/>
      <c r="CZ79" s="30"/>
      <c r="DA79" s="30"/>
      <c r="DB79" s="30"/>
      <c r="DC79" s="30"/>
      <c r="DD79" s="30"/>
      <c r="DE79" s="30"/>
      <c r="DF79" s="30"/>
      <c r="DG79" s="30"/>
      <c r="DH79" s="135"/>
      <c r="DI79" s="30"/>
      <c r="DJ79" s="30"/>
      <c r="DK79" s="30"/>
      <c r="DL79" s="30"/>
      <c r="DM79" s="30"/>
      <c r="DN79" s="30"/>
      <c r="DO79" s="30"/>
      <c r="DP79" s="30"/>
      <c r="DQ79" s="30"/>
      <c r="DR79" s="152" t="s">
        <v>1067</v>
      </c>
      <c r="DS79" s="152" t="s">
        <v>1067</v>
      </c>
      <c r="DT79" s="152" t="s">
        <v>1067</v>
      </c>
      <c r="DU79" s="152" t="s">
        <v>1067</v>
      </c>
      <c r="DV79" s="152" t="s">
        <v>1067</v>
      </c>
      <c r="DW79" s="30">
        <v>2</v>
      </c>
      <c r="DX79" s="30">
        <v>2</v>
      </c>
      <c r="DY79" s="30">
        <v>2</v>
      </c>
      <c r="DZ79" s="30">
        <v>2</v>
      </c>
      <c r="EA79" s="23">
        <v>2</v>
      </c>
      <c r="EB79" s="23">
        <v>2</v>
      </c>
      <c r="EC79" s="30">
        <v>2</v>
      </c>
      <c r="ED79" s="30">
        <v>2</v>
      </c>
      <c r="EE79" s="30">
        <v>2</v>
      </c>
      <c r="EF79" s="30">
        <v>2</v>
      </c>
      <c r="EG79" s="30">
        <v>2</v>
      </c>
      <c r="EH79" s="23">
        <v>2</v>
      </c>
      <c r="EI79" s="30">
        <v>2</v>
      </c>
      <c r="EJ79" s="23">
        <v>1</v>
      </c>
      <c r="EK79" s="30">
        <v>2</v>
      </c>
      <c r="EL79" s="30">
        <v>2</v>
      </c>
      <c r="EM79" s="30">
        <v>2</v>
      </c>
      <c r="EN79" s="30"/>
      <c r="EO79" s="208">
        <f>COUNTIF(DW79:EN79,"2")</f>
        <v>16</v>
      </c>
      <c r="EP79" s="207">
        <f t="shared" ref="EP79" si="161">EO79/(EO79+EQ79+ES79+EU79)</f>
        <v>0.94117647058823528</v>
      </c>
      <c r="EQ79" s="208">
        <f>COUNTIF(DW79:EN79,"1")</f>
        <v>1</v>
      </c>
      <c r="ER79" s="207">
        <f t="shared" ref="ER79" si="162">EQ79/(EO79+EQ79+ES79+EU79)</f>
        <v>5.8823529411764705E-2</v>
      </c>
      <c r="ES79" s="208">
        <f>COUNTIF(DW79:EN79,"0")</f>
        <v>0</v>
      </c>
      <c r="ET79" s="207">
        <f t="shared" ref="ET79" si="163">ES79/(EO79+EQ79+ES79+EU79)</f>
        <v>0</v>
      </c>
      <c r="EU79" s="208">
        <f>COUNTIF(DW79:EN79,"KĐG")</f>
        <v>0</v>
      </c>
      <c r="EV79" s="207">
        <f t="shared" ref="EV79" si="164">EU79/(EO79+EQ79+ES79+EU79)</f>
        <v>0</v>
      </c>
      <c r="EW79" s="209">
        <f t="shared" ref="EW79" si="165">(((EO79*2)+(EQ79*1)+(ES79*0)))/(EO79+EQ79+ES79)</f>
        <v>1.9411764705882353</v>
      </c>
      <c r="EX79" s="169" t="str">
        <f t="shared" ref="EX79" si="166">IF(EV79&gt;=50%,"KĐG",IF(EW79&gt;=1.6,"ĐMT",IF(EW79&gt;=1,"CCG","CĐ")))</f>
        <v>ĐMT</v>
      </c>
      <c r="EY79" s="135"/>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130"/>
      <c r="LE79" s="130"/>
      <c r="LF79" s="130"/>
      <c r="LG79" s="130"/>
      <c r="LH79" s="130"/>
      <c r="LI79" s="130"/>
      <c r="LJ79" s="130"/>
      <c r="LK79" s="130"/>
      <c r="LL79" s="130"/>
      <c r="LM79" s="130"/>
      <c r="LN79" s="130"/>
      <c r="LO79" s="130"/>
      <c r="LP79" s="130"/>
      <c r="LQ79" s="130"/>
      <c r="LR79" s="130"/>
      <c r="LS79" s="130"/>
      <c r="LT79" s="130"/>
      <c r="LU79" s="130"/>
      <c r="LV79" s="130"/>
      <c r="LW79" s="130"/>
      <c r="LX79" s="135"/>
      <c r="LY79" s="30"/>
      <c r="LZ79" s="30"/>
      <c r="MA79" s="30"/>
      <c r="MB79" s="30"/>
      <c r="MC79" s="30"/>
      <c r="MD79" s="30"/>
      <c r="ME79" s="30"/>
      <c r="MF79" s="30"/>
      <c r="MG79" s="30"/>
      <c r="MH79" s="30"/>
      <c r="MI79" s="30"/>
      <c r="MJ79" s="30"/>
      <c r="MK79" s="30"/>
      <c r="ML79" s="30"/>
      <c r="MM79" s="30"/>
      <c r="MN79" s="30"/>
      <c r="MO79" s="30"/>
      <c r="MP79" s="30"/>
      <c r="MQ79" s="30"/>
      <c r="MR79" s="30"/>
      <c r="MS79" s="30"/>
      <c r="MT79" s="30"/>
      <c r="MU79" s="30"/>
      <c r="MV79" s="30"/>
      <c r="MW79" s="30"/>
      <c r="MX79" s="30"/>
      <c r="MY79" s="30"/>
      <c r="MZ79" s="30"/>
      <c r="NA79" s="30"/>
      <c r="NB79" s="30"/>
      <c r="NC79" s="135"/>
      <c r="ND79" s="30"/>
      <c r="NE79" s="30"/>
      <c r="NF79" s="30"/>
      <c r="NG79" s="30"/>
      <c r="NH79" s="30"/>
      <c r="NI79" s="30"/>
      <c r="NJ79" s="30"/>
      <c r="NK79" s="30"/>
      <c r="NL79" s="30"/>
      <c r="NM79" s="30"/>
      <c r="NN79" s="30"/>
      <c r="NO79" s="30"/>
      <c r="NP79" s="30"/>
      <c r="NQ79" s="30"/>
      <c r="NR79" s="30"/>
      <c r="NS79" s="30"/>
      <c r="NT79" s="30"/>
      <c r="NU79" s="30"/>
      <c r="NV79" s="30"/>
      <c r="NW79" s="30"/>
      <c r="NX79" s="30"/>
      <c r="NY79" s="30"/>
      <c r="NZ79" s="30"/>
      <c r="OA79" s="30"/>
      <c r="OB79" s="30"/>
      <c r="OC79" s="30"/>
      <c r="OD79" s="30"/>
      <c r="OE79" s="30"/>
      <c r="OF79" s="30"/>
      <c r="OG79" s="30"/>
      <c r="OH79" s="30"/>
      <c r="OI79" s="30"/>
      <c r="OJ79" s="30"/>
      <c r="OK79" s="30"/>
      <c r="OL79" s="30"/>
      <c r="OM79" s="30">
        <f t="shared" si="154"/>
        <v>1</v>
      </c>
      <c r="ON79" s="15"/>
    </row>
    <row r="80" spans="1:404" ht="33.75" hidden="1" customHeight="1">
      <c r="A80" s="309">
        <v>118</v>
      </c>
      <c r="B80" s="51">
        <v>39</v>
      </c>
      <c r="C80" s="16" t="s">
        <v>223</v>
      </c>
      <c r="D80" s="14" t="s">
        <v>0</v>
      </c>
      <c r="E80" s="16" t="s">
        <v>224</v>
      </c>
      <c r="F80" s="82" t="s">
        <v>2</v>
      </c>
      <c r="G80" s="14"/>
      <c r="H80" s="89" t="s">
        <v>642</v>
      </c>
      <c r="I80" s="17" t="s">
        <v>964</v>
      </c>
      <c r="J80" s="54"/>
      <c r="K80" s="30" t="s">
        <v>636</v>
      </c>
      <c r="L80" s="30" t="s">
        <v>637</v>
      </c>
      <c r="M80" s="29" t="s">
        <v>638</v>
      </c>
      <c r="N80" s="93" t="s">
        <v>639</v>
      </c>
      <c r="O80" s="359" t="s">
        <v>27</v>
      </c>
      <c r="P80" s="54"/>
      <c r="Q80" s="30" t="s">
        <v>27</v>
      </c>
      <c r="R80" s="30"/>
      <c r="S80" s="30"/>
      <c r="T80" s="30"/>
      <c r="U80" s="30"/>
      <c r="V80" s="30"/>
      <c r="W80" s="30"/>
      <c r="X80" s="30"/>
      <c r="Y80" s="30"/>
      <c r="Z80" s="30"/>
      <c r="AA80" s="30"/>
      <c r="AB80" s="152" t="s">
        <v>1067</v>
      </c>
      <c r="AC80" s="152" t="s">
        <v>1067</v>
      </c>
      <c r="AD80" s="152" t="s">
        <v>1067</v>
      </c>
      <c r="AE80" s="30">
        <v>1</v>
      </c>
      <c r="AF80" s="30">
        <v>2</v>
      </c>
      <c r="AG80" s="30">
        <v>2</v>
      </c>
      <c r="AH80" s="30">
        <v>2</v>
      </c>
      <c r="AI80" s="23">
        <v>2</v>
      </c>
      <c r="AJ80" s="23">
        <v>1</v>
      </c>
      <c r="AK80" s="30">
        <v>2</v>
      </c>
      <c r="AL80" s="30">
        <v>2</v>
      </c>
      <c r="AM80" s="30">
        <v>2</v>
      </c>
      <c r="AN80" s="30">
        <v>2</v>
      </c>
      <c r="AO80" s="30">
        <v>2</v>
      </c>
      <c r="AP80" s="23">
        <v>2</v>
      </c>
      <c r="AQ80" s="30">
        <v>2</v>
      </c>
      <c r="AR80" s="23">
        <v>1</v>
      </c>
      <c r="AS80" s="30">
        <v>2</v>
      </c>
      <c r="AT80" s="30">
        <v>2</v>
      </c>
      <c r="AU80" s="30">
        <v>2</v>
      </c>
      <c r="AV80" s="30">
        <v>2</v>
      </c>
      <c r="AW80" s="173">
        <f>COUNTIF(AE80:AV80,"2")</f>
        <v>15</v>
      </c>
      <c r="AX80" s="174">
        <f t="shared" ref="AX80" si="167">AW80/(AW80+AY80+BA80+BC80)</f>
        <v>0.83333333333333337</v>
      </c>
      <c r="AY80" s="173">
        <f>COUNTIF(AE80:AV80,"1")</f>
        <v>3</v>
      </c>
      <c r="AZ80" s="174">
        <f t="shared" ref="AZ80" si="168">AY80/(AW80+AY80+BA80+BC80)</f>
        <v>0.16666666666666666</v>
      </c>
      <c r="BA80" s="173">
        <f>COUNTIF(AE80:AV80,"0")</f>
        <v>0</v>
      </c>
      <c r="BB80" s="174">
        <f t="shared" ref="BB80" si="169">BA80/(AW80+AY80+BA80+BC80)</f>
        <v>0</v>
      </c>
      <c r="BC80" s="173">
        <f>COUNTIF(AE80:AV80,"KĐG")</f>
        <v>0</v>
      </c>
      <c r="BD80" s="174">
        <f t="shared" ref="BD80" si="170">BC80/(AW80+AY80+BA80+BC80)</f>
        <v>0</v>
      </c>
      <c r="BE80" s="175">
        <f t="shared" ref="BE80" si="171">(((AW80*2)+(AY80*1)+(BA80*0)))/(AW80+AY80+BA80)</f>
        <v>1.8333333333333333</v>
      </c>
      <c r="BF80" s="169" t="str">
        <f t="shared" ref="BF80" si="172">IF(BD80&gt;=50%,"KĐG",IF(BE80&gt;=1.6,"ĐMT",IF(BE80&gt;=1,"CCG","CĐ")))</f>
        <v>ĐMT</v>
      </c>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130"/>
      <c r="CP80" s="130"/>
      <c r="CQ80" s="130"/>
      <c r="CR80" s="130"/>
      <c r="CS80" s="130"/>
      <c r="CT80" s="130"/>
      <c r="CU80" s="130"/>
      <c r="CV80" s="130"/>
      <c r="CW80" s="130"/>
      <c r="CX80" s="130"/>
      <c r="CY80" s="30"/>
      <c r="CZ80" s="30"/>
      <c r="DA80" s="30"/>
      <c r="DB80" s="30"/>
      <c r="DC80" s="30"/>
      <c r="DD80" s="30"/>
      <c r="DE80" s="30"/>
      <c r="DF80" s="30"/>
      <c r="DG80" s="30"/>
      <c r="DH80" s="135"/>
      <c r="DI80" s="30"/>
      <c r="DJ80" s="30"/>
      <c r="DK80" s="30"/>
      <c r="DL80" s="30"/>
      <c r="DM80" s="30"/>
      <c r="DN80" s="30"/>
      <c r="DO80" s="30"/>
      <c r="DP80" s="30"/>
      <c r="DQ80" s="30"/>
      <c r="DR80" s="135"/>
      <c r="DS80" s="30"/>
      <c r="DT80" s="30"/>
      <c r="DU80" s="30"/>
      <c r="DV80" s="130"/>
      <c r="DW80" s="130"/>
      <c r="DX80" s="130"/>
      <c r="DY80" s="130"/>
      <c r="DZ80" s="130"/>
      <c r="EA80" s="130"/>
      <c r="EB80" s="130"/>
      <c r="EC80" s="130"/>
      <c r="ED80" s="130"/>
      <c r="EE80" s="130"/>
      <c r="EF80" s="130"/>
      <c r="EG80" s="130"/>
      <c r="EH80" s="130"/>
      <c r="EI80" s="130"/>
      <c r="EJ80" s="130"/>
      <c r="EK80" s="130"/>
      <c r="EL80" s="130"/>
      <c r="EM80" s="130"/>
      <c r="EN80" s="130"/>
      <c r="EO80" s="130"/>
      <c r="EP80" s="30"/>
      <c r="EQ80" s="30"/>
      <c r="ER80" s="30"/>
      <c r="ES80" s="30"/>
      <c r="ET80" s="30"/>
      <c r="EU80" s="30"/>
      <c r="EV80" s="30"/>
      <c r="EW80" s="30"/>
      <c r="EX80" s="30"/>
      <c r="EY80" s="135"/>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130"/>
      <c r="LE80" s="130"/>
      <c r="LF80" s="130"/>
      <c r="LG80" s="130"/>
      <c r="LH80" s="130"/>
      <c r="LI80" s="130"/>
      <c r="LJ80" s="130"/>
      <c r="LK80" s="130"/>
      <c r="LL80" s="130"/>
      <c r="LM80" s="130"/>
      <c r="LN80" s="130"/>
      <c r="LO80" s="130"/>
      <c r="LP80" s="130"/>
      <c r="LQ80" s="130"/>
      <c r="LR80" s="130"/>
      <c r="LS80" s="130"/>
      <c r="LT80" s="130"/>
      <c r="LU80" s="130"/>
      <c r="LV80" s="130"/>
      <c r="LW80" s="130"/>
      <c r="LX80" s="135"/>
      <c r="LY80" s="30"/>
      <c r="LZ80" s="30"/>
      <c r="MA80" s="30"/>
      <c r="MB80" s="30"/>
      <c r="MC80" s="30"/>
      <c r="MD80" s="30"/>
      <c r="ME80" s="30"/>
      <c r="MF80" s="30"/>
      <c r="MG80" s="30"/>
      <c r="MH80" s="30"/>
      <c r="MI80" s="30"/>
      <c r="MJ80" s="30"/>
      <c r="MK80" s="30"/>
      <c r="ML80" s="30"/>
      <c r="MM80" s="30"/>
      <c r="MN80" s="30"/>
      <c r="MO80" s="30"/>
      <c r="MP80" s="30"/>
      <c r="MQ80" s="30"/>
      <c r="MR80" s="30"/>
      <c r="MS80" s="30"/>
      <c r="MT80" s="30"/>
      <c r="MU80" s="30"/>
      <c r="MV80" s="30"/>
      <c r="MW80" s="30"/>
      <c r="MX80" s="30"/>
      <c r="MY80" s="30"/>
      <c r="MZ80" s="30"/>
      <c r="NA80" s="30"/>
      <c r="NB80" s="30"/>
      <c r="NC80" s="135"/>
      <c r="ND80" s="30"/>
      <c r="NE80" s="30"/>
      <c r="NF80" s="30"/>
      <c r="NG80" s="30"/>
      <c r="NH80" s="30"/>
      <c r="NI80" s="30"/>
      <c r="NJ80" s="30"/>
      <c r="NK80" s="30"/>
      <c r="NL80" s="30"/>
      <c r="NM80" s="30"/>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f t="shared" si="154"/>
        <v>1</v>
      </c>
      <c r="ON80" s="121"/>
    </row>
    <row r="81" spans="1:404" ht="24" hidden="1" customHeight="1">
      <c r="A81" s="310"/>
      <c r="B81" s="74">
        <v>39</v>
      </c>
      <c r="C81" s="16" t="s">
        <v>223</v>
      </c>
      <c r="D81" s="73" t="s">
        <v>0</v>
      </c>
      <c r="E81" s="16" t="s">
        <v>224</v>
      </c>
      <c r="F81" s="82" t="s">
        <v>2</v>
      </c>
      <c r="G81" s="73"/>
      <c r="H81" s="89" t="s">
        <v>642</v>
      </c>
      <c r="I81" s="17" t="s">
        <v>964</v>
      </c>
      <c r="J81" s="76"/>
      <c r="K81" s="30" t="s">
        <v>636</v>
      </c>
      <c r="L81" s="30" t="s">
        <v>637</v>
      </c>
      <c r="M81" s="29" t="s">
        <v>638</v>
      </c>
      <c r="N81" s="93" t="s">
        <v>639</v>
      </c>
      <c r="O81" s="360"/>
      <c r="P81" s="76"/>
      <c r="Q81" s="30"/>
      <c r="R81" s="30"/>
      <c r="S81" s="30"/>
      <c r="T81" s="30"/>
      <c r="U81" s="30"/>
      <c r="V81" s="30" t="s">
        <v>27</v>
      </c>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130"/>
      <c r="CP81" s="130"/>
      <c r="CQ81" s="130"/>
      <c r="CR81" s="130"/>
      <c r="CS81" s="130"/>
      <c r="CT81" s="130"/>
      <c r="CU81" s="130"/>
      <c r="CV81" s="130"/>
      <c r="CW81" s="130"/>
      <c r="CX81" s="130"/>
      <c r="CY81" s="30"/>
      <c r="CZ81" s="30"/>
      <c r="DA81" s="30"/>
      <c r="DB81" s="30"/>
      <c r="DC81" s="30"/>
      <c r="DD81" s="30"/>
      <c r="DE81" s="30"/>
      <c r="DF81" s="30"/>
      <c r="DG81" s="30"/>
      <c r="DH81" s="135"/>
      <c r="DI81" s="30"/>
      <c r="DJ81" s="30"/>
      <c r="DK81" s="30"/>
      <c r="DL81" s="30"/>
      <c r="DM81" s="30"/>
      <c r="DN81" s="30"/>
      <c r="DO81" s="30"/>
      <c r="DP81" s="30"/>
      <c r="DQ81" s="30"/>
      <c r="DR81" s="135"/>
      <c r="DS81" s="30"/>
      <c r="DT81" s="30"/>
      <c r="DU81" s="30"/>
      <c r="DV81" s="130"/>
      <c r="DW81" s="130"/>
      <c r="DX81" s="130"/>
      <c r="DY81" s="130"/>
      <c r="DZ81" s="130"/>
      <c r="EA81" s="130"/>
      <c r="EB81" s="130"/>
      <c r="EC81" s="130"/>
      <c r="ED81" s="130"/>
      <c r="EE81" s="130"/>
      <c r="EF81" s="130"/>
      <c r="EG81" s="130"/>
      <c r="EH81" s="130"/>
      <c r="EI81" s="130"/>
      <c r="EJ81" s="130"/>
      <c r="EK81" s="130"/>
      <c r="EL81" s="130"/>
      <c r="EM81" s="130"/>
      <c r="EN81" s="130"/>
      <c r="EO81" s="130"/>
      <c r="EP81" s="30"/>
      <c r="EQ81" s="30"/>
      <c r="ER81" s="30"/>
      <c r="ES81" s="30"/>
      <c r="ET81" s="30"/>
      <c r="EU81" s="30"/>
      <c r="EV81" s="30"/>
      <c r="EW81" s="30"/>
      <c r="EX81" s="30"/>
      <c r="EY81" s="135"/>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152" t="s">
        <v>1067</v>
      </c>
      <c r="GE81" s="152" t="s">
        <v>1067</v>
      </c>
      <c r="GF81" s="30">
        <v>2</v>
      </c>
      <c r="GG81" s="30">
        <v>2</v>
      </c>
      <c r="GH81" s="30">
        <v>2</v>
      </c>
      <c r="GI81" s="30">
        <v>2</v>
      </c>
      <c r="GJ81" s="23">
        <v>2</v>
      </c>
      <c r="GK81" s="23">
        <v>2</v>
      </c>
      <c r="GL81" s="30">
        <v>2</v>
      </c>
      <c r="GM81" s="30">
        <v>2</v>
      </c>
      <c r="GN81" s="30">
        <v>2</v>
      </c>
      <c r="GO81" s="30">
        <v>2</v>
      </c>
      <c r="GP81" s="30">
        <v>2</v>
      </c>
      <c r="GQ81" s="30">
        <v>2</v>
      </c>
      <c r="GR81" s="30">
        <v>2</v>
      </c>
      <c r="GS81" s="23">
        <v>1</v>
      </c>
      <c r="GT81" s="30">
        <v>2</v>
      </c>
      <c r="GU81" s="30">
        <v>2</v>
      </c>
      <c r="GV81" s="30">
        <v>2</v>
      </c>
      <c r="GW81" s="30"/>
      <c r="GX81" s="30">
        <v>2</v>
      </c>
      <c r="GY81" s="224">
        <f>COUNTIF(GF81:GX81,"2")</f>
        <v>17</v>
      </c>
      <c r="GZ81" s="225">
        <f t="shared" ref="GZ81" si="173">GY81/(GY81+HA81+HC81+HE81)</f>
        <v>0.94444444444444442</v>
      </c>
      <c r="HA81" s="224">
        <f>COUNTIF(GG81:GX81,"1")</f>
        <v>1</v>
      </c>
      <c r="HB81" s="225">
        <f t="shared" ref="HB81" si="174">HA81/(GY81+HA81+HC81+HE81)</f>
        <v>5.5555555555555552E-2</v>
      </c>
      <c r="HC81" s="224">
        <f>COUNTIF(GG81:GX81,"0")</f>
        <v>0</v>
      </c>
      <c r="HD81" s="225">
        <f t="shared" ref="HD81" si="175">HC81/(GY81+HA81+HC81+HE81)</f>
        <v>0</v>
      </c>
      <c r="HE81" s="224">
        <f>COUNTIF(GG81:GX81,"KĐG")</f>
        <v>0</v>
      </c>
      <c r="HF81" s="225">
        <f t="shared" ref="HF81" si="176">HE81/(GY81+HA81+HC81+HE81)</f>
        <v>0</v>
      </c>
      <c r="HG81" s="226">
        <f t="shared" ref="HG81" si="177">(((GY81*2)+(HA81*1)+(HC81*0)))/(GY81+HA81+HC81)</f>
        <v>1.9444444444444444</v>
      </c>
      <c r="HH81" s="169" t="str">
        <f t="shared" ref="HH81" si="178">IF(HF81&gt;=50%,"KĐG",IF(HG81&gt;=1.6,"ĐMT",IF(HG81&gt;=1,"CCG","CĐ")))</f>
        <v>ĐMT</v>
      </c>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130"/>
      <c r="LE81" s="130"/>
      <c r="LF81" s="130"/>
      <c r="LG81" s="130"/>
      <c r="LH81" s="130"/>
      <c r="LI81" s="130"/>
      <c r="LJ81" s="130"/>
      <c r="LK81" s="130"/>
      <c r="LL81" s="130"/>
      <c r="LM81" s="130"/>
      <c r="LN81" s="130"/>
      <c r="LO81" s="130"/>
      <c r="LP81" s="130"/>
      <c r="LQ81" s="130"/>
      <c r="LR81" s="130"/>
      <c r="LS81" s="130"/>
      <c r="LT81" s="130"/>
      <c r="LU81" s="130"/>
      <c r="LV81" s="130"/>
      <c r="LW81" s="130"/>
      <c r="LX81" s="135"/>
      <c r="LY81" s="30"/>
      <c r="LZ81" s="30"/>
      <c r="MA81" s="30"/>
      <c r="MB81" s="30"/>
      <c r="MC81" s="30"/>
      <c r="MD81" s="30"/>
      <c r="ME81" s="30"/>
      <c r="MF81" s="30"/>
      <c r="MG81" s="30"/>
      <c r="MH81" s="30"/>
      <c r="MI81" s="30"/>
      <c r="MJ81" s="30"/>
      <c r="MK81" s="30"/>
      <c r="ML81" s="30"/>
      <c r="MM81" s="30"/>
      <c r="MN81" s="30"/>
      <c r="MO81" s="30"/>
      <c r="MP81" s="30"/>
      <c r="MQ81" s="30"/>
      <c r="MR81" s="30"/>
      <c r="MS81" s="30"/>
      <c r="MT81" s="30"/>
      <c r="MU81" s="30"/>
      <c r="MV81" s="30"/>
      <c r="MW81" s="30"/>
      <c r="MX81" s="30"/>
      <c r="MY81" s="30"/>
      <c r="MZ81" s="30"/>
      <c r="NA81" s="30"/>
      <c r="NB81" s="30"/>
      <c r="NC81" s="135"/>
      <c r="ND81" s="30"/>
      <c r="NE81" s="30"/>
      <c r="NF81" s="30"/>
      <c r="NG81" s="30"/>
      <c r="NH81" s="30"/>
      <c r="NI81" s="30"/>
      <c r="NJ81" s="30"/>
      <c r="NK81" s="30"/>
      <c r="NL81" s="30"/>
      <c r="NM81" s="30"/>
      <c r="NN81" s="30"/>
      <c r="NO81" s="30"/>
      <c r="NP81" s="30"/>
      <c r="NQ81" s="30"/>
      <c r="NR81" s="30"/>
      <c r="NS81" s="30"/>
      <c r="NT81" s="30"/>
      <c r="NU81" s="30"/>
      <c r="NV81" s="30"/>
      <c r="NW81" s="30"/>
      <c r="NX81" s="30"/>
      <c r="NY81" s="30"/>
      <c r="NZ81" s="30"/>
      <c r="OA81" s="30"/>
      <c r="OB81" s="30"/>
      <c r="OC81" s="30"/>
      <c r="OD81" s="30"/>
      <c r="OE81" s="30"/>
      <c r="OF81" s="30"/>
      <c r="OG81" s="30"/>
      <c r="OH81" s="30"/>
      <c r="OI81" s="30"/>
      <c r="OJ81" s="30"/>
      <c r="OK81" s="30"/>
      <c r="OL81" s="30"/>
      <c r="OM81" s="30">
        <f t="shared" si="154"/>
        <v>1</v>
      </c>
      <c r="ON81" s="74"/>
    </row>
    <row r="82" spans="1:404" ht="31.5" customHeight="1">
      <c r="A82" s="310"/>
      <c r="B82" s="74">
        <v>39</v>
      </c>
      <c r="C82" s="16" t="s">
        <v>223</v>
      </c>
      <c r="D82" s="73" t="s">
        <v>0</v>
      </c>
      <c r="E82" s="16" t="s">
        <v>224</v>
      </c>
      <c r="F82" s="82" t="s">
        <v>2</v>
      </c>
      <c r="G82" s="73"/>
      <c r="H82" s="89" t="s">
        <v>642</v>
      </c>
      <c r="I82" s="17" t="s">
        <v>964</v>
      </c>
      <c r="J82" s="76"/>
      <c r="K82" s="30" t="s">
        <v>636</v>
      </c>
      <c r="L82" s="30" t="s">
        <v>637</v>
      </c>
      <c r="M82" s="29" t="s">
        <v>638</v>
      </c>
      <c r="N82" s="93" t="s">
        <v>639</v>
      </c>
      <c r="O82" s="360"/>
      <c r="P82" s="76"/>
      <c r="Q82" s="30"/>
      <c r="R82" s="30"/>
      <c r="S82" s="30"/>
      <c r="T82" s="30"/>
      <c r="U82" s="30"/>
      <c r="V82" s="30"/>
      <c r="W82" s="30" t="s">
        <v>27</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130"/>
      <c r="CP82" s="130"/>
      <c r="CQ82" s="130"/>
      <c r="CR82" s="130"/>
      <c r="CS82" s="130"/>
      <c r="CT82" s="130"/>
      <c r="CU82" s="130"/>
      <c r="CV82" s="130"/>
      <c r="CW82" s="130"/>
      <c r="CX82" s="130"/>
      <c r="CY82" s="30"/>
      <c r="CZ82" s="30"/>
      <c r="DA82" s="30"/>
      <c r="DB82" s="30"/>
      <c r="DC82" s="30"/>
      <c r="DD82" s="30"/>
      <c r="DE82" s="30"/>
      <c r="DF82" s="30"/>
      <c r="DG82" s="30"/>
      <c r="DH82" s="135"/>
      <c r="DI82" s="30"/>
      <c r="DJ82" s="30"/>
      <c r="DK82" s="30"/>
      <c r="DL82" s="30"/>
      <c r="DM82" s="30"/>
      <c r="DN82" s="30"/>
      <c r="DO82" s="30"/>
      <c r="DP82" s="30"/>
      <c r="DQ82" s="30"/>
      <c r="DR82" s="135"/>
      <c r="DS82" s="30"/>
      <c r="DT82" s="30"/>
      <c r="DU82" s="30"/>
      <c r="DV82" s="130"/>
      <c r="DW82" s="130"/>
      <c r="DX82" s="130"/>
      <c r="DY82" s="130"/>
      <c r="DZ82" s="130"/>
      <c r="EA82" s="130"/>
      <c r="EB82" s="130"/>
      <c r="EC82" s="130"/>
      <c r="ED82" s="130"/>
      <c r="EE82" s="130"/>
      <c r="EF82" s="130"/>
      <c r="EG82" s="130"/>
      <c r="EH82" s="130"/>
      <c r="EI82" s="130"/>
      <c r="EJ82" s="130"/>
      <c r="EK82" s="130"/>
      <c r="EL82" s="130"/>
      <c r="EM82" s="130"/>
      <c r="EN82" s="130"/>
      <c r="EO82" s="130"/>
      <c r="EP82" s="30"/>
      <c r="EQ82" s="30"/>
      <c r="ER82" s="30"/>
      <c r="ES82" s="30"/>
      <c r="ET82" s="30"/>
      <c r="EU82" s="30"/>
      <c r="EV82" s="30"/>
      <c r="EW82" s="30"/>
      <c r="EX82" s="30"/>
      <c r="EY82" s="135"/>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152" t="s">
        <v>1067</v>
      </c>
      <c r="HJ82" s="152" t="s">
        <v>1067</v>
      </c>
      <c r="HK82" s="152" t="s">
        <v>1067</v>
      </c>
      <c r="HL82" s="152" t="s">
        <v>1067</v>
      </c>
      <c r="HM82" s="152" t="s">
        <v>1067</v>
      </c>
      <c r="HN82" s="30">
        <v>2</v>
      </c>
      <c r="HO82" s="30">
        <v>2</v>
      </c>
      <c r="HP82" s="30">
        <v>2</v>
      </c>
      <c r="HQ82" s="30">
        <v>2</v>
      </c>
      <c r="HR82" s="23">
        <v>1</v>
      </c>
      <c r="HS82" s="23">
        <v>2</v>
      </c>
      <c r="HT82" s="30">
        <v>2</v>
      </c>
      <c r="HU82" s="30">
        <v>1</v>
      </c>
      <c r="HV82" s="30">
        <v>2</v>
      </c>
      <c r="HW82" s="30">
        <v>2</v>
      </c>
      <c r="HX82" s="30">
        <v>2</v>
      </c>
      <c r="HY82" s="30">
        <v>2</v>
      </c>
      <c r="HZ82" s="30">
        <v>2</v>
      </c>
      <c r="IA82" s="23">
        <v>1</v>
      </c>
      <c r="IB82" s="30">
        <v>2</v>
      </c>
      <c r="IC82" s="30">
        <v>2</v>
      </c>
      <c r="ID82" s="30">
        <v>2</v>
      </c>
      <c r="IE82" s="30"/>
      <c r="IF82" s="30">
        <v>2</v>
      </c>
      <c r="IG82" s="234">
        <f>COUNTIF(HN82:IF82,"2")</f>
        <v>15</v>
      </c>
      <c r="IH82" s="235">
        <f t="shared" ref="IH82" si="179">IG82/(IG82+II82+IK82+IM82)</f>
        <v>0.83333333333333337</v>
      </c>
      <c r="II82" s="234">
        <f>COUNTIF(HO82:IF82,"1")</f>
        <v>3</v>
      </c>
      <c r="IJ82" s="235">
        <f t="shared" ref="IJ82" si="180">II82/(IG82+II82+IK82+IM82)</f>
        <v>0.16666666666666666</v>
      </c>
      <c r="IK82" s="234">
        <f>COUNTIF(HO82:IF82,"0")</f>
        <v>0</v>
      </c>
      <c r="IL82" s="235">
        <f t="shared" ref="IL82" si="181">IK82/(IG82+II82+IK82+IM82)</f>
        <v>0</v>
      </c>
      <c r="IM82" s="234">
        <f>COUNTIF(HO82:IF82,"KĐG")</f>
        <v>0</v>
      </c>
      <c r="IN82" s="235">
        <f t="shared" ref="IN82" si="182">IM82/(IG82+II82+IK82+IM82)</f>
        <v>0</v>
      </c>
      <c r="IO82" s="236">
        <f t="shared" ref="IO82" si="183">(((IG82*2)+(II82*1)+(IK82*0)))/(IG82+II82+IK82)</f>
        <v>1.8333333333333333</v>
      </c>
      <c r="IP82" s="169" t="str">
        <f t="shared" ref="IP82" si="184">IF(IN82&gt;=50%,"KĐG",IF(IO82&gt;=1.6,"ĐMT",IF(IO82&gt;=1,"CCG","CĐ")))</f>
        <v>ĐMT</v>
      </c>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130"/>
      <c r="LE82" s="130"/>
      <c r="LF82" s="130"/>
      <c r="LG82" s="130"/>
      <c r="LH82" s="130"/>
      <c r="LI82" s="130"/>
      <c r="LJ82" s="130"/>
      <c r="LK82" s="130"/>
      <c r="LL82" s="130"/>
      <c r="LM82" s="130"/>
      <c r="LN82" s="130"/>
      <c r="LO82" s="130"/>
      <c r="LP82" s="130"/>
      <c r="LQ82" s="130"/>
      <c r="LR82" s="130"/>
      <c r="LS82" s="130"/>
      <c r="LT82" s="130"/>
      <c r="LU82" s="130"/>
      <c r="LV82" s="130"/>
      <c r="LW82" s="130"/>
      <c r="LX82" s="135"/>
      <c r="LY82" s="30"/>
      <c r="LZ82" s="30"/>
      <c r="MA82" s="30"/>
      <c r="MB82" s="30"/>
      <c r="MC82" s="30"/>
      <c r="MD82" s="30"/>
      <c r="ME82" s="30"/>
      <c r="MF82" s="30"/>
      <c r="MG82" s="30"/>
      <c r="MH82" s="30"/>
      <c r="MI82" s="30"/>
      <c r="MJ82" s="30"/>
      <c r="MK82" s="30"/>
      <c r="ML82" s="30"/>
      <c r="MM82" s="30"/>
      <c r="MN82" s="30"/>
      <c r="MO82" s="30"/>
      <c r="MP82" s="30"/>
      <c r="MQ82" s="30"/>
      <c r="MR82" s="30"/>
      <c r="MS82" s="30"/>
      <c r="MT82" s="30"/>
      <c r="MU82" s="30"/>
      <c r="MV82" s="30"/>
      <c r="MW82" s="30"/>
      <c r="MX82" s="30"/>
      <c r="MY82" s="30"/>
      <c r="MZ82" s="30"/>
      <c r="NA82" s="30"/>
      <c r="NB82" s="30"/>
      <c r="NC82" s="135"/>
      <c r="ND82" s="30"/>
      <c r="NE82" s="30"/>
      <c r="NF82" s="30"/>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f t="shared" si="154"/>
        <v>1</v>
      </c>
      <c r="ON82" s="74"/>
    </row>
    <row r="83" spans="1:404" ht="45.75" hidden="1" customHeight="1">
      <c r="A83" s="311"/>
      <c r="B83" s="74">
        <v>39</v>
      </c>
      <c r="C83" s="16" t="s">
        <v>223</v>
      </c>
      <c r="D83" s="73" t="s">
        <v>0</v>
      </c>
      <c r="E83" s="16" t="s">
        <v>224</v>
      </c>
      <c r="F83" s="82" t="s">
        <v>2</v>
      </c>
      <c r="G83" s="73"/>
      <c r="H83" s="89" t="s">
        <v>642</v>
      </c>
      <c r="I83" s="17" t="s">
        <v>964</v>
      </c>
      <c r="J83" s="76"/>
      <c r="K83" s="30" t="s">
        <v>636</v>
      </c>
      <c r="L83" s="30" t="s">
        <v>637</v>
      </c>
      <c r="M83" s="29" t="s">
        <v>638</v>
      </c>
      <c r="N83" s="93" t="s">
        <v>639</v>
      </c>
      <c r="O83" s="361"/>
      <c r="P83" s="76"/>
      <c r="Q83" s="30"/>
      <c r="R83" s="30"/>
      <c r="S83" s="30"/>
      <c r="T83" s="30"/>
      <c r="U83" s="30"/>
      <c r="V83" s="30"/>
      <c r="W83" s="30"/>
      <c r="X83" s="30" t="s">
        <v>27</v>
      </c>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130"/>
      <c r="CP83" s="130"/>
      <c r="CQ83" s="130"/>
      <c r="CR83" s="130"/>
      <c r="CS83" s="130"/>
      <c r="CT83" s="130"/>
      <c r="CU83" s="130"/>
      <c r="CV83" s="130"/>
      <c r="CW83" s="130"/>
      <c r="CX83" s="130"/>
      <c r="CY83" s="30"/>
      <c r="CZ83" s="30"/>
      <c r="DA83" s="30"/>
      <c r="DB83" s="30"/>
      <c r="DC83" s="30"/>
      <c r="DD83" s="30"/>
      <c r="DE83" s="30"/>
      <c r="DF83" s="30"/>
      <c r="DG83" s="30"/>
      <c r="DH83" s="135"/>
      <c r="DI83" s="30"/>
      <c r="DJ83" s="30"/>
      <c r="DK83" s="30"/>
      <c r="DL83" s="30"/>
      <c r="DM83" s="30"/>
      <c r="DN83" s="30"/>
      <c r="DO83" s="30"/>
      <c r="DP83" s="30"/>
      <c r="DQ83" s="30"/>
      <c r="DR83" s="135"/>
      <c r="DS83" s="30"/>
      <c r="DT83" s="30"/>
      <c r="DU83" s="30"/>
      <c r="DV83" s="130"/>
      <c r="DW83" s="130"/>
      <c r="DX83" s="130"/>
      <c r="DY83" s="130"/>
      <c r="DZ83" s="130"/>
      <c r="EA83" s="130"/>
      <c r="EB83" s="130"/>
      <c r="EC83" s="130"/>
      <c r="ED83" s="130"/>
      <c r="EE83" s="130"/>
      <c r="EF83" s="130"/>
      <c r="EG83" s="130"/>
      <c r="EH83" s="130"/>
      <c r="EI83" s="130"/>
      <c r="EJ83" s="130"/>
      <c r="EK83" s="130"/>
      <c r="EL83" s="130"/>
      <c r="EM83" s="130"/>
      <c r="EN83" s="130"/>
      <c r="EO83" s="130"/>
      <c r="EP83" s="30"/>
      <c r="EQ83" s="30"/>
      <c r="ER83" s="30"/>
      <c r="ES83" s="30"/>
      <c r="ET83" s="30"/>
      <c r="EU83" s="30"/>
      <c r="EV83" s="30"/>
      <c r="EW83" s="30"/>
      <c r="EX83" s="30"/>
      <c r="EY83" s="135"/>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130"/>
      <c r="LE83" s="130"/>
      <c r="LF83" s="130"/>
      <c r="LG83" s="130"/>
      <c r="LH83" s="130"/>
      <c r="LI83" s="130"/>
      <c r="LJ83" s="130"/>
      <c r="LK83" s="130"/>
      <c r="LL83" s="130"/>
      <c r="LM83" s="130"/>
      <c r="LN83" s="130"/>
      <c r="LO83" s="130"/>
      <c r="LP83" s="130"/>
      <c r="LQ83" s="130"/>
      <c r="LR83" s="130"/>
      <c r="LS83" s="130"/>
      <c r="LT83" s="130"/>
      <c r="LU83" s="130"/>
      <c r="LV83" s="130"/>
      <c r="LW83" s="130"/>
      <c r="LX83" s="135"/>
      <c r="LY83" s="30"/>
      <c r="LZ83" s="30"/>
      <c r="MA83" s="30"/>
      <c r="MB83" s="30"/>
      <c r="MC83" s="30"/>
      <c r="MD83" s="30"/>
      <c r="ME83" s="30"/>
      <c r="MF83" s="30"/>
      <c r="MG83" s="30"/>
      <c r="MH83" s="30"/>
      <c r="MI83" s="30"/>
      <c r="MJ83" s="30"/>
      <c r="MK83" s="30"/>
      <c r="ML83" s="30"/>
      <c r="MM83" s="30"/>
      <c r="MN83" s="30"/>
      <c r="MO83" s="30"/>
      <c r="MP83" s="30"/>
      <c r="MQ83" s="30"/>
      <c r="MR83" s="30"/>
      <c r="MS83" s="30"/>
      <c r="MT83" s="30"/>
      <c r="MU83" s="30"/>
      <c r="MV83" s="30"/>
      <c r="MW83" s="30"/>
      <c r="MX83" s="30"/>
      <c r="MY83" s="30"/>
      <c r="MZ83" s="30"/>
      <c r="NA83" s="30"/>
      <c r="NB83" s="30"/>
      <c r="NC83" s="135"/>
      <c r="ND83" s="30"/>
      <c r="NE83" s="30"/>
      <c r="NF83" s="30"/>
      <c r="NG83" s="30"/>
      <c r="NH83" s="30"/>
      <c r="NI83" s="30"/>
      <c r="NJ83" s="30"/>
      <c r="NK83" s="30"/>
      <c r="NL83" s="30"/>
      <c r="NM83" s="30"/>
      <c r="NN83" s="30"/>
      <c r="NO83" s="30"/>
      <c r="NP83" s="30"/>
      <c r="NQ83" s="30"/>
      <c r="NR83" s="30"/>
      <c r="NS83" s="30"/>
      <c r="NT83" s="30"/>
      <c r="NU83" s="30"/>
      <c r="NV83" s="30"/>
      <c r="NW83" s="30"/>
      <c r="NX83" s="30"/>
      <c r="NY83" s="30"/>
      <c r="NZ83" s="30"/>
      <c r="OA83" s="30"/>
      <c r="OB83" s="30"/>
      <c r="OC83" s="30"/>
      <c r="OD83" s="30"/>
      <c r="OE83" s="30"/>
      <c r="OF83" s="30"/>
      <c r="OG83" s="30"/>
      <c r="OH83" s="30"/>
      <c r="OI83" s="30"/>
      <c r="OJ83" s="30"/>
      <c r="OK83" s="30"/>
      <c r="OL83" s="30"/>
      <c r="OM83" s="30">
        <f t="shared" si="154"/>
        <v>1</v>
      </c>
      <c r="ON83" s="74"/>
    </row>
    <row r="84" spans="1:404" ht="25.5" hidden="1" customHeight="1">
      <c r="A84" s="309">
        <v>121</v>
      </c>
      <c r="B84" s="51">
        <v>40</v>
      </c>
      <c r="C84" s="16" t="s">
        <v>225</v>
      </c>
      <c r="D84" s="14" t="s">
        <v>0</v>
      </c>
      <c r="E84" s="16" t="s">
        <v>226</v>
      </c>
      <c r="F84" s="82" t="s">
        <v>0</v>
      </c>
      <c r="G84" s="14"/>
      <c r="H84" s="89" t="s">
        <v>643</v>
      </c>
      <c r="I84" s="16" t="s">
        <v>965</v>
      </c>
      <c r="J84" s="54"/>
      <c r="K84" s="30" t="s">
        <v>958</v>
      </c>
      <c r="L84" s="30" t="s">
        <v>957</v>
      </c>
      <c r="M84" s="29" t="s">
        <v>638</v>
      </c>
      <c r="N84" s="93" t="s">
        <v>639</v>
      </c>
      <c r="O84" s="359" t="s">
        <v>27</v>
      </c>
      <c r="P84" s="54"/>
      <c r="Q84" s="30"/>
      <c r="R84" s="30"/>
      <c r="S84" s="30"/>
      <c r="T84" s="30"/>
      <c r="U84" s="30" t="s">
        <v>27</v>
      </c>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130"/>
      <c r="CP84" s="130"/>
      <c r="CQ84" s="130"/>
      <c r="CR84" s="130"/>
      <c r="CS84" s="130"/>
      <c r="CT84" s="130"/>
      <c r="CU84" s="130"/>
      <c r="CV84" s="130"/>
      <c r="CW84" s="130"/>
      <c r="CX84" s="130"/>
      <c r="CY84" s="30"/>
      <c r="CZ84" s="30"/>
      <c r="DA84" s="30"/>
      <c r="DB84" s="30"/>
      <c r="DC84" s="30"/>
      <c r="DD84" s="30"/>
      <c r="DE84" s="30"/>
      <c r="DF84" s="30"/>
      <c r="DG84" s="30"/>
      <c r="DH84" s="135"/>
      <c r="DI84" s="30"/>
      <c r="DJ84" s="30"/>
      <c r="DK84" s="30"/>
      <c r="DL84" s="30"/>
      <c r="DM84" s="30"/>
      <c r="DN84" s="30"/>
      <c r="DO84" s="30"/>
      <c r="DP84" s="30"/>
      <c r="DQ84" s="30"/>
      <c r="DR84" s="135"/>
      <c r="DS84" s="30"/>
      <c r="DT84" s="30"/>
      <c r="DU84" s="30"/>
      <c r="DV84" s="130"/>
      <c r="DW84" s="130"/>
      <c r="DX84" s="130"/>
      <c r="DY84" s="130"/>
      <c r="DZ84" s="130"/>
      <c r="EA84" s="130"/>
      <c r="EB84" s="130"/>
      <c r="EC84" s="130"/>
      <c r="ED84" s="130"/>
      <c r="EE84" s="130"/>
      <c r="EF84" s="130"/>
      <c r="EG84" s="130"/>
      <c r="EH84" s="130"/>
      <c r="EI84" s="130"/>
      <c r="EJ84" s="130"/>
      <c r="EK84" s="130"/>
      <c r="EL84" s="130"/>
      <c r="EM84" s="130"/>
      <c r="EN84" s="130"/>
      <c r="EO84" s="130"/>
      <c r="EP84" s="30"/>
      <c r="EQ84" s="30"/>
      <c r="ER84" s="30"/>
      <c r="ES84" s="30"/>
      <c r="ET84" s="30"/>
      <c r="EU84" s="30"/>
      <c r="EV84" s="30"/>
      <c r="EW84" s="30"/>
      <c r="EX84" s="30"/>
      <c r="EY84" s="152"/>
      <c r="EZ84" s="152"/>
      <c r="FA84" s="152"/>
      <c r="FB84" s="30">
        <v>2</v>
      </c>
      <c r="FC84" s="30">
        <v>1</v>
      </c>
      <c r="FD84" s="30">
        <v>2</v>
      </c>
      <c r="FE84" s="30">
        <v>2</v>
      </c>
      <c r="FF84" s="23">
        <v>1</v>
      </c>
      <c r="FG84" s="23">
        <v>1</v>
      </c>
      <c r="FH84" s="30">
        <v>2</v>
      </c>
      <c r="FI84" s="30">
        <v>2</v>
      </c>
      <c r="FJ84" s="30">
        <v>2</v>
      </c>
      <c r="FK84" s="30">
        <v>2</v>
      </c>
      <c r="FL84" s="30">
        <v>2</v>
      </c>
      <c r="FM84" s="23">
        <v>2</v>
      </c>
      <c r="FN84" s="30">
        <v>2</v>
      </c>
      <c r="FO84" s="23">
        <v>1</v>
      </c>
      <c r="FP84" s="30">
        <v>2</v>
      </c>
      <c r="FQ84" s="30">
        <v>2</v>
      </c>
      <c r="FR84" s="30">
        <v>2</v>
      </c>
      <c r="FS84" s="30"/>
      <c r="FT84" s="214">
        <f>COUNTIF(FB84:FS84,"2")</f>
        <v>13</v>
      </c>
      <c r="FU84" s="215">
        <f t="shared" ref="FU84" si="185">FT84/(FT84+FV84+FX84+FZ84)</f>
        <v>0.76470588235294112</v>
      </c>
      <c r="FV84" s="214">
        <f>COUNTIF(FB84:FS84,"1")</f>
        <v>4</v>
      </c>
      <c r="FW84" s="215">
        <f t="shared" ref="FW84" si="186">FV84/(FT84+FV84+FX84+FZ84)</f>
        <v>0.23529411764705882</v>
      </c>
      <c r="FX84" s="214">
        <f>COUNTIF(FB84:FS84,"0")</f>
        <v>0</v>
      </c>
      <c r="FY84" s="215">
        <f t="shared" ref="FY84" si="187">FX84/(FT84+FV84+FX84+FZ84)</f>
        <v>0</v>
      </c>
      <c r="FZ84" s="214">
        <f>COUNTIF(FB84:FS84,"KĐG")</f>
        <v>0</v>
      </c>
      <c r="GA84" s="215">
        <f t="shared" ref="GA84" si="188">FZ84/(FT84+FV84+FX84+FZ84)</f>
        <v>0</v>
      </c>
      <c r="GB84" s="216">
        <f t="shared" ref="GB84" si="189">(((FT84*2)+(FV84*1)+(FX84*0)))/(FT84+FV84+FX84)</f>
        <v>1.7647058823529411</v>
      </c>
      <c r="GC84" s="169" t="str">
        <f t="shared" ref="GC84" si="190">IF(GA84&gt;=50%,"KĐG",IF(GB84&gt;=1.6,"ĐMT",IF(GB84&gt;=1,"CCG","CĐ")))</f>
        <v>ĐMT</v>
      </c>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130"/>
      <c r="LE84" s="130"/>
      <c r="LF84" s="130"/>
      <c r="LG84" s="130"/>
      <c r="LH84" s="130"/>
      <c r="LI84" s="130"/>
      <c r="LJ84" s="130"/>
      <c r="LK84" s="130"/>
      <c r="LL84" s="130"/>
      <c r="LM84" s="130"/>
      <c r="LN84" s="130"/>
      <c r="LO84" s="130"/>
      <c r="LP84" s="130"/>
      <c r="LQ84" s="130"/>
      <c r="LR84" s="130"/>
      <c r="LS84" s="130"/>
      <c r="LT84" s="130"/>
      <c r="LU84" s="130"/>
      <c r="LV84" s="130"/>
      <c r="LW84" s="130"/>
      <c r="LX84" s="135"/>
      <c r="LY84" s="30"/>
      <c r="LZ84" s="30"/>
      <c r="MA84" s="30"/>
      <c r="MB84" s="30"/>
      <c r="MC84" s="30"/>
      <c r="MD84" s="30"/>
      <c r="ME84" s="30"/>
      <c r="MF84" s="30"/>
      <c r="MG84" s="30"/>
      <c r="MH84" s="30"/>
      <c r="MI84" s="30"/>
      <c r="MJ84" s="30"/>
      <c r="MK84" s="30"/>
      <c r="ML84" s="30"/>
      <c r="MM84" s="30"/>
      <c r="MN84" s="30"/>
      <c r="MO84" s="30"/>
      <c r="MP84" s="30"/>
      <c r="MQ84" s="30"/>
      <c r="MR84" s="30"/>
      <c r="MS84" s="30"/>
      <c r="MT84" s="30"/>
      <c r="MU84" s="30"/>
      <c r="MV84" s="30"/>
      <c r="MW84" s="30"/>
      <c r="MX84" s="30"/>
      <c r="MY84" s="30"/>
      <c r="MZ84" s="30"/>
      <c r="NA84" s="30"/>
      <c r="NB84" s="30"/>
      <c r="NC84" s="135"/>
      <c r="ND84" s="30"/>
      <c r="NE84" s="30"/>
      <c r="NF84" s="30"/>
      <c r="NG84" s="30"/>
      <c r="NH84" s="30"/>
      <c r="NI84" s="30"/>
      <c r="NJ84" s="30"/>
      <c r="NK84" s="30"/>
      <c r="NL84" s="30"/>
      <c r="NM84" s="30"/>
      <c r="NN84" s="30"/>
      <c r="NO84" s="30"/>
      <c r="NP84" s="30"/>
      <c r="NQ84" s="30"/>
      <c r="NR84" s="30"/>
      <c r="NS84" s="30"/>
      <c r="NT84" s="30"/>
      <c r="NU84" s="30"/>
      <c r="NV84" s="30"/>
      <c r="NW84" s="30"/>
      <c r="NX84" s="30"/>
      <c r="NY84" s="30"/>
      <c r="NZ84" s="30"/>
      <c r="OA84" s="30"/>
      <c r="OB84" s="30"/>
      <c r="OC84" s="30"/>
      <c r="OD84" s="30"/>
      <c r="OE84" s="30"/>
      <c r="OF84" s="30"/>
      <c r="OG84" s="30"/>
      <c r="OH84" s="30"/>
      <c r="OI84" s="30"/>
      <c r="OJ84" s="30"/>
      <c r="OK84" s="30"/>
      <c r="OL84" s="30"/>
      <c r="OM84" s="30">
        <f t="shared" si="154"/>
        <v>1</v>
      </c>
      <c r="ON84" s="51"/>
    </row>
    <row r="85" spans="1:404" ht="19.5" customHeight="1">
      <c r="A85" s="310"/>
      <c r="B85" s="74">
        <v>40</v>
      </c>
      <c r="C85" s="16" t="s">
        <v>225</v>
      </c>
      <c r="D85" s="73" t="s">
        <v>0</v>
      </c>
      <c r="E85" s="16" t="s">
        <v>226</v>
      </c>
      <c r="F85" s="82" t="s">
        <v>0</v>
      </c>
      <c r="G85" s="73"/>
      <c r="H85" s="89" t="s">
        <v>643</v>
      </c>
      <c r="I85" s="16" t="s">
        <v>965</v>
      </c>
      <c r="J85" s="76"/>
      <c r="K85" s="30" t="s">
        <v>958</v>
      </c>
      <c r="L85" s="30" t="s">
        <v>957</v>
      </c>
      <c r="M85" s="29" t="s">
        <v>638</v>
      </c>
      <c r="N85" s="93" t="s">
        <v>639</v>
      </c>
      <c r="O85" s="360"/>
      <c r="P85" s="76"/>
      <c r="Q85" s="30"/>
      <c r="R85" s="30"/>
      <c r="S85" s="30"/>
      <c r="T85" s="30"/>
      <c r="U85" s="30"/>
      <c r="V85" s="30"/>
      <c r="W85" s="30" t="s">
        <v>27</v>
      </c>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130"/>
      <c r="CP85" s="130"/>
      <c r="CQ85" s="130"/>
      <c r="CR85" s="130"/>
      <c r="CS85" s="130"/>
      <c r="CT85" s="130"/>
      <c r="CU85" s="130"/>
      <c r="CV85" s="130"/>
      <c r="CW85" s="130"/>
      <c r="CX85" s="130"/>
      <c r="CY85" s="30"/>
      <c r="CZ85" s="30"/>
      <c r="DA85" s="30"/>
      <c r="DB85" s="30"/>
      <c r="DC85" s="30"/>
      <c r="DD85" s="30"/>
      <c r="DE85" s="30"/>
      <c r="DF85" s="30"/>
      <c r="DG85" s="30"/>
      <c r="DH85" s="135"/>
      <c r="DI85" s="30"/>
      <c r="DJ85" s="30"/>
      <c r="DK85" s="30"/>
      <c r="DL85" s="30"/>
      <c r="DM85" s="30"/>
      <c r="DN85" s="30"/>
      <c r="DO85" s="30"/>
      <c r="DP85" s="30"/>
      <c r="DQ85" s="30"/>
      <c r="DR85" s="135"/>
      <c r="DS85" s="30"/>
      <c r="DT85" s="30"/>
      <c r="DU85" s="30"/>
      <c r="DV85" s="130"/>
      <c r="DW85" s="130"/>
      <c r="DX85" s="130"/>
      <c r="DY85" s="130"/>
      <c r="DZ85" s="130"/>
      <c r="EA85" s="130"/>
      <c r="EB85" s="130"/>
      <c r="EC85" s="130"/>
      <c r="ED85" s="130"/>
      <c r="EE85" s="130"/>
      <c r="EF85" s="130"/>
      <c r="EG85" s="130"/>
      <c r="EH85" s="130"/>
      <c r="EI85" s="130"/>
      <c r="EJ85" s="130"/>
      <c r="EK85" s="130"/>
      <c r="EL85" s="130"/>
      <c r="EM85" s="130"/>
      <c r="EN85" s="130"/>
      <c r="EO85" s="130"/>
      <c r="EP85" s="30"/>
      <c r="EQ85" s="30"/>
      <c r="ER85" s="30"/>
      <c r="ES85" s="30"/>
      <c r="ET85" s="30"/>
      <c r="EU85" s="30"/>
      <c r="EV85" s="30"/>
      <c r="EW85" s="30"/>
      <c r="EX85" s="30"/>
      <c r="EY85" s="135"/>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152" t="s">
        <v>1068</v>
      </c>
      <c r="HJ85" s="152" t="s">
        <v>1068</v>
      </c>
      <c r="HK85" s="152" t="s">
        <v>1068</v>
      </c>
      <c r="HL85" s="152" t="s">
        <v>1068</v>
      </c>
      <c r="HM85" s="152" t="s">
        <v>1068</v>
      </c>
      <c r="HN85" s="30">
        <v>2</v>
      </c>
      <c r="HO85" s="30">
        <v>2</v>
      </c>
      <c r="HP85" s="30">
        <v>2</v>
      </c>
      <c r="HQ85" s="30">
        <v>2</v>
      </c>
      <c r="HR85" s="23">
        <v>1</v>
      </c>
      <c r="HS85" s="23">
        <v>2</v>
      </c>
      <c r="HT85" s="30">
        <v>2</v>
      </c>
      <c r="HU85" s="30">
        <v>2</v>
      </c>
      <c r="HV85" s="30">
        <v>2</v>
      </c>
      <c r="HW85" s="30">
        <v>2</v>
      </c>
      <c r="HX85" s="30">
        <v>2</v>
      </c>
      <c r="HY85" s="30">
        <v>2</v>
      </c>
      <c r="HZ85" s="30">
        <v>2</v>
      </c>
      <c r="IA85" s="23">
        <v>1</v>
      </c>
      <c r="IB85" s="30">
        <v>2</v>
      </c>
      <c r="IC85" s="30">
        <v>2</v>
      </c>
      <c r="ID85" s="30">
        <v>2</v>
      </c>
      <c r="IE85" s="30"/>
      <c r="IF85" s="30">
        <v>2</v>
      </c>
      <c r="IG85" s="234">
        <f>COUNTIF(HN85:IF85,"2")</f>
        <v>16</v>
      </c>
      <c r="IH85" s="235">
        <f t="shared" ref="IH85" si="191">IG85/(IG85+II85+IK85+IM85)</f>
        <v>0.88888888888888884</v>
      </c>
      <c r="II85" s="234">
        <f>COUNTIF(HO85:IF85,"1")</f>
        <v>2</v>
      </c>
      <c r="IJ85" s="235">
        <f t="shared" ref="IJ85" si="192">II85/(IG85+II85+IK85+IM85)</f>
        <v>0.1111111111111111</v>
      </c>
      <c r="IK85" s="234">
        <f>COUNTIF(HO85:IF85,"0")</f>
        <v>0</v>
      </c>
      <c r="IL85" s="235">
        <f t="shared" ref="IL85" si="193">IK85/(IG85+II85+IK85+IM85)</f>
        <v>0</v>
      </c>
      <c r="IM85" s="234">
        <f>COUNTIF(HO85:IF85,"KĐG")</f>
        <v>0</v>
      </c>
      <c r="IN85" s="235">
        <f t="shared" ref="IN85" si="194">IM85/(IG85+II85+IK85+IM85)</f>
        <v>0</v>
      </c>
      <c r="IO85" s="236">
        <f t="shared" ref="IO85" si="195">(((IG85*2)+(II85*1)+(IK85*0)))/(IG85+II85+IK85)</f>
        <v>1.8888888888888888</v>
      </c>
      <c r="IP85" s="169" t="str">
        <f t="shared" ref="IP85" si="196">IF(IN85&gt;=50%,"KĐG",IF(IO85&gt;=1.6,"ĐMT",IF(IO85&gt;=1,"CCG","CĐ")))</f>
        <v>ĐMT</v>
      </c>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130"/>
      <c r="LE85" s="130"/>
      <c r="LF85" s="130"/>
      <c r="LG85" s="130"/>
      <c r="LH85" s="130"/>
      <c r="LI85" s="130"/>
      <c r="LJ85" s="130"/>
      <c r="LK85" s="130"/>
      <c r="LL85" s="130"/>
      <c r="LM85" s="130"/>
      <c r="LN85" s="130"/>
      <c r="LO85" s="130"/>
      <c r="LP85" s="130"/>
      <c r="LQ85" s="130"/>
      <c r="LR85" s="130"/>
      <c r="LS85" s="130"/>
      <c r="LT85" s="130"/>
      <c r="LU85" s="130"/>
      <c r="LV85" s="130"/>
      <c r="LW85" s="130"/>
      <c r="LX85" s="135"/>
      <c r="LY85" s="30"/>
      <c r="LZ85" s="30"/>
      <c r="MA85" s="30"/>
      <c r="MB85" s="30"/>
      <c r="MC85" s="30"/>
      <c r="MD85" s="30"/>
      <c r="ME85" s="30"/>
      <c r="MF85" s="30"/>
      <c r="MG85" s="30"/>
      <c r="MH85" s="30"/>
      <c r="MI85" s="30"/>
      <c r="MJ85" s="30"/>
      <c r="MK85" s="30"/>
      <c r="ML85" s="30"/>
      <c r="MM85" s="30"/>
      <c r="MN85" s="30"/>
      <c r="MO85" s="30"/>
      <c r="MP85" s="30"/>
      <c r="MQ85" s="30"/>
      <c r="MR85" s="30"/>
      <c r="MS85" s="30"/>
      <c r="MT85" s="30"/>
      <c r="MU85" s="30"/>
      <c r="MV85" s="30"/>
      <c r="MW85" s="30"/>
      <c r="MX85" s="30"/>
      <c r="MY85" s="30"/>
      <c r="MZ85" s="30"/>
      <c r="NA85" s="30"/>
      <c r="NB85" s="30"/>
      <c r="NC85" s="135"/>
      <c r="ND85" s="30"/>
      <c r="NE85" s="30"/>
      <c r="NF85" s="30"/>
      <c r="NG85" s="30"/>
      <c r="NH85" s="30"/>
      <c r="NI85" s="30"/>
      <c r="NJ85" s="30"/>
      <c r="NK85" s="30"/>
      <c r="NL85" s="30"/>
      <c r="NM85" s="30"/>
      <c r="NN85" s="30"/>
      <c r="NO85" s="30"/>
      <c r="NP85" s="30"/>
      <c r="NQ85" s="30"/>
      <c r="NR85" s="30"/>
      <c r="NS85" s="30"/>
      <c r="NT85" s="30"/>
      <c r="NU85" s="30"/>
      <c r="NV85" s="30"/>
      <c r="NW85" s="30"/>
      <c r="NX85" s="30"/>
      <c r="NY85" s="30"/>
      <c r="NZ85" s="30"/>
      <c r="OA85" s="30"/>
      <c r="OB85" s="30"/>
      <c r="OC85" s="30"/>
      <c r="OD85" s="30"/>
      <c r="OE85" s="30"/>
      <c r="OF85" s="30"/>
      <c r="OG85" s="30"/>
      <c r="OH85" s="30"/>
      <c r="OI85" s="30"/>
      <c r="OJ85" s="30"/>
      <c r="OK85" s="30"/>
      <c r="OL85" s="30"/>
      <c r="OM85" s="30">
        <f t="shared" si="154"/>
        <v>1</v>
      </c>
      <c r="ON85" s="74"/>
    </row>
    <row r="86" spans="1:404" ht="32.25" hidden="1" customHeight="1">
      <c r="A86" s="310"/>
      <c r="B86" s="74">
        <v>40</v>
      </c>
      <c r="C86" s="16" t="s">
        <v>225</v>
      </c>
      <c r="D86" s="73" t="s">
        <v>0</v>
      </c>
      <c r="E86" s="16" t="s">
        <v>226</v>
      </c>
      <c r="F86" s="82" t="s">
        <v>0</v>
      </c>
      <c r="G86" s="73"/>
      <c r="H86" s="89" t="s">
        <v>643</v>
      </c>
      <c r="I86" s="16" t="s">
        <v>965</v>
      </c>
      <c r="J86" s="76"/>
      <c r="K86" s="30" t="s">
        <v>958</v>
      </c>
      <c r="L86" s="30" t="s">
        <v>957</v>
      </c>
      <c r="M86" s="29" t="s">
        <v>638</v>
      </c>
      <c r="N86" s="93" t="s">
        <v>639</v>
      </c>
      <c r="O86" s="360"/>
      <c r="P86" s="76"/>
      <c r="Q86" s="30"/>
      <c r="R86" s="30"/>
      <c r="S86" s="30"/>
      <c r="T86" s="30"/>
      <c r="U86" s="30"/>
      <c r="V86" s="30"/>
      <c r="W86" s="30"/>
      <c r="X86" s="30" t="s">
        <v>27</v>
      </c>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130"/>
      <c r="CP86" s="130"/>
      <c r="CQ86" s="130"/>
      <c r="CR86" s="130"/>
      <c r="CS86" s="130"/>
      <c r="CT86" s="130"/>
      <c r="CU86" s="130"/>
      <c r="CV86" s="130"/>
      <c r="CW86" s="130"/>
      <c r="CX86" s="130"/>
      <c r="CY86" s="30"/>
      <c r="CZ86" s="30"/>
      <c r="DA86" s="30"/>
      <c r="DB86" s="30"/>
      <c r="DC86" s="30"/>
      <c r="DD86" s="30"/>
      <c r="DE86" s="30"/>
      <c r="DF86" s="30"/>
      <c r="DG86" s="30"/>
      <c r="DH86" s="135"/>
      <c r="DI86" s="30"/>
      <c r="DJ86" s="30"/>
      <c r="DK86" s="30"/>
      <c r="DL86" s="30"/>
      <c r="DM86" s="30"/>
      <c r="DN86" s="30"/>
      <c r="DO86" s="30"/>
      <c r="DP86" s="30"/>
      <c r="DQ86" s="30"/>
      <c r="DR86" s="135"/>
      <c r="DS86" s="30"/>
      <c r="DT86" s="30"/>
      <c r="DU86" s="30"/>
      <c r="DV86" s="130"/>
      <c r="DW86" s="130"/>
      <c r="DX86" s="130"/>
      <c r="DY86" s="130"/>
      <c r="DZ86" s="130"/>
      <c r="EA86" s="130"/>
      <c r="EB86" s="130"/>
      <c r="EC86" s="130"/>
      <c r="ED86" s="130"/>
      <c r="EE86" s="130"/>
      <c r="EF86" s="130"/>
      <c r="EG86" s="130"/>
      <c r="EH86" s="130"/>
      <c r="EI86" s="130"/>
      <c r="EJ86" s="130"/>
      <c r="EK86" s="130"/>
      <c r="EL86" s="130"/>
      <c r="EM86" s="130"/>
      <c r="EN86" s="130"/>
      <c r="EO86" s="130"/>
      <c r="EP86" s="30"/>
      <c r="EQ86" s="30"/>
      <c r="ER86" s="30"/>
      <c r="ES86" s="30"/>
      <c r="ET86" s="30"/>
      <c r="EU86" s="30"/>
      <c r="EV86" s="30"/>
      <c r="EW86" s="30"/>
      <c r="EX86" s="30"/>
      <c r="EY86" s="135"/>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130"/>
      <c r="LE86" s="130"/>
      <c r="LF86" s="130"/>
      <c r="LG86" s="130"/>
      <c r="LH86" s="130"/>
      <c r="LI86" s="130"/>
      <c r="LJ86" s="130"/>
      <c r="LK86" s="130"/>
      <c r="LL86" s="130"/>
      <c r="LM86" s="130"/>
      <c r="LN86" s="130"/>
      <c r="LO86" s="130"/>
      <c r="LP86" s="130"/>
      <c r="LQ86" s="130"/>
      <c r="LR86" s="130"/>
      <c r="LS86" s="130"/>
      <c r="LT86" s="130"/>
      <c r="LU86" s="130"/>
      <c r="LV86" s="130"/>
      <c r="LW86" s="130"/>
      <c r="LX86" s="135"/>
      <c r="LY86" s="30"/>
      <c r="LZ86" s="30"/>
      <c r="MA86" s="30"/>
      <c r="MB86" s="30"/>
      <c r="MC86" s="30"/>
      <c r="MD86" s="30"/>
      <c r="ME86" s="30"/>
      <c r="MF86" s="30"/>
      <c r="MG86" s="30"/>
      <c r="MH86" s="30"/>
      <c r="MI86" s="30"/>
      <c r="MJ86" s="30"/>
      <c r="MK86" s="30"/>
      <c r="ML86" s="30"/>
      <c r="MM86" s="30"/>
      <c r="MN86" s="30"/>
      <c r="MO86" s="30"/>
      <c r="MP86" s="30"/>
      <c r="MQ86" s="30"/>
      <c r="MR86" s="30"/>
      <c r="MS86" s="30"/>
      <c r="MT86" s="30"/>
      <c r="MU86" s="30"/>
      <c r="MV86" s="30"/>
      <c r="MW86" s="30"/>
      <c r="MX86" s="30"/>
      <c r="MY86" s="30"/>
      <c r="MZ86" s="30"/>
      <c r="NA86" s="30"/>
      <c r="NB86" s="30"/>
      <c r="NC86" s="135"/>
      <c r="ND86" s="30"/>
      <c r="NE86" s="30"/>
      <c r="NF86" s="30"/>
      <c r="NG86" s="30"/>
      <c r="NH86" s="30"/>
      <c r="NI86" s="30"/>
      <c r="NJ86" s="30"/>
      <c r="NK86" s="30"/>
      <c r="NL86" s="30"/>
      <c r="NM86" s="30"/>
      <c r="NN86" s="30"/>
      <c r="NO86" s="30"/>
      <c r="NP86" s="30"/>
      <c r="NQ86" s="30"/>
      <c r="NR86" s="30"/>
      <c r="NS86" s="30"/>
      <c r="NT86" s="30"/>
      <c r="NU86" s="30"/>
      <c r="NV86" s="30"/>
      <c r="NW86" s="30"/>
      <c r="NX86" s="30"/>
      <c r="NY86" s="30"/>
      <c r="NZ86" s="30"/>
      <c r="OA86" s="30"/>
      <c r="OB86" s="30"/>
      <c r="OC86" s="30"/>
      <c r="OD86" s="30"/>
      <c r="OE86" s="30"/>
      <c r="OF86" s="30"/>
      <c r="OG86" s="30"/>
      <c r="OH86" s="30"/>
      <c r="OI86" s="30"/>
      <c r="OJ86" s="30"/>
      <c r="OK86" s="30"/>
      <c r="OL86" s="30"/>
      <c r="OM86" s="30">
        <f t="shared" si="154"/>
        <v>1</v>
      </c>
      <c r="ON86" s="74"/>
    </row>
    <row r="87" spans="1:404" ht="32.25" hidden="1" customHeight="1">
      <c r="A87" s="311"/>
      <c r="B87" s="74">
        <v>40</v>
      </c>
      <c r="C87" s="16" t="s">
        <v>225</v>
      </c>
      <c r="D87" s="73" t="s">
        <v>0</v>
      </c>
      <c r="E87" s="16" t="s">
        <v>226</v>
      </c>
      <c r="F87" s="82" t="s">
        <v>0</v>
      </c>
      <c r="G87" s="73"/>
      <c r="H87" s="89" t="s">
        <v>643</v>
      </c>
      <c r="I87" s="16" t="s">
        <v>965</v>
      </c>
      <c r="J87" s="76"/>
      <c r="K87" s="30" t="s">
        <v>958</v>
      </c>
      <c r="L87" s="30" t="s">
        <v>957</v>
      </c>
      <c r="M87" s="29" t="s">
        <v>638</v>
      </c>
      <c r="N87" s="93" t="s">
        <v>639</v>
      </c>
      <c r="O87" s="361"/>
      <c r="P87" s="76"/>
      <c r="Q87" s="30"/>
      <c r="R87" s="30"/>
      <c r="S87" s="30"/>
      <c r="T87" s="30"/>
      <c r="U87" s="30"/>
      <c r="V87" s="30"/>
      <c r="W87" s="30"/>
      <c r="X87" s="30"/>
      <c r="Y87" s="30" t="s">
        <v>27</v>
      </c>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130"/>
      <c r="CP87" s="130"/>
      <c r="CQ87" s="130"/>
      <c r="CR87" s="130"/>
      <c r="CS87" s="130"/>
      <c r="CT87" s="130"/>
      <c r="CU87" s="130"/>
      <c r="CV87" s="130"/>
      <c r="CW87" s="130"/>
      <c r="CX87" s="130"/>
      <c r="CY87" s="30"/>
      <c r="CZ87" s="30"/>
      <c r="DA87" s="30"/>
      <c r="DB87" s="30"/>
      <c r="DC87" s="30"/>
      <c r="DD87" s="30"/>
      <c r="DE87" s="30"/>
      <c r="DF87" s="30"/>
      <c r="DG87" s="30"/>
      <c r="DH87" s="135"/>
      <c r="DI87" s="30"/>
      <c r="DJ87" s="30"/>
      <c r="DK87" s="30"/>
      <c r="DL87" s="30"/>
      <c r="DM87" s="30"/>
      <c r="DN87" s="30"/>
      <c r="DO87" s="30"/>
      <c r="DP87" s="30"/>
      <c r="DQ87" s="30"/>
      <c r="DR87" s="135"/>
      <c r="DS87" s="30"/>
      <c r="DT87" s="30"/>
      <c r="DU87" s="30"/>
      <c r="DV87" s="130"/>
      <c r="DW87" s="130"/>
      <c r="DX87" s="130"/>
      <c r="DY87" s="130"/>
      <c r="DZ87" s="130"/>
      <c r="EA87" s="130"/>
      <c r="EB87" s="130"/>
      <c r="EC87" s="130"/>
      <c r="ED87" s="130"/>
      <c r="EE87" s="130"/>
      <c r="EF87" s="130"/>
      <c r="EG87" s="130"/>
      <c r="EH87" s="130"/>
      <c r="EI87" s="130"/>
      <c r="EJ87" s="130"/>
      <c r="EK87" s="130"/>
      <c r="EL87" s="130"/>
      <c r="EM87" s="130"/>
      <c r="EN87" s="130"/>
      <c r="EO87" s="130"/>
      <c r="EP87" s="30"/>
      <c r="EQ87" s="30"/>
      <c r="ER87" s="30"/>
      <c r="ES87" s="30"/>
      <c r="ET87" s="30"/>
      <c r="EU87" s="30"/>
      <c r="EV87" s="30"/>
      <c r="EW87" s="30"/>
      <c r="EX87" s="30"/>
      <c r="EY87" s="135"/>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130"/>
      <c r="LE87" s="130"/>
      <c r="LF87" s="130"/>
      <c r="LG87" s="130"/>
      <c r="LH87" s="130"/>
      <c r="LI87" s="130"/>
      <c r="LJ87" s="130"/>
      <c r="LK87" s="130"/>
      <c r="LL87" s="130"/>
      <c r="LM87" s="130"/>
      <c r="LN87" s="130"/>
      <c r="LO87" s="130"/>
      <c r="LP87" s="130"/>
      <c r="LQ87" s="130"/>
      <c r="LR87" s="130"/>
      <c r="LS87" s="130"/>
      <c r="LT87" s="130"/>
      <c r="LU87" s="130"/>
      <c r="LV87" s="130"/>
      <c r="LW87" s="130"/>
      <c r="LX87" s="135"/>
      <c r="LY87" s="30"/>
      <c r="LZ87" s="30"/>
      <c r="MA87" s="30"/>
      <c r="MB87" s="30"/>
      <c r="MC87" s="30"/>
      <c r="MD87" s="30"/>
      <c r="ME87" s="30"/>
      <c r="MF87" s="30"/>
      <c r="MG87" s="30"/>
      <c r="MH87" s="30"/>
      <c r="MI87" s="30"/>
      <c r="MJ87" s="30"/>
      <c r="MK87" s="30"/>
      <c r="ML87" s="30"/>
      <c r="MM87" s="30"/>
      <c r="MN87" s="30"/>
      <c r="MO87" s="30"/>
      <c r="MP87" s="30"/>
      <c r="MQ87" s="30"/>
      <c r="MR87" s="30"/>
      <c r="MS87" s="30"/>
      <c r="MT87" s="30"/>
      <c r="MU87" s="30"/>
      <c r="MV87" s="30"/>
      <c r="MW87" s="30"/>
      <c r="MX87" s="30"/>
      <c r="MY87" s="30"/>
      <c r="MZ87" s="30"/>
      <c r="NA87" s="30"/>
      <c r="NB87" s="30"/>
      <c r="NC87" s="135"/>
      <c r="ND87" s="30"/>
      <c r="NE87" s="30"/>
      <c r="NF87" s="30"/>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f t="shared" si="154"/>
        <v>1</v>
      </c>
      <c r="ON87" s="74"/>
    </row>
    <row r="88" spans="1:404" ht="39" hidden="1" customHeight="1">
      <c r="A88" s="309">
        <v>142</v>
      </c>
      <c r="B88" s="51">
        <v>41</v>
      </c>
      <c r="C88" s="16" t="s">
        <v>227</v>
      </c>
      <c r="D88" s="14" t="s">
        <v>0</v>
      </c>
      <c r="E88" s="24" t="s">
        <v>959</v>
      </c>
      <c r="F88" s="82" t="s">
        <v>0</v>
      </c>
      <c r="G88" s="29"/>
      <c r="H88" s="89" t="s">
        <v>644</v>
      </c>
      <c r="I88" s="16" t="s">
        <v>966</v>
      </c>
      <c r="J88" s="54" t="s">
        <v>534</v>
      </c>
      <c r="K88" s="30" t="s">
        <v>958</v>
      </c>
      <c r="L88" s="30" t="s">
        <v>957</v>
      </c>
      <c r="M88" s="29" t="s">
        <v>638</v>
      </c>
      <c r="N88" s="93" t="s">
        <v>639</v>
      </c>
      <c r="O88" s="359" t="s">
        <v>27</v>
      </c>
      <c r="P88" s="54">
        <v>1</v>
      </c>
      <c r="Q88" s="30"/>
      <c r="R88" s="30"/>
      <c r="S88" s="30" t="s">
        <v>27</v>
      </c>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152" t="s">
        <v>1068</v>
      </c>
      <c r="CN88" s="152" t="s">
        <v>1068</v>
      </c>
      <c r="CO88" s="152" t="s">
        <v>1068</v>
      </c>
      <c r="CP88" s="30">
        <v>2</v>
      </c>
      <c r="CQ88" s="30">
        <v>1</v>
      </c>
      <c r="CR88" s="30">
        <v>2</v>
      </c>
      <c r="CS88" s="30">
        <v>2</v>
      </c>
      <c r="CT88" s="23">
        <v>1</v>
      </c>
      <c r="CU88" s="23">
        <v>1</v>
      </c>
      <c r="CV88" s="30">
        <v>2</v>
      </c>
      <c r="CW88" s="30">
        <v>1</v>
      </c>
      <c r="CX88" s="30">
        <v>2</v>
      </c>
      <c r="CY88" s="30">
        <v>2</v>
      </c>
      <c r="CZ88" s="30">
        <v>2</v>
      </c>
      <c r="DA88" s="23">
        <v>2</v>
      </c>
      <c r="DB88" s="30">
        <v>2</v>
      </c>
      <c r="DC88" s="23">
        <v>1</v>
      </c>
      <c r="DD88" s="30">
        <v>2</v>
      </c>
      <c r="DE88" s="30">
        <v>2</v>
      </c>
      <c r="DF88" s="30">
        <v>2</v>
      </c>
      <c r="DG88" s="30"/>
      <c r="DH88" s="201">
        <f>COUNTIF(CP88:DG88,"2")</f>
        <v>12</v>
      </c>
      <c r="DI88" s="198">
        <f t="shared" ref="DI88" si="197">DH88/(DH88+DJ88+DL88+DN88)</f>
        <v>0.70588235294117652</v>
      </c>
      <c r="DJ88" s="201">
        <f>COUNTIF(CP88:DG88,"1")</f>
        <v>5</v>
      </c>
      <c r="DK88" s="198">
        <f t="shared" ref="DK88" si="198">DJ88/(DH88+DJ88+DL88+DN88)</f>
        <v>0.29411764705882354</v>
      </c>
      <c r="DL88" s="201">
        <f>COUNTIF(CP88:DG88,"0")</f>
        <v>0</v>
      </c>
      <c r="DM88" s="198">
        <f t="shared" ref="DM88" si="199">DL88/(DH88+DJ88+DL88+DN88)</f>
        <v>0</v>
      </c>
      <c r="DN88" s="201">
        <f>COUNTIF(CP88:DG88,"KĐG")</f>
        <v>0</v>
      </c>
      <c r="DO88" s="198">
        <f t="shared" ref="DO88" si="200">DN88/(DH88+DJ88+DL88+DN88)</f>
        <v>0</v>
      </c>
      <c r="DP88" s="199">
        <f t="shared" ref="DP88" si="201">(((DH88*2)+(DJ88*1)+(DL88*0)))/(DH88+DJ88+DL88)</f>
        <v>1.7058823529411764</v>
      </c>
      <c r="DQ88" s="169" t="str">
        <f t="shared" ref="DQ88" si="202">IF(DO88&gt;=50%,"KĐG",IF(DP88&gt;=1.6,"ĐMT",IF(DP88&gt;=1,"CCG","CĐ")))</f>
        <v>ĐMT</v>
      </c>
      <c r="DR88" s="135"/>
      <c r="DS88" s="30"/>
      <c r="DT88" s="30"/>
      <c r="DU88" s="30"/>
      <c r="DV88" s="130"/>
      <c r="DW88" s="130"/>
      <c r="DX88" s="130"/>
      <c r="DY88" s="130"/>
      <c r="DZ88" s="130"/>
      <c r="EA88" s="130"/>
      <c r="EB88" s="130"/>
      <c r="EC88" s="130"/>
      <c r="ED88" s="130"/>
      <c r="EE88" s="130"/>
      <c r="EF88" s="130"/>
      <c r="EG88" s="130"/>
      <c r="EH88" s="130"/>
      <c r="EI88" s="130"/>
      <c r="EJ88" s="130"/>
      <c r="EK88" s="130"/>
      <c r="EL88" s="130"/>
      <c r="EM88" s="130"/>
      <c r="EN88" s="130"/>
      <c r="EO88" s="130"/>
      <c r="EP88" s="30"/>
      <c r="EQ88" s="30"/>
      <c r="ER88" s="30"/>
      <c r="ES88" s="30"/>
      <c r="ET88" s="30"/>
      <c r="EU88" s="30"/>
      <c r="EV88" s="30"/>
      <c r="EW88" s="30"/>
      <c r="EX88" s="30"/>
      <c r="EY88" s="135"/>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130"/>
      <c r="LE88" s="130"/>
      <c r="LF88" s="130"/>
      <c r="LG88" s="130"/>
      <c r="LH88" s="130"/>
      <c r="LI88" s="130"/>
      <c r="LJ88" s="130"/>
      <c r="LK88" s="130"/>
      <c r="LL88" s="130"/>
      <c r="LM88" s="130"/>
      <c r="LN88" s="130"/>
      <c r="LO88" s="130"/>
      <c r="LP88" s="130"/>
      <c r="LQ88" s="130"/>
      <c r="LR88" s="130"/>
      <c r="LS88" s="130"/>
      <c r="LT88" s="130"/>
      <c r="LU88" s="130"/>
      <c r="LV88" s="130"/>
      <c r="LW88" s="130"/>
      <c r="LX88" s="135"/>
      <c r="LY88" s="30"/>
      <c r="LZ88" s="30"/>
      <c r="MA88" s="30"/>
      <c r="MB88" s="30"/>
      <c r="MC88" s="30"/>
      <c r="MD88" s="30"/>
      <c r="ME88" s="30"/>
      <c r="MF88" s="30"/>
      <c r="MG88" s="30"/>
      <c r="MH88" s="30"/>
      <c r="MI88" s="30"/>
      <c r="MJ88" s="30"/>
      <c r="MK88" s="30"/>
      <c r="ML88" s="30"/>
      <c r="MM88" s="30"/>
      <c r="MN88" s="30"/>
      <c r="MO88" s="30"/>
      <c r="MP88" s="30"/>
      <c r="MQ88" s="30"/>
      <c r="MR88" s="30"/>
      <c r="MS88" s="30"/>
      <c r="MT88" s="30"/>
      <c r="MU88" s="30"/>
      <c r="MV88" s="30"/>
      <c r="MW88" s="30"/>
      <c r="MX88" s="30"/>
      <c r="MY88" s="30"/>
      <c r="MZ88" s="30"/>
      <c r="NA88" s="30"/>
      <c r="NB88" s="30"/>
      <c r="NC88" s="135"/>
      <c r="ND88" s="30"/>
      <c r="NE88" s="30"/>
      <c r="NF88" s="30"/>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f t="shared" si="154"/>
        <v>1</v>
      </c>
      <c r="ON88" s="51"/>
    </row>
    <row r="89" spans="1:404" ht="37.5" hidden="1" customHeight="1">
      <c r="A89" s="310"/>
      <c r="B89" s="74">
        <v>41</v>
      </c>
      <c r="C89" s="16" t="s">
        <v>227</v>
      </c>
      <c r="D89" s="73" t="s">
        <v>0</v>
      </c>
      <c r="E89" s="75" t="s">
        <v>228</v>
      </c>
      <c r="F89" s="82" t="s">
        <v>0</v>
      </c>
      <c r="G89" s="73"/>
      <c r="H89" s="89" t="s">
        <v>644</v>
      </c>
      <c r="I89" s="16" t="s">
        <v>966</v>
      </c>
      <c r="J89" s="76"/>
      <c r="K89" s="30" t="s">
        <v>958</v>
      </c>
      <c r="L89" s="30" t="s">
        <v>957</v>
      </c>
      <c r="M89" s="29" t="s">
        <v>638</v>
      </c>
      <c r="N89" s="93" t="s">
        <v>639</v>
      </c>
      <c r="O89" s="360"/>
      <c r="P89" s="77"/>
      <c r="Q89" s="30"/>
      <c r="R89" s="30"/>
      <c r="S89" s="30"/>
      <c r="T89" s="30" t="s">
        <v>27</v>
      </c>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130"/>
      <c r="CP89" s="130"/>
      <c r="CQ89" s="130"/>
      <c r="CR89" s="130"/>
      <c r="CS89" s="130"/>
      <c r="CT89" s="130"/>
      <c r="CU89" s="130"/>
      <c r="CV89" s="130"/>
      <c r="CW89" s="130"/>
      <c r="CX89" s="130"/>
      <c r="CY89" s="30"/>
      <c r="CZ89" s="30"/>
      <c r="DA89" s="30"/>
      <c r="DB89" s="30"/>
      <c r="DC89" s="30"/>
      <c r="DD89" s="30"/>
      <c r="DE89" s="30"/>
      <c r="DF89" s="30"/>
      <c r="DG89" s="30"/>
      <c r="DH89" s="135"/>
      <c r="DI89" s="30"/>
      <c r="DJ89" s="30"/>
      <c r="DK89" s="30"/>
      <c r="DL89" s="30"/>
      <c r="DM89" s="30"/>
      <c r="DN89" s="30"/>
      <c r="DO89" s="30"/>
      <c r="DP89" s="30"/>
      <c r="DQ89" s="30"/>
      <c r="DR89" s="152" t="s">
        <v>1068</v>
      </c>
      <c r="DS89" s="152" t="s">
        <v>1068</v>
      </c>
      <c r="DT89" s="152" t="s">
        <v>1068</v>
      </c>
      <c r="DU89" s="152" t="s">
        <v>1068</v>
      </c>
      <c r="DV89" s="152" t="s">
        <v>1068</v>
      </c>
      <c r="DW89" s="30">
        <v>2</v>
      </c>
      <c r="DX89" s="30">
        <v>2</v>
      </c>
      <c r="DY89" s="30">
        <v>2</v>
      </c>
      <c r="DZ89" s="30">
        <v>2</v>
      </c>
      <c r="EA89" s="23">
        <v>1</v>
      </c>
      <c r="EB89" s="23">
        <v>2</v>
      </c>
      <c r="EC89" s="30">
        <v>2</v>
      </c>
      <c r="ED89" s="30">
        <v>1</v>
      </c>
      <c r="EE89" s="30">
        <v>2</v>
      </c>
      <c r="EF89" s="30">
        <v>2</v>
      </c>
      <c r="EG89" s="30">
        <v>2</v>
      </c>
      <c r="EH89" s="23">
        <v>2</v>
      </c>
      <c r="EI89" s="30">
        <v>2</v>
      </c>
      <c r="EJ89" s="23">
        <v>1</v>
      </c>
      <c r="EK89" s="30">
        <v>2</v>
      </c>
      <c r="EL89" s="30">
        <v>2</v>
      </c>
      <c r="EM89" s="30">
        <v>2</v>
      </c>
      <c r="EN89" s="30"/>
      <c r="EO89" s="208">
        <f>COUNTIF(DW89:EN89,"2")</f>
        <v>14</v>
      </c>
      <c r="EP89" s="207">
        <f t="shared" ref="EP89" si="203">EO89/(EO89+EQ89+ES89+EU89)</f>
        <v>0.82352941176470584</v>
      </c>
      <c r="EQ89" s="208">
        <f>COUNTIF(DW89:EN89,"1")</f>
        <v>3</v>
      </c>
      <c r="ER89" s="207">
        <f t="shared" ref="ER89" si="204">EQ89/(EO89+EQ89+ES89+EU89)</f>
        <v>0.17647058823529413</v>
      </c>
      <c r="ES89" s="208">
        <f>COUNTIF(DW89:EN89,"0")</f>
        <v>0</v>
      </c>
      <c r="ET89" s="207">
        <f t="shared" ref="ET89" si="205">ES89/(EO89+EQ89+ES89+EU89)</f>
        <v>0</v>
      </c>
      <c r="EU89" s="208">
        <f>COUNTIF(DW89:EN89,"KĐG")</f>
        <v>0</v>
      </c>
      <c r="EV89" s="207">
        <f t="shared" ref="EV89" si="206">EU89/(EO89+EQ89+ES89+EU89)</f>
        <v>0</v>
      </c>
      <c r="EW89" s="209">
        <f t="shared" ref="EW89" si="207">(((EO89*2)+(EQ89*1)+(ES89*0)))/(EO89+EQ89+ES89)</f>
        <v>1.8235294117647058</v>
      </c>
      <c r="EX89" s="169" t="str">
        <f t="shared" ref="EX89" si="208">IF(EV89&gt;=50%,"KĐG",IF(EW89&gt;=1.6,"ĐMT",IF(EW89&gt;=1,"CCG","CĐ")))</f>
        <v>ĐMT</v>
      </c>
      <c r="EY89" s="135"/>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130"/>
      <c r="LE89" s="130"/>
      <c r="LF89" s="130"/>
      <c r="LG89" s="130"/>
      <c r="LH89" s="130"/>
      <c r="LI89" s="130"/>
      <c r="LJ89" s="130"/>
      <c r="LK89" s="130"/>
      <c r="LL89" s="130"/>
      <c r="LM89" s="130"/>
      <c r="LN89" s="130"/>
      <c r="LO89" s="130"/>
      <c r="LP89" s="130"/>
      <c r="LQ89" s="130"/>
      <c r="LR89" s="130"/>
      <c r="LS89" s="130"/>
      <c r="LT89" s="130"/>
      <c r="LU89" s="130"/>
      <c r="LV89" s="130"/>
      <c r="LW89" s="130"/>
      <c r="LX89" s="135"/>
      <c r="LY89" s="30"/>
      <c r="LZ89" s="30"/>
      <c r="MA89" s="30"/>
      <c r="MB89" s="30"/>
      <c r="MC89" s="30"/>
      <c r="MD89" s="30"/>
      <c r="ME89" s="30"/>
      <c r="MF89" s="30"/>
      <c r="MG89" s="30"/>
      <c r="MH89" s="30"/>
      <c r="MI89" s="30"/>
      <c r="MJ89" s="30"/>
      <c r="MK89" s="30"/>
      <c r="ML89" s="30"/>
      <c r="MM89" s="30"/>
      <c r="MN89" s="30"/>
      <c r="MO89" s="30"/>
      <c r="MP89" s="30"/>
      <c r="MQ89" s="30"/>
      <c r="MR89" s="30"/>
      <c r="MS89" s="30"/>
      <c r="MT89" s="30"/>
      <c r="MU89" s="30"/>
      <c r="MV89" s="30"/>
      <c r="MW89" s="30"/>
      <c r="MX89" s="30"/>
      <c r="MY89" s="30"/>
      <c r="MZ89" s="30"/>
      <c r="NA89" s="30"/>
      <c r="NB89" s="30"/>
      <c r="NC89" s="135"/>
      <c r="ND89" s="30"/>
      <c r="NE89" s="30"/>
      <c r="NF89" s="30"/>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f t="shared" si="154"/>
        <v>1</v>
      </c>
      <c r="ON89" s="74"/>
    </row>
    <row r="90" spans="1:404" ht="48.75" hidden="1" customHeight="1">
      <c r="A90" s="310"/>
      <c r="B90" s="74">
        <v>41</v>
      </c>
      <c r="C90" s="16" t="s">
        <v>227</v>
      </c>
      <c r="D90" s="73" t="s">
        <v>0</v>
      </c>
      <c r="E90" s="75" t="s">
        <v>960</v>
      </c>
      <c r="F90" s="82" t="s">
        <v>0</v>
      </c>
      <c r="G90" s="73"/>
      <c r="H90" s="89" t="s">
        <v>644</v>
      </c>
      <c r="I90" s="16" t="s">
        <v>966</v>
      </c>
      <c r="J90" s="76"/>
      <c r="K90" s="30" t="s">
        <v>958</v>
      </c>
      <c r="L90" s="30" t="s">
        <v>957</v>
      </c>
      <c r="M90" s="29" t="s">
        <v>638</v>
      </c>
      <c r="N90" s="93" t="s">
        <v>639</v>
      </c>
      <c r="O90" s="360"/>
      <c r="P90" s="77"/>
      <c r="Q90" s="30"/>
      <c r="R90" s="30"/>
      <c r="S90" s="30"/>
      <c r="T90" s="30"/>
      <c r="U90" s="30"/>
      <c r="V90" s="30"/>
      <c r="W90" s="30"/>
      <c r="X90" s="30"/>
      <c r="Y90" s="30"/>
      <c r="Z90" s="30" t="s">
        <v>27</v>
      </c>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130"/>
      <c r="CP90" s="130"/>
      <c r="CQ90" s="130"/>
      <c r="CR90" s="130"/>
      <c r="CS90" s="130"/>
      <c r="CT90" s="130"/>
      <c r="CU90" s="130"/>
      <c r="CV90" s="130"/>
      <c r="CW90" s="130"/>
      <c r="CX90" s="130"/>
      <c r="CY90" s="30"/>
      <c r="CZ90" s="30"/>
      <c r="DA90" s="30"/>
      <c r="DB90" s="30"/>
      <c r="DC90" s="30"/>
      <c r="DD90" s="30"/>
      <c r="DE90" s="30"/>
      <c r="DF90" s="30"/>
      <c r="DG90" s="30"/>
      <c r="DH90" s="135"/>
      <c r="DI90" s="30"/>
      <c r="DJ90" s="30"/>
      <c r="DK90" s="30"/>
      <c r="DL90" s="30"/>
      <c r="DM90" s="30"/>
      <c r="DN90" s="30"/>
      <c r="DO90" s="30"/>
      <c r="DP90" s="30"/>
      <c r="DQ90" s="30"/>
      <c r="DR90" s="135"/>
      <c r="DS90" s="30"/>
      <c r="DT90" s="30"/>
      <c r="DU90" s="30"/>
      <c r="DV90" s="130"/>
      <c r="DW90" s="130"/>
      <c r="DX90" s="130"/>
      <c r="DY90" s="130"/>
      <c r="DZ90" s="130"/>
      <c r="EA90" s="130"/>
      <c r="EB90" s="130"/>
      <c r="EC90" s="130"/>
      <c r="ED90" s="130"/>
      <c r="EE90" s="130"/>
      <c r="EF90" s="130"/>
      <c r="EG90" s="130"/>
      <c r="EH90" s="130"/>
      <c r="EI90" s="130"/>
      <c r="EJ90" s="130"/>
      <c r="EK90" s="130"/>
      <c r="EL90" s="130"/>
      <c r="EM90" s="130"/>
      <c r="EN90" s="130"/>
      <c r="EO90" s="130"/>
      <c r="EP90" s="30"/>
      <c r="EQ90" s="30"/>
      <c r="ER90" s="30"/>
      <c r="ES90" s="30"/>
      <c r="ET90" s="30"/>
      <c r="EU90" s="30"/>
      <c r="EV90" s="30"/>
      <c r="EW90" s="30"/>
      <c r="EX90" s="30"/>
      <c r="EY90" s="135"/>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130"/>
      <c r="LE90" s="130"/>
      <c r="LF90" s="130"/>
      <c r="LG90" s="130"/>
      <c r="LH90" s="130"/>
      <c r="LI90" s="130"/>
      <c r="LJ90" s="130"/>
      <c r="LK90" s="130"/>
      <c r="LL90" s="130"/>
      <c r="LM90" s="130"/>
      <c r="LN90" s="130"/>
      <c r="LO90" s="130"/>
      <c r="LP90" s="130"/>
      <c r="LQ90" s="130"/>
      <c r="LR90" s="130"/>
      <c r="LS90" s="130"/>
      <c r="LT90" s="130"/>
      <c r="LU90" s="130"/>
      <c r="LV90" s="130"/>
      <c r="LW90" s="130"/>
      <c r="LX90" s="135"/>
      <c r="LY90" s="30"/>
      <c r="LZ90" s="30"/>
      <c r="MA90" s="30"/>
      <c r="MB90" s="30"/>
      <c r="MC90" s="30"/>
      <c r="MD90" s="30"/>
      <c r="ME90" s="30"/>
      <c r="MF90" s="30"/>
      <c r="MG90" s="30"/>
      <c r="MH90" s="30"/>
      <c r="MI90" s="30"/>
      <c r="MJ90" s="30"/>
      <c r="MK90" s="30"/>
      <c r="ML90" s="30"/>
      <c r="MM90" s="30"/>
      <c r="MN90" s="30"/>
      <c r="MO90" s="30"/>
      <c r="MP90" s="30"/>
      <c r="MQ90" s="30"/>
      <c r="MR90" s="30"/>
      <c r="MS90" s="30"/>
      <c r="MT90" s="30"/>
      <c r="MU90" s="30"/>
      <c r="MV90" s="30"/>
      <c r="MW90" s="30"/>
      <c r="MX90" s="30"/>
      <c r="MY90" s="30"/>
      <c r="MZ90" s="30"/>
      <c r="NA90" s="30"/>
      <c r="NB90" s="30"/>
      <c r="NC90" s="135"/>
      <c r="ND90" s="30"/>
      <c r="NE90" s="30"/>
      <c r="NF90" s="30"/>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f t="shared" si="154"/>
        <v>1</v>
      </c>
      <c r="ON90" s="74"/>
    </row>
    <row r="91" spans="1:404" ht="48.75" hidden="1" customHeight="1">
      <c r="A91" s="311"/>
      <c r="B91" s="74">
        <v>41</v>
      </c>
      <c r="C91" s="16" t="s">
        <v>227</v>
      </c>
      <c r="D91" s="73" t="s">
        <v>0</v>
      </c>
      <c r="E91" s="75" t="s">
        <v>961</v>
      </c>
      <c r="F91" s="82" t="s">
        <v>0</v>
      </c>
      <c r="G91" s="73"/>
      <c r="H91" s="89" t="s">
        <v>644</v>
      </c>
      <c r="I91" s="16" t="s">
        <v>966</v>
      </c>
      <c r="J91" s="76"/>
      <c r="K91" s="30" t="s">
        <v>958</v>
      </c>
      <c r="L91" s="30" t="s">
        <v>957</v>
      </c>
      <c r="M91" s="29" t="s">
        <v>638</v>
      </c>
      <c r="N91" s="93" t="s">
        <v>639</v>
      </c>
      <c r="O91" s="361"/>
      <c r="P91" s="77"/>
      <c r="Q91" s="30"/>
      <c r="R91" s="30"/>
      <c r="S91" s="30"/>
      <c r="T91" s="30"/>
      <c r="U91" s="30"/>
      <c r="V91" s="30"/>
      <c r="W91" s="30"/>
      <c r="X91" s="30"/>
      <c r="Y91" s="30"/>
      <c r="Z91" s="30"/>
      <c r="AA91" s="30" t="s">
        <v>27</v>
      </c>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130"/>
      <c r="CP91" s="130"/>
      <c r="CQ91" s="130"/>
      <c r="CR91" s="130"/>
      <c r="CS91" s="130"/>
      <c r="CT91" s="130"/>
      <c r="CU91" s="130"/>
      <c r="CV91" s="130"/>
      <c r="CW91" s="130"/>
      <c r="CX91" s="130"/>
      <c r="CY91" s="30"/>
      <c r="CZ91" s="30"/>
      <c r="DA91" s="30"/>
      <c r="DB91" s="30"/>
      <c r="DC91" s="30"/>
      <c r="DD91" s="30"/>
      <c r="DE91" s="30"/>
      <c r="DF91" s="30"/>
      <c r="DG91" s="30"/>
      <c r="DH91" s="135"/>
      <c r="DI91" s="30"/>
      <c r="DJ91" s="30"/>
      <c r="DK91" s="30"/>
      <c r="DL91" s="30"/>
      <c r="DM91" s="30"/>
      <c r="DN91" s="30"/>
      <c r="DO91" s="30"/>
      <c r="DP91" s="30"/>
      <c r="DQ91" s="30"/>
      <c r="DR91" s="135"/>
      <c r="DS91" s="30"/>
      <c r="DT91" s="30"/>
      <c r="DU91" s="30"/>
      <c r="DV91" s="130"/>
      <c r="DW91" s="130"/>
      <c r="DX91" s="130"/>
      <c r="DY91" s="130"/>
      <c r="DZ91" s="130"/>
      <c r="EA91" s="130"/>
      <c r="EB91" s="130"/>
      <c r="EC91" s="130"/>
      <c r="ED91" s="130"/>
      <c r="EE91" s="130"/>
      <c r="EF91" s="130"/>
      <c r="EG91" s="130"/>
      <c r="EH91" s="130"/>
      <c r="EI91" s="130"/>
      <c r="EJ91" s="130"/>
      <c r="EK91" s="130"/>
      <c r="EL91" s="130"/>
      <c r="EM91" s="130"/>
      <c r="EN91" s="130"/>
      <c r="EO91" s="130"/>
      <c r="EP91" s="30"/>
      <c r="EQ91" s="30"/>
      <c r="ER91" s="30"/>
      <c r="ES91" s="30"/>
      <c r="ET91" s="30"/>
      <c r="EU91" s="30"/>
      <c r="EV91" s="30"/>
      <c r="EW91" s="30"/>
      <c r="EX91" s="30"/>
      <c r="EY91" s="135"/>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130"/>
      <c r="LE91" s="130"/>
      <c r="LF91" s="130"/>
      <c r="LG91" s="130"/>
      <c r="LH91" s="130"/>
      <c r="LI91" s="130"/>
      <c r="LJ91" s="130"/>
      <c r="LK91" s="130"/>
      <c r="LL91" s="130"/>
      <c r="LM91" s="130"/>
      <c r="LN91" s="130"/>
      <c r="LO91" s="130"/>
      <c r="LP91" s="130"/>
      <c r="LQ91" s="130"/>
      <c r="LR91" s="130"/>
      <c r="LS91" s="130"/>
      <c r="LT91" s="130"/>
      <c r="LU91" s="130"/>
      <c r="LV91" s="130"/>
      <c r="LW91" s="130"/>
      <c r="LX91" s="135"/>
      <c r="LY91" s="30"/>
      <c r="LZ91" s="30"/>
      <c r="MA91" s="30"/>
      <c r="MB91" s="30"/>
      <c r="MC91" s="30"/>
      <c r="MD91" s="30"/>
      <c r="ME91" s="30"/>
      <c r="MF91" s="30"/>
      <c r="MG91" s="30"/>
      <c r="MH91" s="30"/>
      <c r="MI91" s="30"/>
      <c r="MJ91" s="30"/>
      <c r="MK91" s="30"/>
      <c r="ML91" s="30"/>
      <c r="MM91" s="30"/>
      <c r="MN91" s="30"/>
      <c r="MO91" s="30"/>
      <c r="MP91" s="30"/>
      <c r="MQ91" s="30"/>
      <c r="MR91" s="30"/>
      <c r="MS91" s="30"/>
      <c r="MT91" s="30"/>
      <c r="MU91" s="30"/>
      <c r="MV91" s="30"/>
      <c r="MW91" s="30"/>
      <c r="MX91" s="30"/>
      <c r="MY91" s="30"/>
      <c r="MZ91" s="30"/>
      <c r="NA91" s="30"/>
      <c r="NB91" s="30"/>
      <c r="NC91" s="135"/>
      <c r="ND91" s="30"/>
      <c r="NE91" s="30"/>
      <c r="NF91" s="30"/>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f t="shared" si="154"/>
        <v>1</v>
      </c>
      <c r="ON91" s="74"/>
    </row>
    <row r="92" spans="1:404" ht="24" hidden="1" customHeight="1">
      <c r="A92" s="317">
        <v>127</v>
      </c>
      <c r="B92" s="61">
        <v>42</v>
      </c>
      <c r="C92" s="16" t="s">
        <v>229</v>
      </c>
      <c r="D92" s="16" t="s">
        <v>0</v>
      </c>
      <c r="E92" s="16" t="s">
        <v>230</v>
      </c>
      <c r="F92" s="82" t="s">
        <v>2</v>
      </c>
      <c r="G92" s="14"/>
      <c r="H92" s="89" t="s">
        <v>645</v>
      </c>
      <c r="I92" s="24" t="s">
        <v>967</v>
      </c>
      <c r="J92" s="105"/>
      <c r="K92" s="30" t="s">
        <v>958</v>
      </c>
      <c r="L92" s="30" t="s">
        <v>957</v>
      </c>
      <c r="M92" s="29" t="s">
        <v>638</v>
      </c>
      <c r="N92" s="93" t="s">
        <v>639</v>
      </c>
      <c r="O92" s="359" t="s">
        <v>27</v>
      </c>
      <c r="P92" s="300">
        <v>1</v>
      </c>
      <c r="Q92" s="30" t="s">
        <v>27</v>
      </c>
      <c r="R92" s="30"/>
      <c r="S92" s="30"/>
      <c r="T92" s="30"/>
      <c r="U92" s="30"/>
      <c r="V92" s="30"/>
      <c r="W92" s="30"/>
      <c r="X92" s="30"/>
      <c r="Y92" s="30"/>
      <c r="Z92" s="30"/>
      <c r="AA92" s="30"/>
      <c r="AB92" s="152" t="s">
        <v>1068</v>
      </c>
      <c r="AC92" s="152" t="s">
        <v>1068</v>
      </c>
      <c r="AD92" s="152" t="s">
        <v>1068</v>
      </c>
      <c r="AE92" s="30">
        <v>1</v>
      </c>
      <c r="AF92" s="30">
        <v>2</v>
      </c>
      <c r="AG92" s="30">
        <v>2</v>
      </c>
      <c r="AH92" s="30">
        <v>2</v>
      </c>
      <c r="AI92" s="23">
        <v>1</v>
      </c>
      <c r="AJ92" s="23">
        <v>2</v>
      </c>
      <c r="AK92" s="30">
        <v>2</v>
      </c>
      <c r="AL92" s="30">
        <v>2</v>
      </c>
      <c r="AM92" s="30">
        <v>2</v>
      </c>
      <c r="AN92" s="30">
        <v>2</v>
      </c>
      <c r="AO92" s="30">
        <v>2</v>
      </c>
      <c r="AP92" s="23">
        <v>1</v>
      </c>
      <c r="AQ92" s="30">
        <v>2</v>
      </c>
      <c r="AR92" s="23">
        <v>1</v>
      </c>
      <c r="AS92" s="30">
        <v>2</v>
      </c>
      <c r="AT92" s="30">
        <v>2</v>
      </c>
      <c r="AU92" s="30">
        <v>2</v>
      </c>
      <c r="AV92" s="30">
        <v>2</v>
      </c>
      <c r="AW92" s="173">
        <f>COUNTIF(AE92:AV92,"2")</f>
        <v>14</v>
      </c>
      <c r="AX92" s="174">
        <f t="shared" ref="AX92" si="209">AW92/(AW92+AY92+BA92+BC92)</f>
        <v>0.77777777777777779</v>
      </c>
      <c r="AY92" s="173">
        <f>COUNTIF(AE92:AV92,"1")</f>
        <v>4</v>
      </c>
      <c r="AZ92" s="174">
        <f t="shared" ref="AZ92" si="210">AY92/(AW92+AY92+BA92+BC92)</f>
        <v>0.22222222222222221</v>
      </c>
      <c r="BA92" s="173">
        <f>COUNTIF(AE92:AV92,"0")</f>
        <v>0</v>
      </c>
      <c r="BB92" s="174">
        <f t="shared" ref="BB92" si="211">BA92/(AW92+AY92+BA92+BC92)</f>
        <v>0</v>
      </c>
      <c r="BC92" s="173">
        <f>COUNTIF(AE92:AV92,"KĐG")</f>
        <v>0</v>
      </c>
      <c r="BD92" s="174">
        <f t="shared" ref="BD92" si="212">BC92/(AW92+AY92+BA92+BC92)</f>
        <v>0</v>
      </c>
      <c r="BE92" s="175">
        <f t="shared" ref="BE92" si="213">(((AW92*2)+(AY92*1)+(BA92*0)))/(AW92+AY92+BA92)</f>
        <v>1.7777777777777777</v>
      </c>
      <c r="BF92" s="169" t="str">
        <f t="shared" ref="BF92" si="214">IF(BD92&gt;=50%,"KĐG",IF(BE92&gt;=1.6,"ĐMT",IF(BE92&gt;=1,"CCG","CĐ")))</f>
        <v>ĐMT</v>
      </c>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130"/>
      <c r="CP92" s="130"/>
      <c r="CQ92" s="130"/>
      <c r="CR92" s="130"/>
      <c r="CS92" s="130"/>
      <c r="CT92" s="130"/>
      <c r="CU92" s="130"/>
      <c r="CV92" s="130"/>
      <c r="CW92" s="130"/>
      <c r="CX92" s="130"/>
      <c r="CY92" s="30"/>
      <c r="CZ92" s="30"/>
      <c r="DA92" s="30"/>
      <c r="DB92" s="30"/>
      <c r="DC92" s="30"/>
      <c r="DD92" s="30"/>
      <c r="DE92" s="30"/>
      <c r="DF92" s="30"/>
      <c r="DG92" s="30"/>
      <c r="DH92" s="135"/>
      <c r="DI92" s="30"/>
      <c r="DJ92" s="30"/>
      <c r="DK92" s="30"/>
      <c r="DL92" s="30"/>
      <c r="DM92" s="30"/>
      <c r="DN92" s="30"/>
      <c r="DO92" s="30"/>
      <c r="DP92" s="30"/>
      <c r="DQ92" s="30"/>
      <c r="DR92" s="135"/>
      <c r="DS92" s="30"/>
      <c r="DT92" s="30"/>
      <c r="DU92" s="30"/>
      <c r="DV92" s="130"/>
      <c r="DW92" s="130"/>
      <c r="DX92" s="130"/>
      <c r="DY92" s="130"/>
      <c r="DZ92" s="130"/>
      <c r="EA92" s="130"/>
      <c r="EB92" s="130"/>
      <c r="EC92" s="130"/>
      <c r="ED92" s="130"/>
      <c r="EE92" s="130"/>
      <c r="EF92" s="130"/>
      <c r="EG92" s="130"/>
      <c r="EH92" s="130"/>
      <c r="EI92" s="130"/>
      <c r="EJ92" s="130"/>
      <c r="EK92" s="130"/>
      <c r="EL92" s="130"/>
      <c r="EM92" s="130"/>
      <c r="EN92" s="130"/>
      <c r="EO92" s="130"/>
      <c r="EP92" s="30"/>
      <c r="EQ92" s="30"/>
      <c r="ER92" s="30"/>
      <c r="ES92" s="30"/>
      <c r="ET92" s="30"/>
      <c r="EU92" s="30"/>
      <c r="EV92" s="30"/>
      <c r="EW92" s="30"/>
      <c r="EX92" s="30"/>
      <c r="EY92" s="135"/>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130"/>
      <c r="LE92" s="130"/>
      <c r="LF92" s="130"/>
      <c r="LG92" s="130"/>
      <c r="LH92" s="130"/>
      <c r="LI92" s="130"/>
      <c r="LJ92" s="130"/>
      <c r="LK92" s="130"/>
      <c r="LL92" s="130"/>
      <c r="LM92" s="130"/>
      <c r="LN92" s="130"/>
      <c r="LO92" s="130"/>
      <c r="LP92" s="130"/>
      <c r="LQ92" s="130"/>
      <c r="LR92" s="130"/>
      <c r="LS92" s="130"/>
      <c r="LT92" s="130"/>
      <c r="LU92" s="130"/>
      <c r="LV92" s="130"/>
      <c r="LW92" s="130"/>
      <c r="LX92" s="135"/>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135"/>
      <c r="ND92" s="30"/>
      <c r="NE92" s="30"/>
      <c r="NF92" s="30"/>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f t="shared" si="154"/>
        <v>1</v>
      </c>
      <c r="ON92" s="121"/>
    </row>
    <row r="93" spans="1:404" ht="24.75" hidden="1" customHeight="1">
      <c r="A93" s="317"/>
      <c r="B93" s="61">
        <v>42</v>
      </c>
      <c r="C93" s="16" t="s">
        <v>229</v>
      </c>
      <c r="D93" s="16" t="s">
        <v>0</v>
      </c>
      <c r="E93" s="16" t="s">
        <v>230</v>
      </c>
      <c r="F93" s="82" t="s">
        <v>2</v>
      </c>
      <c r="G93" s="14"/>
      <c r="H93" s="89" t="s">
        <v>645</v>
      </c>
      <c r="I93" s="17" t="s">
        <v>968</v>
      </c>
      <c r="J93" s="105"/>
      <c r="K93" s="30" t="s">
        <v>958</v>
      </c>
      <c r="L93" s="30" t="s">
        <v>957</v>
      </c>
      <c r="M93" s="29" t="s">
        <v>638</v>
      </c>
      <c r="N93" s="93" t="s">
        <v>639</v>
      </c>
      <c r="O93" s="360"/>
      <c r="P93" s="301"/>
      <c r="Q93" s="30"/>
      <c r="R93" s="30" t="s">
        <v>27</v>
      </c>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152" t="s">
        <v>1068</v>
      </c>
      <c r="BH93" s="152" t="s">
        <v>1068</v>
      </c>
      <c r="BI93" s="152" t="s">
        <v>1068</v>
      </c>
      <c r="BJ93" s="30">
        <v>2</v>
      </c>
      <c r="BK93" s="30">
        <v>2</v>
      </c>
      <c r="BL93" s="30">
        <v>2</v>
      </c>
      <c r="BM93" s="30">
        <v>2</v>
      </c>
      <c r="BN93" s="23">
        <v>1</v>
      </c>
      <c r="BO93" s="23">
        <v>2</v>
      </c>
      <c r="BP93" s="30">
        <v>2</v>
      </c>
      <c r="BQ93" s="30">
        <v>2</v>
      </c>
      <c r="BR93" s="30">
        <v>2</v>
      </c>
      <c r="BS93" s="30">
        <v>2</v>
      </c>
      <c r="BT93" s="30">
        <v>2</v>
      </c>
      <c r="BU93" s="23">
        <v>2</v>
      </c>
      <c r="BV93" s="30">
        <v>2</v>
      </c>
      <c r="BW93" s="23">
        <v>1</v>
      </c>
      <c r="BX93" s="30">
        <v>2</v>
      </c>
      <c r="BY93" s="30">
        <v>2</v>
      </c>
      <c r="BZ93" s="30">
        <v>2</v>
      </c>
      <c r="CA93" s="30">
        <v>1</v>
      </c>
      <c r="CB93" s="30"/>
      <c r="CC93" s="185">
        <f>COUNTIF(BJ93:CA93,"2")</f>
        <v>15</v>
      </c>
      <c r="CD93" s="186">
        <f t="shared" ref="CD93" si="215">CC93/(CC93+CE93+CG93+CI93)</f>
        <v>0.83333333333333337</v>
      </c>
      <c r="CE93" s="185">
        <f>COUNTIF(BJ93:CA93,"1")</f>
        <v>3</v>
      </c>
      <c r="CF93" s="186">
        <f t="shared" ref="CF93" si="216">CE93/(CC93+CE93+CG93+CI93)</f>
        <v>0.16666666666666666</v>
      </c>
      <c r="CG93" s="185">
        <f>COUNTIF(BJ93:CA93,"0")</f>
        <v>0</v>
      </c>
      <c r="CH93" s="186">
        <f t="shared" ref="CH93" si="217">CG93/(CC93+CE93+CG93+CI93)</f>
        <v>0</v>
      </c>
      <c r="CI93" s="185">
        <f>COUNTIF(BJ93:CA93,"KĐG")</f>
        <v>0</v>
      </c>
      <c r="CJ93" s="186">
        <f t="shared" ref="CJ93" si="218">CI93/(CC93+CE93+CG93+CI93)</f>
        <v>0</v>
      </c>
      <c r="CK93" s="187">
        <f t="shared" ref="CK93" si="219">(((CC93*2)+(CE93*1)+(CG93*0)))/(CC93+CE93+CG93)</f>
        <v>1.8333333333333333</v>
      </c>
      <c r="CL93" s="169" t="str">
        <f t="shared" ref="CL93" si="220">IF(CJ93&gt;=50%,"KĐG",IF(CK93&gt;=1.6,"ĐMT",IF(CK93&gt;=1,"CCG","CĐ")))</f>
        <v>ĐMT</v>
      </c>
      <c r="CM93" s="30"/>
      <c r="CN93" s="30"/>
      <c r="CO93" s="130"/>
      <c r="CP93" s="130"/>
      <c r="CQ93" s="130"/>
      <c r="CR93" s="130"/>
      <c r="CS93" s="130"/>
      <c r="CT93" s="130"/>
      <c r="CU93" s="130"/>
      <c r="CV93" s="130"/>
      <c r="CW93" s="130"/>
      <c r="CX93" s="130"/>
      <c r="CY93" s="30"/>
      <c r="CZ93" s="30"/>
      <c r="DA93" s="30"/>
      <c r="DB93" s="30"/>
      <c r="DC93" s="30"/>
      <c r="DD93" s="30"/>
      <c r="DE93" s="30"/>
      <c r="DF93" s="30"/>
      <c r="DG93" s="30"/>
      <c r="DH93" s="135"/>
      <c r="DI93" s="30"/>
      <c r="DJ93" s="30"/>
      <c r="DK93" s="30"/>
      <c r="DL93" s="30"/>
      <c r="DM93" s="30"/>
      <c r="DN93" s="30"/>
      <c r="DO93" s="30"/>
      <c r="DP93" s="30"/>
      <c r="DQ93" s="30"/>
      <c r="DR93" s="135"/>
      <c r="DS93" s="30"/>
      <c r="DT93" s="30"/>
      <c r="DU93" s="30"/>
      <c r="DV93" s="130"/>
      <c r="DW93" s="130"/>
      <c r="DX93" s="130"/>
      <c r="DY93" s="130"/>
      <c r="DZ93" s="130"/>
      <c r="EA93" s="130"/>
      <c r="EB93" s="130"/>
      <c r="EC93" s="130"/>
      <c r="ED93" s="130"/>
      <c r="EE93" s="130"/>
      <c r="EF93" s="130"/>
      <c r="EG93" s="130"/>
      <c r="EH93" s="130"/>
      <c r="EI93" s="130"/>
      <c r="EJ93" s="130"/>
      <c r="EK93" s="130"/>
      <c r="EL93" s="130"/>
      <c r="EM93" s="130"/>
      <c r="EN93" s="130"/>
      <c r="EO93" s="130"/>
      <c r="EP93" s="30"/>
      <c r="EQ93" s="30"/>
      <c r="ER93" s="30"/>
      <c r="ES93" s="30"/>
      <c r="ET93" s="30"/>
      <c r="EU93" s="30"/>
      <c r="EV93" s="30"/>
      <c r="EW93" s="30"/>
      <c r="EX93" s="30"/>
      <c r="EY93" s="135"/>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130"/>
      <c r="LE93" s="130"/>
      <c r="LF93" s="130"/>
      <c r="LG93" s="130"/>
      <c r="LH93" s="130"/>
      <c r="LI93" s="130"/>
      <c r="LJ93" s="130"/>
      <c r="LK93" s="130"/>
      <c r="LL93" s="130"/>
      <c r="LM93" s="130"/>
      <c r="LN93" s="130"/>
      <c r="LO93" s="130"/>
      <c r="LP93" s="130"/>
      <c r="LQ93" s="130"/>
      <c r="LR93" s="130"/>
      <c r="LS93" s="130"/>
      <c r="LT93" s="130"/>
      <c r="LU93" s="130"/>
      <c r="LV93" s="130"/>
      <c r="LW93" s="130"/>
      <c r="LX93" s="135"/>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135"/>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f t="shared" si="154"/>
        <v>1</v>
      </c>
      <c r="ON93" s="51"/>
    </row>
    <row r="94" spans="1:404" ht="32.25" hidden="1" customHeight="1">
      <c r="A94" s="317"/>
      <c r="B94" s="61">
        <v>42</v>
      </c>
      <c r="C94" s="16" t="s">
        <v>229</v>
      </c>
      <c r="D94" s="16" t="s">
        <v>0</v>
      </c>
      <c r="E94" s="16" t="s">
        <v>230</v>
      </c>
      <c r="F94" s="82" t="s">
        <v>2</v>
      </c>
      <c r="G94" s="29"/>
      <c r="H94" s="89" t="s">
        <v>645</v>
      </c>
      <c r="I94" s="17" t="s">
        <v>969</v>
      </c>
      <c r="J94" s="105"/>
      <c r="K94" s="30" t="s">
        <v>958</v>
      </c>
      <c r="L94" s="30" t="s">
        <v>957</v>
      </c>
      <c r="M94" s="29" t="s">
        <v>638</v>
      </c>
      <c r="N94" s="93" t="s">
        <v>639</v>
      </c>
      <c r="O94" s="360"/>
      <c r="P94" s="301"/>
      <c r="Q94" s="30"/>
      <c r="R94" s="30"/>
      <c r="S94" s="30" t="s">
        <v>27</v>
      </c>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152" t="s">
        <v>1068</v>
      </c>
      <c r="CN94" s="152" t="s">
        <v>1068</v>
      </c>
      <c r="CO94" s="152" t="s">
        <v>1068</v>
      </c>
      <c r="CP94" s="30">
        <v>2</v>
      </c>
      <c r="CQ94" s="30">
        <v>2</v>
      </c>
      <c r="CR94" s="30">
        <v>2</v>
      </c>
      <c r="CS94" s="30">
        <v>2</v>
      </c>
      <c r="CT94" s="23">
        <v>1</v>
      </c>
      <c r="CU94" s="23">
        <v>2</v>
      </c>
      <c r="CV94" s="30">
        <v>2</v>
      </c>
      <c r="CW94" s="30">
        <v>1</v>
      </c>
      <c r="CX94" s="30">
        <v>2</v>
      </c>
      <c r="CY94" s="30">
        <v>2</v>
      </c>
      <c r="CZ94" s="30">
        <v>2</v>
      </c>
      <c r="DA94" s="23">
        <v>2</v>
      </c>
      <c r="DB94" s="30">
        <v>2</v>
      </c>
      <c r="DC94" s="23">
        <v>1</v>
      </c>
      <c r="DD94" s="30">
        <v>2</v>
      </c>
      <c r="DE94" s="30">
        <v>2</v>
      </c>
      <c r="DF94" s="30">
        <v>2</v>
      </c>
      <c r="DG94" s="30"/>
      <c r="DH94" s="201">
        <f>COUNTIF(CP94:DG94,"2")</f>
        <v>14</v>
      </c>
      <c r="DI94" s="198">
        <f t="shared" ref="DI94" si="221">DH94/(DH94+DJ94+DL94+DN94)</f>
        <v>0.82352941176470584</v>
      </c>
      <c r="DJ94" s="201">
        <f>COUNTIF(CP94:DG94,"1")</f>
        <v>3</v>
      </c>
      <c r="DK94" s="198">
        <f t="shared" ref="DK94" si="222">DJ94/(DH94+DJ94+DL94+DN94)</f>
        <v>0.17647058823529413</v>
      </c>
      <c r="DL94" s="201">
        <f>COUNTIF(CP94:DG94,"0")</f>
        <v>0</v>
      </c>
      <c r="DM94" s="198">
        <f t="shared" ref="DM94" si="223">DL94/(DH94+DJ94+DL94+DN94)</f>
        <v>0</v>
      </c>
      <c r="DN94" s="201">
        <f>COUNTIF(CP94:DG94,"KĐG")</f>
        <v>0</v>
      </c>
      <c r="DO94" s="198">
        <f t="shared" ref="DO94" si="224">DN94/(DH94+DJ94+DL94+DN94)</f>
        <v>0</v>
      </c>
      <c r="DP94" s="199">
        <f t="shared" ref="DP94" si="225">(((DH94*2)+(DJ94*1)+(DL94*0)))/(DH94+DJ94+DL94)</f>
        <v>1.8235294117647058</v>
      </c>
      <c r="DQ94" s="169" t="str">
        <f t="shared" ref="DQ94" si="226">IF(DO94&gt;=50%,"KĐG",IF(DP94&gt;=1.6,"ĐMT",IF(DP94&gt;=1,"CCG","CĐ")))</f>
        <v>ĐMT</v>
      </c>
      <c r="DR94" s="135"/>
      <c r="DS94" s="30"/>
      <c r="DT94" s="30"/>
      <c r="DU94" s="30"/>
      <c r="DV94" s="130"/>
      <c r="DW94" s="130"/>
      <c r="DX94" s="130"/>
      <c r="DY94" s="130"/>
      <c r="DZ94" s="130"/>
      <c r="EA94" s="130"/>
      <c r="EB94" s="130"/>
      <c r="EC94" s="130"/>
      <c r="ED94" s="130"/>
      <c r="EE94" s="130"/>
      <c r="EF94" s="130"/>
      <c r="EG94" s="130"/>
      <c r="EH94" s="130"/>
      <c r="EI94" s="130"/>
      <c r="EJ94" s="130"/>
      <c r="EK94" s="130"/>
      <c r="EL94" s="130"/>
      <c r="EM94" s="130"/>
      <c r="EN94" s="130"/>
      <c r="EO94" s="130"/>
      <c r="EP94" s="30"/>
      <c r="EQ94" s="30"/>
      <c r="ER94" s="30"/>
      <c r="ES94" s="30"/>
      <c r="ET94" s="30"/>
      <c r="EU94" s="30"/>
      <c r="EV94" s="30"/>
      <c r="EW94" s="30"/>
      <c r="EX94" s="30"/>
      <c r="EY94" s="135"/>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130"/>
      <c r="LE94" s="130"/>
      <c r="LF94" s="130"/>
      <c r="LG94" s="130"/>
      <c r="LH94" s="130"/>
      <c r="LI94" s="130"/>
      <c r="LJ94" s="130"/>
      <c r="LK94" s="130"/>
      <c r="LL94" s="130"/>
      <c r="LM94" s="130"/>
      <c r="LN94" s="130"/>
      <c r="LO94" s="130"/>
      <c r="LP94" s="130"/>
      <c r="LQ94" s="130"/>
      <c r="LR94" s="130"/>
      <c r="LS94" s="130"/>
      <c r="LT94" s="130"/>
      <c r="LU94" s="130"/>
      <c r="LV94" s="130"/>
      <c r="LW94" s="130"/>
      <c r="LX94" s="135"/>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135"/>
      <c r="ND94" s="30"/>
      <c r="NE94" s="30"/>
      <c r="NF94" s="30"/>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f t="shared" si="154"/>
        <v>1</v>
      </c>
      <c r="ON94" s="51"/>
    </row>
    <row r="95" spans="1:404" ht="27" hidden="1" customHeight="1">
      <c r="A95" s="317"/>
      <c r="B95" s="61">
        <v>42</v>
      </c>
      <c r="C95" s="16" t="s">
        <v>229</v>
      </c>
      <c r="D95" s="16" t="s">
        <v>0</v>
      </c>
      <c r="E95" s="16" t="s">
        <v>230</v>
      </c>
      <c r="F95" s="82" t="s">
        <v>2</v>
      </c>
      <c r="G95" s="60"/>
      <c r="H95" s="89" t="s">
        <v>645</v>
      </c>
      <c r="I95" s="17" t="s">
        <v>970</v>
      </c>
      <c r="J95" s="105"/>
      <c r="K95" s="30" t="s">
        <v>958</v>
      </c>
      <c r="L95" s="30" t="s">
        <v>957</v>
      </c>
      <c r="M95" s="29" t="s">
        <v>638</v>
      </c>
      <c r="N95" s="93" t="s">
        <v>639</v>
      </c>
      <c r="O95" s="360"/>
      <c r="P95" s="301"/>
      <c r="Q95" s="30"/>
      <c r="R95" s="30"/>
      <c r="S95" s="30"/>
      <c r="T95" s="30" t="s">
        <v>27</v>
      </c>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130"/>
      <c r="CP95" s="130"/>
      <c r="CQ95" s="130"/>
      <c r="CR95" s="130"/>
      <c r="CS95" s="130"/>
      <c r="CT95" s="130"/>
      <c r="CU95" s="130"/>
      <c r="CV95" s="130"/>
      <c r="CW95" s="130"/>
      <c r="CX95" s="130"/>
      <c r="CY95" s="30"/>
      <c r="CZ95" s="30"/>
      <c r="DA95" s="30"/>
      <c r="DB95" s="30"/>
      <c r="DC95" s="30"/>
      <c r="DD95" s="30"/>
      <c r="DE95" s="30"/>
      <c r="DF95" s="30"/>
      <c r="DG95" s="30"/>
      <c r="DH95" s="135"/>
      <c r="DI95" s="30"/>
      <c r="DJ95" s="30"/>
      <c r="DK95" s="30"/>
      <c r="DL95" s="30"/>
      <c r="DM95" s="30"/>
      <c r="DN95" s="30"/>
      <c r="DO95" s="30"/>
      <c r="DP95" s="30"/>
      <c r="DQ95" s="30"/>
      <c r="DR95" s="152" t="s">
        <v>1068</v>
      </c>
      <c r="DS95" s="152" t="s">
        <v>1068</v>
      </c>
      <c r="DT95" s="152" t="s">
        <v>1068</v>
      </c>
      <c r="DU95" s="152" t="s">
        <v>1068</v>
      </c>
      <c r="DV95" s="152" t="s">
        <v>1068</v>
      </c>
      <c r="DW95" s="30">
        <v>2</v>
      </c>
      <c r="DX95" s="30">
        <v>2</v>
      </c>
      <c r="DY95" s="30">
        <v>2</v>
      </c>
      <c r="DZ95" s="30">
        <v>2</v>
      </c>
      <c r="EA95" s="23">
        <v>1</v>
      </c>
      <c r="EB95" s="23">
        <v>2</v>
      </c>
      <c r="EC95" s="30">
        <v>2</v>
      </c>
      <c r="ED95" s="30">
        <v>2</v>
      </c>
      <c r="EE95" s="30">
        <v>2</v>
      </c>
      <c r="EF95" s="30">
        <v>2</v>
      </c>
      <c r="EG95" s="30">
        <v>2</v>
      </c>
      <c r="EH95" s="23">
        <v>2</v>
      </c>
      <c r="EI95" s="30">
        <v>2</v>
      </c>
      <c r="EJ95" s="23">
        <v>1</v>
      </c>
      <c r="EK95" s="30">
        <v>2</v>
      </c>
      <c r="EL95" s="30">
        <v>2</v>
      </c>
      <c r="EM95" s="30">
        <v>2</v>
      </c>
      <c r="EN95" s="30"/>
      <c r="EO95" s="208">
        <f>COUNTIF(DW95:EN95,"2")</f>
        <v>15</v>
      </c>
      <c r="EP95" s="207">
        <f t="shared" ref="EP95" si="227">EO95/(EO95+EQ95+ES95+EU95)</f>
        <v>0.88235294117647056</v>
      </c>
      <c r="EQ95" s="208">
        <f>COUNTIF(DW95:EN95,"1")</f>
        <v>2</v>
      </c>
      <c r="ER95" s="207">
        <f t="shared" ref="ER95" si="228">EQ95/(EO95+EQ95+ES95+EU95)</f>
        <v>0.11764705882352941</v>
      </c>
      <c r="ES95" s="208">
        <f>COUNTIF(DW95:EN95,"0")</f>
        <v>0</v>
      </c>
      <c r="ET95" s="207">
        <f t="shared" ref="ET95" si="229">ES95/(EO95+EQ95+ES95+EU95)</f>
        <v>0</v>
      </c>
      <c r="EU95" s="208">
        <f>COUNTIF(DW95:EN95,"KĐG")</f>
        <v>0</v>
      </c>
      <c r="EV95" s="207">
        <f t="shared" ref="EV95" si="230">EU95/(EO95+EQ95+ES95+EU95)</f>
        <v>0</v>
      </c>
      <c r="EW95" s="209">
        <f t="shared" ref="EW95" si="231">(((EO95*2)+(EQ95*1)+(ES95*0)))/(EO95+EQ95+ES95)</f>
        <v>1.8823529411764706</v>
      </c>
      <c r="EX95" s="169" t="str">
        <f t="shared" ref="EX95" si="232">IF(EV95&gt;=50%,"KĐG",IF(EW95&gt;=1.6,"ĐMT",IF(EW95&gt;=1,"CCG","CĐ")))</f>
        <v>ĐMT</v>
      </c>
      <c r="EY95" s="135"/>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130"/>
      <c r="LE95" s="130"/>
      <c r="LF95" s="130"/>
      <c r="LG95" s="130"/>
      <c r="LH95" s="130"/>
      <c r="LI95" s="130"/>
      <c r="LJ95" s="130"/>
      <c r="LK95" s="130"/>
      <c r="LL95" s="130"/>
      <c r="LM95" s="130"/>
      <c r="LN95" s="130"/>
      <c r="LO95" s="130"/>
      <c r="LP95" s="130"/>
      <c r="LQ95" s="130"/>
      <c r="LR95" s="130"/>
      <c r="LS95" s="130"/>
      <c r="LT95" s="130"/>
      <c r="LU95" s="130"/>
      <c r="LV95" s="130"/>
      <c r="LW95" s="130"/>
      <c r="LX95" s="135"/>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135"/>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v>1</v>
      </c>
      <c r="ON95" s="61"/>
    </row>
    <row r="96" spans="1:404" ht="27.75" hidden="1" customHeight="1">
      <c r="A96" s="317"/>
      <c r="B96" s="61">
        <v>42</v>
      </c>
      <c r="C96" s="16" t="s">
        <v>229</v>
      </c>
      <c r="D96" s="16" t="s">
        <v>0</v>
      </c>
      <c r="E96" s="16" t="s">
        <v>230</v>
      </c>
      <c r="F96" s="82" t="s">
        <v>2</v>
      </c>
      <c r="G96" s="14"/>
      <c r="H96" s="89" t="s">
        <v>645</v>
      </c>
      <c r="I96" s="17" t="s">
        <v>971</v>
      </c>
      <c r="J96" s="105"/>
      <c r="K96" s="30" t="s">
        <v>958</v>
      </c>
      <c r="L96" s="30" t="s">
        <v>957</v>
      </c>
      <c r="M96" s="29" t="s">
        <v>638</v>
      </c>
      <c r="N96" s="93" t="s">
        <v>639</v>
      </c>
      <c r="O96" s="360"/>
      <c r="P96" s="301"/>
      <c r="Q96" s="30"/>
      <c r="R96" s="30"/>
      <c r="S96" s="30"/>
      <c r="T96" s="30"/>
      <c r="U96" s="30" t="s">
        <v>27</v>
      </c>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130"/>
      <c r="CP96" s="130"/>
      <c r="CQ96" s="130"/>
      <c r="CR96" s="130"/>
      <c r="CS96" s="130"/>
      <c r="CT96" s="130"/>
      <c r="CU96" s="130"/>
      <c r="CV96" s="130"/>
      <c r="CW96" s="130"/>
      <c r="CX96" s="130"/>
      <c r="CY96" s="30"/>
      <c r="CZ96" s="30"/>
      <c r="DA96" s="30"/>
      <c r="DB96" s="30"/>
      <c r="DC96" s="30"/>
      <c r="DD96" s="30"/>
      <c r="DE96" s="30"/>
      <c r="DF96" s="30"/>
      <c r="DG96" s="30"/>
      <c r="DH96" s="135"/>
      <c r="DI96" s="30"/>
      <c r="DJ96" s="30"/>
      <c r="DK96" s="30"/>
      <c r="DL96" s="30"/>
      <c r="DM96" s="30"/>
      <c r="DN96" s="30"/>
      <c r="DO96" s="30"/>
      <c r="DP96" s="30"/>
      <c r="DQ96" s="30"/>
      <c r="DR96" s="135"/>
      <c r="DS96" s="30"/>
      <c r="DT96" s="30"/>
      <c r="DU96" s="30"/>
      <c r="DV96" s="130"/>
      <c r="DW96" s="130"/>
      <c r="DX96" s="130"/>
      <c r="DY96" s="130"/>
      <c r="DZ96" s="130"/>
      <c r="EA96" s="130"/>
      <c r="EB96" s="130"/>
      <c r="EC96" s="130"/>
      <c r="ED96" s="130"/>
      <c r="EE96" s="130"/>
      <c r="EF96" s="130"/>
      <c r="EG96" s="130"/>
      <c r="EH96" s="130"/>
      <c r="EI96" s="130"/>
      <c r="EJ96" s="130"/>
      <c r="EK96" s="130"/>
      <c r="EL96" s="130"/>
      <c r="EM96" s="130"/>
      <c r="EN96" s="130"/>
      <c r="EO96" s="130"/>
      <c r="EP96" s="30"/>
      <c r="EQ96" s="30"/>
      <c r="ER96" s="30"/>
      <c r="ES96" s="30"/>
      <c r="ET96" s="30"/>
      <c r="EU96" s="30"/>
      <c r="EV96" s="30"/>
      <c r="EW96" s="30"/>
      <c r="EX96" s="30"/>
      <c r="EY96" s="152" t="s">
        <v>1068</v>
      </c>
      <c r="EZ96" s="152" t="s">
        <v>1068</v>
      </c>
      <c r="FA96" s="152" t="s">
        <v>1068</v>
      </c>
      <c r="FB96" s="30">
        <v>2</v>
      </c>
      <c r="FC96" s="30">
        <v>2</v>
      </c>
      <c r="FD96" s="30">
        <v>2</v>
      </c>
      <c r="FE96" s="30">
        <v>2</v>
      </c>
      <c r="FF96" s="23">
        <v>1</v>
      </c>
      <c r="FG96" s="23">
        <v>2</v>
      </c>
      <c r="FH96" s="30">
        <v>2</v>
      </c>
      <c r="FI96" s="30">
        <v>2</v>
      </c>
      <c r="FJ96" s="30">
        <v>2</v>
      </c>
      <c r="FK96" s="30">
        <v>2</v>
      </c>
      <c r="FL96" s="30">
        <v>2</v>
      </c>
      <c r="FM96" s="23">
        <v>2</v>
      </c>
      <c r="FN96" s="30">
        <v>2</v>
      </c>
      <c r="FO96" s="23">
        <v>1</v>
      </c>
      <c r="FP96" s="30">
        <v>2</v>
      </c>
      <c r="FQ96" s="30">
        <v>2</v>
      </c>
      <c r="FR96" s="30">
        <v>2</v>
      </c>
      <c r="FS96" s="30"/>
      <c r="FT96" s="214">
        <f>COUNTIF(FB96:FS96,"2")</f>
        <v>15</v>
      </c>
      <c r="FU96" s="215">
        <f t="shared" ref="FU96" si="233">FT96/(FT96+FV96+FX96+FZ96)</f>
        <v>0.88235294117647056</v>
      </c>
      <c r="FV96" s="214">
        <f>COUNTIF(FB96:FS96,"1")</f>
        <v>2</v>
      </c>
      <c r="FW96" s="215">
        <f t="shared" ref="FW96" si="234">FV96/(FT96+FV96+FX96+FZ96)</f>
        <v>0.11764705882352941</v>
      </c>
      <c r="FX96" s="214">
        <f>COUNTIF(FB96:FS96,"0")</f>
        <v>0</v>
      </c>
      <c r="FY96" s="215">
        <f t="shared" ref="FY96" si="235">FX96/(FT96+FV96+FX96+FZ96)</f>
        <v>0</v>
      </c>
      <c r="FZ96" s="214">
        <f>COUNTIF(FB96:FS96,"KĐG")</f>
        <v>0</v>
      </c>
      <c r="GA96" s="215">
        <f t="shared" ref="GA96" si="236">FZ96/(FT96+FV96+FX96+FZ96)</f>
        <v>0</v>
      </c>
      <c r="GB96" s="216">
        <f t="shared" ref="GB96" si="237">(((FT96*2)+(FV96*1)+(FX96*0)))/(FT96+FV96+FX96)</f>
        <v>1.8823529411764706</v>
      </c>
      <c r="GC96" s="169" t="str">
        <f t="shared" ref="GC96" si="238">IF(GA96&gt;=50%,"KĐG",IF(GB96&gt;=1.6,"ĐMT",IF(GB96&gt;=1,"CCG","CĐ")))</f>
        <v>ĐMT</v>
      </c>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130"/>
      <c r="LE96" s="130"/>
      <c r="LF96" s="130"/>
      <c r="LG96" s="130"/>
      <c r="LH96" s="130"/>
      <c r="LI96" s="130"/>
      <c r="LJ96" s="130"/>
      <c r="LK96" s="130"/>
      <c r="LL96" s="130"/>
      <c r="LM96" s="130"/>
      <c r="LN96" s="130"/>
      <c r="LO96" s="130"/>
      <c r="LP96" s="130"/>
      <c r="LQ96" s="130"/>
      <c r="LR96" s="130"/>
      <c r="LS96" s="130"/>
      <c r="LT96" s="130"/>
      <c r="LU96" s="130"/>
      <c r="LV96" s="130"/>
      <c r="LW96" s="130"/>
      <c r="LX96" s="135"/>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135"/>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f>COUNTIF(Q96:AA96,"x")</f>
        <v>1</v>
      </c>
      <c r="ON96" s="51"/>
    </row>
    <row r="97" spans="1:404" ht="24" hidden="1" customHeight="1">
      <c r="A97" s="317"/>
      <c r="B97" s="61">
        <v>42</v>
      </c>
      <c r="C97" s="16" t="s">
        <v>229</v>
      </c>
      <c r="D97" s="16" t="s">
        <v>0</v>
      </c>
      <c r="E97" s="16" t="s">
        <v>230</v>
      </c>
      <c r="F97" s="82" t="s">
        <v>2</v>
      </c>
      <c r="G97" s="60"/>
      <c r="H97" s="89" t="s">
        <v>645</v>
      </c>
      <c r="I97" s="17" t="s">
        <v>972</v>
      </c>
      <c r="J97" s="105"/>
      <c r="K97" s="30" t="s">
        <v>958</v>
      </c>
      <c r="L97" s="30" t="s">
        <v>957</v>
      </c>
      <c r="M97" s="29" t="s">
        <v>638</v>
      </c>
      <c r="N97" s="93" t="s">
        <v>639</v>
      </c>
      <c r="O97" s="360"/>
      <c r="P97" s="301"/>
      <c r="Q97" s="30"/>
      <c r="R97" s="30"/>
      <c r="S97" s="30"/>
      <c r="T97" s="30"/>
      <c r="U97" s="30"/>
      <c r="V97" s="30" t="s">
        <v>27</v>
      </c>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130"/>
      <c r="CP97" s="130"/>
      <c r="CQ97" s="130"/>
      <c r="CR97" s="130"/>
      <c r="CS97" s="130"/>
      <c r="CT97" s="130"/>
      <c r="CU97" s="130"/>
      <c r="CV97" s="130"/>
      <c r="CW97" s="130"/>
      <c r="CX97" s="130"/>
      <c r="CY97" s="30"/>
      <c r="CZ97" s="30"/>
      <c r="DA97" s="30"/>
      <c r="DB97" s="30"/>
      <c r="DC97" s="30"/>
      <c r="DD97" s="30"/>
      <c r="DE97" s="30"/>
      <c r="DF97" s="30"/>
      <c r="DG97" s="30"/>
      <c r="DH97" s="135"/>
      <c r="DI97" s="30"/>
      <c r="DJ97" s="30"/>
      <c r="DK97" s="30"/>
      <c r="DL97" s="30"/>
      <c r="DM97" s="30"/>
      <c r="DN97" s="30"/>
      <c r="DO97" s="30"/>
      <c r="DP97" s="30"/>
      <c r="DQ97" s="30"/>
      <c r="DR97" s="135"/>
      <c r="DS97" s="30"/>
      <c r="DT97" s="30"/>
      <c r="DU97" s="30"/>
      <c r="DV97" s="130"/>
      <c r="DW97" s="130"/>
      <c r="DX97" s="130"/>
      <c r="DY97" s="130"/>
      <c r="DZ97" s="130"/>
      <c r="EA97" s="130"/>
      <c r="EB97" s="130"/>
      <c r="EC97" s="130"/>
      <c r="ED97" s="130"/>
      <c r="EE97" s="130"/>
      <c r="EF97" s="130"/>
      <c r="EG97" s="130"/>
      <c r="EH97" s="130"/>
      <c r="EI97" s="130"/>
      <c r="EJ97" s="130"/>
      <c r="EK97" s="130"/>
      <c r="EL97" s="130"/>
      <c r="EM97" s="130"/>
      <c r="EN97" s="130"/>
      <c r="EO97" s="130"/>
      <c r="EP97" s="30"/>
      <c r="EQ97" s="30"/>
      <c r="ER97" s="30"/>
      <c r="ES97" s="30"/>
      <c r="ET97" s="30"/>
      <c r="EU97" s="30"/>
      <c r="EV97" s="30"/>
      <c r="EW97" s="30"/>
      <c r="EX97" s="30"/>
      <c r="EY97" s="135"/>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152" t="s">
        <v>1068</v>
      </c>
      <c r="GE97" s="152" t="s">
        <v>1068</v>
      </c>
      <c r="GF97" s="30">
        <v>2</v>
      </c>
      <c r="GG97" s="30">
        <v>2</v>
      </c>
      <c r="GH97" s="30">
        <v>2</v>
      </c>
      <c r="GI97" s="30">
        <v>2</v>
      </c>
      <c r="GJ97" s="23">
        <v>1</v>
      </c>
      <c r="GK97" s="23">
        <v>2</v>
      </c>
      <c r="GL97" s="30">
        <v>2</v>
      </c>
      <c r="GM97" s="30">
        <v>2</v>
      </c>
      <c r="GN97" s="30">
        <v>2</v>
      </c>
      <c r="GO97" s="30">
        <v>2</v>
      </c>
      <c r="GP97" s="30">
        <v>2</v>
      </c>
      <c r="GQ97" s="30">
        <v>2</v>
      </c>
      <c r="GR97" s="30">
        <v>2</v>
      </c>
      <c r="GS97" s="23">
        <v>1</v>
      </c>
      <c r="GT97" s="30">
        <v>2</v>
      </c>
      <c r="GU97" s="30">
        <v>2</v>
      </c>
      <c r="GV97" s="30">
        <v>2</v>
      </c>
      <c r="GW97" s="30"/>
      <c r="GX97" s="30">
        <v>2</v>
      </c>
      <c r="GY97" s="224">
        <f>COUNTIF(GF97:GX97,"2")</f>
        <v>16</v>
      </c>
      <c r="GZ97" s="225">
        <f t="shared" ref="GZ97" si="239">GY97/(GY97+HA97+HC97+HE97)</f>
        <v>0.88888888888888884</v>
      </c>
      <c r="HA97" s="224">
        <f>COUNTIF(GG97:GX97,"1")</f>
        <v>2</v>
      </c>
      <c r="HB97" s="225">
        <f t="shared" ref="HB97" si="240">HA97/(GY97+HA97+HC97+HE97)</f>
        <v>0.1111111111111111</v>
      </c>
      <c r="HC97" s="224">
        <f>COUNTIF(GG97:GX97,"0")</f>
        <v>0</v>
      </c>
      <c r="HD97" s="225">
        <f t="shared" ref="HD97" si="241">HC97/(GY97+HA97+HC97+HE97)</f>
        <v>0</v>
      </c>
      <c r="HE97" s="224">
        <f>COUNTIF(GG97:GX97,"KĐG")</f>
        <v>0</v>
      </c>
      <c r="HF97" s="225">
        <f t="shared" ref="HF97" si="242">HE97/(GY97+HA97+HC97+HE97)</f>
        <v>0</v>
      </c>
      <c r="HG97" s="226">
        <f t="shared" ref="HG97" si="243">(((GY97*2)+(HA97*1)+(HC97*0)))/(GY97+HA97+HC97)</f>
        <v>1.8888888888888888</v>
      </c>
      <c r="HH97" s="169" t="str">
        <f t="shared" ref="HH97" si="244">IF(HF97&gt;=50%,"KĐG",IF(HG97&gt;=1.6,"ĐMT",IF(HG97&gt;=1,"CCG","CĐ")))</f>
        <v>ĐMT</v>
      </c>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130"/>
      <c r="LE97" s="130"/>
      <c r="LF97" s="130"/>
      <c r="LG97" s="130"/>
      <c r="LH97" s="130"/>
      <c r="LI97" s="130"/>
      <c r="LJ97" s="130"/>
      <c r="LK97" s="130"/>
      <c r="LL97" s="130"/>
      <c r="LM97" s="130"/>
      <c r="LN97" s="130"/>
      <c r="LO97" s="130"/>
      <c r="LP97" s="130"/>
      <c r="LQ97" s="130"/>
      <c r="LR97" s="130"/>
      <c r="LS97" s="130"/>
      <c r="LT97" s="130"/>
      <c r="LU97" s="130"/>
      <c r="LV97" s="130"/>
      <c r="LW97" s="130"/>
      <c r="LX97" s="135"/>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135"/>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v>1</v>
      </c>
      <c r="ON97" s="61"/>
    </row>
    <row r="98" spans="1:404" ht="24" customHeight="1">
      <c r="A98" s="317"/>
      <c r="B98" s="61">
        <v>42</v>
      </c>
      <c r="C98" s="16" t="s">
        <v>229</v>
      </c>
      <c r="D98" s="16" t="s">
        <v>0</v>
      </c>
      <c r="E98" s="16" t="s">
        <v>230</v>
      </c>
      <c r="F98" s="82" t="s">
        <v>2</v>
      </c>
      <c r="G98" s="60"/>
      <c r="H98" s="89" t="s">
        <v>645</v>
      </c>
      <c r="I98" s="17" t="s">
        <v>973</v>
      </c>
      <c r="J98" s="105"/>
      <c r="K98" s="30" t="s">
        <v>958</v>
      </c>
      <c r="L98" s="30" t="s">
        <v>957</v>
      </c>
      <c r="M98" s="29" t="s">
        <v>638</v>
      </c>
      <c r="N98" s="93" t="s">
        <v>639</v>
      </c>
      <c r="O98" s="360"/>
      <c r="P98" s="301"/>
      <c r="Q98" s="30"/>
      <c r="R98" s="30"/>
      <c r="S98" s="30"/>
      <c r="T98" s="30"/>
      <c r="U98" s="30"/>
      <c r="V98" s="30"/>
      <c r="W98" s="30" t="s">
        <v>27</v>
      </c>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130"/>
      <c r="CP98" s="130"/>
      <c r="CQ98" s="130"/>
      <c r="CR98" s="130"/>
      <c r="CS98" s="130"/>
      <c r="CT98" s="130"/>
      <c r="CU98" s="130"/>
      <c r="CV98" s="130"/>
      <c r="CW98" s="130"/>
      <c r="CX98" s="130"/>
      <c r="CY98" s="30"/>
      <c r="CZ98" s="30"/>
      <c r="DA98" s="30"/>
      <c r="DB98" s="30"/>
      <c r="DC98" s="30"/>
      <c r="DD98" s="30"/>
      <c r="DE98" s="30"/>
      <c r="DF98" s="30"/>
      <c r="DG98" s="30"/>
      <c r="DH98" s="135"/>
      <c r="DI98" s="30"/>
      <c r="DJ98" s="30"/>
      <c r="DK98" s="30"/>
      <c r="DL98" s="30"/>
      <c r="DM98" s="30"/>
      <c r="DN98" s="30"/>
      <c r="DO98" s="30"/>
      <c r="DP98" s="30"/>
      <c r="DQ98" s="30"/>
      <c r="DR98" s="135"/>
      <c r="DS98" s="30"/>
      <c r="DT98" s="30"/>
      <c r="DU98" s="30"/>
      <c r="DV98" s="130"/>
      <c r="DW98" s="130"/>
      <c r="DX98" s="130"/>
      <c r="DY98" s="130"/>
      <c r="DZ98" s="130"/>
      <c r="EA98" s="130"/>
      <c r="EB98" s="130"/>
      <c r="EC98" s="130"/>
      <c r="ED98" s="130"/>
      <c r="EE98" s="130"/>
      <c r="EF98" s="130"/>
      <c r="EG98" s="130"/>
      <c r="EH98" s="130"/>
      <c r="EI98" s="130"/>
      <c r="EJ98" s="130"/>
      <c r="EK98" s="130"/>
      <c r="EL98" s="130"/>
      <c r="EM98" s="130"/>
      <c r="EN98" s="130"/>
      <c r="EO98" s="130"/>
      <c r="EP98" s="30"/>
      <c r="EQ98" s="30"/>
      <c r="ER98" s="30"/>
      <c r="ES98" s="30"/>
      <c r="ET98" s="30"/>
      <c r="EU98" s="30"/>
      <c r="EV98" s="30"/>
      <c r="EW98" s="30"/>
      <c r="EX98" s="30"/>
      <c r="EY98" s="135"/>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152" t="s">
        <v>1068</v>
      </c>
      <c r="HJ98" s="152" t="s">
        <v>1068</v>
      </c>
      <c r="HK98" s="152" t="s">
        <v>1068</v>
      </c>
      <c r="HL98" s="152" t="s">
        <v>1068</v>
      </c>
      <c r="HM98" s="152" t="s">
        <v>1068</v>
      </c>
      <c r="HN98" s="30">
        <v>2</v>
      </c>
      <c r="HO98" s="30">
        <v>2</v>
      </c>
      <c r="HP98" s="30">
        <v>2</v>
      </c>
      <c r="HQ98" s="30">
        <v>2</v>
      </c>
      <c r="HR98" s="23">
        <v>2</v>
      </c>
      <c r="HS98" s="23">
        <v>2</v>
      </c>
      <c r="HT98" s="30">
        <v>2</v>
      </c>
      <c r="HU98" s="30">
        <v>2</v>
      </c>
      <c r="HV98" s="30">
        <v>2</v>
      </c>
      <c r="HW98" s="30">
        <v>2</v>
      </c>
      <c r="HX98" s="30">
        <v>2</v>
      </c>
      <c r="HY98" s="30">
        <v>2</v>
      </c>
      <c r="HZ98" s="30">
        <v>2</v>
      </c>
      <c r="IA98" s="23">
        <v>1</v>
      </c>
      <c r="IB98" s="30">
        <v>2</v>
      </c>
      <c r="IC98" s="30">
        <v>2</v>
      </c>
      <c r="ID98" s="30">
        <v>2</v>
      </c>
      <c r="IE98" s="30"/>
      <c r="IF98" s="30">
        <v>2</v>
      </c>
      <c r="IG98" s="234">
        <f>COUNTIF(HN98:IF98,"2")</f>
        <v>17</v>
      </c>
      <c r="IH98" s="235">
        <f t="shared" ref="IH98" si="245">IG98/(IG98+II98+IK98+IM98)</f>
        <v>0.94444444444444442</v>
      </c>
      <c r="II98" s="234">
        <f>COUNTIF(HO98:IF98,"1")</f>
        <v>1</v>
      </c>
      <c r="IJ98" s="235">
        <f t="shared" ref="IJ98" si="246">II98/(IG98+II98+IK98+IM98)</f>
        <v>5.5555555555555552E-2</v>
      </c>
      <c r="IK98" s="234">
        <f>COUNTIF(HO98:IF98,"0")</f>
        <v>0</v>
      </c>
      <c r="IL98" s="235">
        <f t="shared" ref="IL98" si="247">IK98/(IG98+II98+IK98+IM98)</f>
        <v>0</v>
      </c>
      <c r="IM98" s="234">
        <f>COUNTIF(HO98:IF98,"KĐG")</f>
        <v>0</v>
      </c>
      <c r="IN98" s="235">
        <f t="shared" ref="IN98" si="248">IM98/(IG98+II98+IK98+IM98)</f>
        <v>0</v>
      </c>
      <c r="IO98" s="236">
        <f t="shared" ref="IO98" si="249">(((IG98*2)+(II98*1)+(IK98*0)))/(IG98+II98+IK98)</f>
        <v>1.9444444444444444</v>
      </c>
      <c r="IP98" s="169" t="str">
        <f t="shared" ref="IP98" si="250">IF(IN98&gt;=50%,"KĐG",IF(IO98&gt;=1.6,"ĐMT",IF(IO98&gt;=1,"CCG","CĐ")))</f>
        <v>ĐMT</v>
      </c>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130"/>
      <c r="LE98" s="130"/>
      <c r="LF98" s="130"/>
      <c r="LG98" s="130"/>
      <c r="LH98" s="130"/>
      <c r="LI98" s="130"/>
      <c r="LJ98" s="130"/>
      <c r="LK98" s="130"/>
      <c r="LL98" s="130"/>
      <c r="LM98" s="130"/>
      <c r="LN98" s="130"/>
      <c r="LO98" s="130"/>
      <c r="LP98" s="130"/>
      <c r="LQ98" s="130"/>
      <c r="LR98" s="130"/>
      <c r="LS98" s="130"/>
      <c r="LT98" s="130"/>
      <c r="LU98" s="130"/>
      <c r="LV98" s="130"/>
      <c r="LW98" s="130"/>
      <c r="LX98" s="135"/>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135"/>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v>1</v>
      </c>
      <c r="ON98" s="61"/>
    </row>
    <row r="99" spans="1:404" ht="68.25" hidden="1" customHeight="1">
      <c r="A99" s="317"/>
      <c r="B99" s="61">
        <v>42</v>
      </c>
      <c r="C99" s="16" t="s">
        <v>229</v>
      </c>
      <c r="D99" s="16" t="s">
        <v>0</v>
      </c>
      <c r="E99" s="16" t="s">
        <v>230</v>
      </c>
      <c r="F99" s="82" t="s">
        <v>2</v>
      </c>
      <c r="G99" s="14"/>
      <c r="H99" s="89" t="s">
        <v>645</v>
      </c>
      <c r="I99" s="17" t="s">
        <v>974</v>
      </c>
      <c r="J99" s="105"/>
      <c r="K99" s="30" t="s">
        <v>958</v>
      </c>
      <c r="L99" s="30" t="s">
        <v>957</v>
      </c>
      <c r="M99" s="29" t="s">
        <v>638</v>
      </c>
      <c r="N99" s="93" t="s">
        <v>639</v>
      </c>
      <c r="O99" s="360"/>
      <c r="P99" s="301"/>
      <c r="Q99" s="30"/>
      <c r="R99" s="30"/>
      <c r="S99" s="30"/>
      <c r="T99" s="30"/>
      <c r="U99" s="30"/>
      <c r="V99" s="30"/>
      <c r="W99" s="30"/>
      <c r="X99" s="30" t="s">
        <v>27</v>
      </c>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130"/>
      <c r="CP99" s="130"/>
      <c r="CQ99" s="130"/>
      <c r="CR99" s="130"/>
      <c r="CS99" s="130"/>
      <c r="CT99" s="130"/>
      <c r="CU99" s="130"/>
      <c r="CV99" s="130"/>
      <c r="CW99" s="130"/>
      <c r="CX99" s="130"/>
      <c r="CY99" s="30"/>
      <c r="CZ99" s="30"/>
      <c r="DA99" s="30"/>
      <c r="DB99" s="30"/>
      <c r="DC99" s="30"/>
      <c r="DD99" s="30"/>
      <c r="DE99" s="30"/>
      <c r="DF99" s="30"/>
      <c r="DG99" s="30"/>
      <c r="DH99" s="135"/>
      <c r="DI99" s="30"/>
      <c r="DJ99" s="30"/>
      <c r="DK99" s="30"/>
      <c r="DL99" s="30"/>
      <c r="DM99" s="30"/>
      <c r="DN99" s="30"/>
      <c r="DO99" s="30"/>
      <c r="DP99" s="30"/>
      <c r="DQ99" s="30"/>
      <c r="DR99" s="135"/>
      <c r="DS99" s="30"/>
      <c r="DT99" s="30"/>
      <c r="DU99" s="30"/>
      <c r="DV99" s="130"/>
      <c r="DW99" s="130"/>
      <c r="DX99" s="130"/>
      <c r="DY99" s="130"/>
      <c r="DZ99" s="130"/>
      <c r="EA99" s="130"/>
      <c r="EB99" s="130"/>
      <c r="EC99" s="130"/>
      <c r="ED99" s="130"/>
      <c r="EE99" s="130"/>
      <c r="EF99" s="130"/>
      <c r="EG99" s="130"/>
      <c r="EH99" s="130"/>
      <c r="EI99" s="130"/>
      <c r="EJ99" s="130"/>
      <c r="EK99" s="130"/>
      <c r="EL99" s="130"/>
      <c r="EM99" s="130"/>
      <c r="EN99" s="130"/>
      <c r="EO99" s="130"/>
      <c r="EP99" s="30"/>
      <c r="EQ99" s="30"/>
      <c r="ER99" s="30"/>
      <c r="ES99" s="30"/>
      <c r="ET99" s="30"/>
      <c r="EU99" s="30"/>
      <c r="EV99" s="30"/>
      <c r="EW99" s="30"/>
      <c r="EX99" s="30"/>
      <c r="EY99" s="135"/>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130"/>
      <c r="LE99" s="130"/>
      <c r="LF99" s="130"/>
      <c r="LG99" s="130"/>
      <c r="LH99" s="130"/>
      <c r="LI99" s="130"/>
      <c r="LJ99" s="130"/>
      <c r="LK99" s="130"/>
      <c r="LL99" s="130"/>
      <c r="LM99" s="130"/>
      <c r="LN99" s="130"/>
      <c r="LO99" s="130"/>
      <c r="LP99" s="130"/>
      <c r="LQ99" s="130"/>
      <c r="LR99" s="130"/>
      <c r="LS99" s="130"/>
      <c r="LT99" s="130"/>
      <c r="LU99" s="130"/>
      <c r="LV99" s="130"/>
      <c r="LW99" s="130"/>
      <c r="LX99" s="135"/>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135"/>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f>COUNTIF(Q99:AA99,"x")</f>
        <v>1</v>
      </c>
      <c r="ON99" s="51"/>
    </row>
    <row r="100" spans="1:404" ht="57.75" hidden="1" customHeight="1">
      <c r="A100" s="317"/>
      <c r="B100" s="61">
        <v>42</v>
      </c>
      <c r="C100" s="16" t="s">
        <v>229</v>
      </c>
      <c r="D100" s="16" t="s">
        <v>0</v>
      </c>
      <c r="E100" s="16" t="s">
        <v>230</v>
      </c>
      <c r="F100" s="82" t="s">
        <v>2</v>
      </c>
      <c r="G100" s="60"/>
      <c r="H100" s="89" t="s">
        <v>645</v>
      </c>
      <c r="I100" s="17" t="s">
        <v>975</v>
      </c>
      <c r="J100" s="105"/>
      <c r="K100" s="30" t="s">
        <v>958</v>
      </c>
      <c r="L100" s="30" t="s">
        <v>957</v>
      </c>
      <c r="M100" s="29" t="s">
        <v>638</v>
      </c>
      <c r="N100" s="93" t="s">
        <v>639</v>
      </c>
      <c r="O100" s="360"/>
      <c r="P100" s="301"/>
      <c r="Q100" s="30"/>
      <c r="R100" s="30"/>
      <c r="S100" s="30"/>
      <c r="T100" s="30"/>
      <c r="U100" s="30"/>
      <c r="V100" s="30"/>
      <c r="W100" s="30"/>
      <c r="X100" s="30"/>
      <c r="Y100" s="30" t="s">
        <v>27</v>
      </c>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130"/>
      <c r="CP100" s="130"/>
      <c r="CQ100" s="130"/>
      <c r="CR100" s="130"/>
      <c r="CS100" s="130"/>
      <c r="CT100" s="130"/>
      <c r="CU100" s="130"/>
      <c r="CV100" s="130"/>
      <c r="CW100" s="130"/>
      <c r="CX100" s="130"/>
      <c r="CY100" s="30"/>
      <c r="CZ100" s="30"/>
      <c r="DA100" s="30"/>
      <c r="DB100" s="30"/>
      <c r="DC100" s="30"/>
      <c r="DD100" s="30"/>
      <c r="DE100" s="30"/>
      <c r="DF100" s="30"/>
      <c r="DG100" s="30"/>
      <c r="DH100" s="135"/>
      <c r="DI100" s="30"/>
      <c r="DJ100" s="30"/>
      <c r="DK100" s="30"/>
      <c r="DL100" s="30"/>
      <c r="DM100" s="30"/>
      <c r="DN100" s="30"/>
      <c r="DO100" s="30"/>
      <c r="DP100" s="30"/>
      <c r="DQ100" s="30"/>
      <c r="DR100" s="135"/>
      <c r="DS100" s="30"/>
      <c r="DT100" s="30"/>
      <c r="DU100" s="30"/>
      <c r="DV100" s="130"/>
      <c r="DW100" s="130"/>
      <c r="DX100" s="130"/>
      <c r="DY100" s="130"/>
      <c r="DZ100" s="130"/>
      <c r="EA100" s="130"/>
      <c r="EB100" s="130"/>
      <c r="EC100" s="130"/>
      <c r="ED100" s="130"/>
      <c r="EE100" s="130"/>
      <c r="EF100" s="130"/>
      <c r="EG100" s="130"/>
      <c r="EH100" s="130"/>
      <c r="EI100" s="130"/>
      <c r="EJ100" s="130"/>
      <c r="EK100" s="130"/>
      <c r="EL100" s="130"/>
      <c r="EM100" s="130"/>
      <c r="EN100" s="130"/>
      <c r="EO100" s="130"/>
      <c r="EP100" s="30"/>
      <c r="EQ100" s="30"/>
      <c r="ER100" s="30"/>
      <c r="ES100" s="30"/>
      <c r="ET100" s="30"/>
      <c r="EU100" s="30"/>
      <c r="EV100" s="30"/>
      <c r="EW100" s="30"/>
      <c r="EX100" s="30"/>
      <c r="EY100" s="135"/>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130"/>
      <c r="LE100" s="130"/>
      <c r="LF100" s="130"/>
      <c r="LG100" s="130"/>
      <c r="LH100" s="130"/>
      <c r="LI100" s="130"/>
      <c r="LJ100" s="130"/>
      <c r="LK100" s="130"/>
      <c r="LL100" s="130"/>
      <c r="LM100" s="130"/>
      <c r="LN100" s="130"/>
      <c r="LO100" s="130"/>
      <c r="LP100" s="130"/>
      <c r="LQ100" s="130"/>
      <c r="LR100" s="130"/>
      <c r="LS100" s="130"/>
      <c r="LT100" s="130"/>
      <c r="LU100" s="130"/>
      <c r="LV100" s="130"/>
      <c r="LW100" s="130"/>
      <c r="LX100" s="135"/>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135"/>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v>1</v>
      </c>
      <c r="ON100" s="61"/>
    </row>
    <row r="101" spans="1:404" ht="57.75" hidden="1" customHeight="1">
      <c r="A101" s="317"/>
      <c r="B101" s="61">
        <v>42</v>
      </c>
      <c r="C101" s="16" t="s">
        <v>229</v>
      </c>
      <c r="D101" s="16" t="s">
        <v>0</v>
      </c>
      <c r="E101" s="16" t="s">
        <v>230</v>
      </c>
      <c r="F101" s="82" t="s">
        <v>2</v>
      </c>
      <c r="G101" s="60"/>
      <c r="H101" s="89" t="s">
        <v>645</v>
      </c>
      <c r="I101" s="17" t="s">
        <v>976</v>
      </c>
      <c r="J101" s="105"/>
      <c r="K101" s="30" t="s">
        <v>958</v>
      </c>
      <c r="L101" s="30" t="s">
        <v>957</v>
      </c>
      <c r="M101" s="29" t="s">
        <v>638</v>
      </c>
      <c r="N101" s="93" t="s">
        <v>639</v>
      </c>
      <c r="O101" s="360"/>
      <c r="P101" s="301"/>
      <c r="Q101" s="30"/>
      <c r="R101" s="30"/>
      <c r="S101" s="30"/>
      <c r="T101" s="30"/>
      <c r="U101" s="30"/>
      <c r="V101" s="30"/>
      <c r="W101" s="30"/>
      <c r="X101" s="30"/>
      <c r="Y101" s="30"/>
      <c r="Z101" s="30" t="s">
        <v>27</v>
      </c>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130"/>
      <c r="CP101" s="130"/>
      <c r="CQ101" s="130"/>
      <c r="CR101" s="130"/>
      <c r="CS101" s="130"/>
      <c r="CT101" s="130"/>
      <c r="CU101" s="130"/>
      <c r="CV101" s="130"/>
      <c r="CW101" s="130"/>
      <c r="CX101" s="130"/>
      <c r="CY101" s="30"/>
      <c r="CZ101" s="30"/>
      <c r="DA101" s="30"/>
      <c r="DB101" s="30"/>
      <c r="DC101" s="30"/>
      <c r="DD101" s="30"/>
      <c r="DE101" s="30"/>
      <c r="DF101" s="30"/>
      <c r="DG101" s="30"/>
      <c r="DH101" s="135"/>
      <c r="DI101" s="30"/>
      <c r="DJ101" s="30"/>
      <c r="DK101" s="30"/>
      <c r="DL101" s="30"/>
      <c r="DM101" s="30"/>
      <c r="DN101" s="30"/>
      <c r="DO101" s="30"/>
      <c r="DP101" s="30"/>
      <c r="DQ101" s="30"/>
      <c r="DR101" s="135"/>
      <c r="DS101" s="30"/>
      <c r="DT101" s="30"/>
      <c r="DU101" s="30"/>
      <c r="DV101" s="130"/>
      <c r="DW101" s="130"/>
      <c r="DX101" s="130"/>
      <c r="DY101" s="130"/>
      <c r="DZ101" s="130"/>
      <c r="EA101" s="130"/>
      <c r="EB101" s="130"/>
      <c r="EC101" s="130"/>
      <c r="ED101" s="130"/>
      <c r="EE101" s="130"/>
      <c r="EF101" s="130"/>
      <c r="EG101" s="130"/>
      <c r="EH101" s="130"/>
      <c r="EI101" s="130"/>
      <c r="EJ101" s="130"/>
      <c r="EK101" s="130"/>
      <c r="EL101" s="130"/>
      <c r="EM101" s="130"/>
      <c r="EN101" s="130"/>
      <c r="EO101" s="130"/>
      <c r="EP101" s="30"/>
      <c r="EQ101" s="30"/>
      <c r="ER101" s="30"/>
      <c r="ES101" s="30"/>
      <c r="ET101" s="30"/>
      <c r="EU101" s="30"/>
      <c r="EV101" s="30"/>
      <c r="EW101" s="30"/>
      <c r="EX101" s="30"/>
      <c r="EY101" s="135"/>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130"/>
      <c r="LE101" s="130"/>
      <c r="LF101" s="130"/>
      <c r="LG101" s="130"/>
      <c r="LH101" s="130"/>
      <c r="LI101" s="130"/>
      <c r="LJ101" s="130"/>
      <c r="LK101" s="130"/>
      <c r="LL101" s="130"/>
      <c r="LM101" s="130"/>
      <c r="LN101" s="130"/>
      <c r="LO101" s="130"/>
      <c r="LP101" s="130"/>
      <c r="LQ101" s="130"/>
      <c r="LR101" s="130"/>
      <c r="LS101" s="130"/>
      <c r="LT101" s="130"/>
      <c r="LU101" s="130"/>
      <c r="LV101" s="130"/>
      <c r="LW101" s="130"/>
      <c r="LX101" s="135"/>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135"/>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v>1</v>
      </c>
      <c r="ON101" s="61"/>
    </row>
    <row r="102" spans="1:404" ht="54.75" hidden="1" customHeight="1">
      <c r="A102" s="317"/>
      <c r="B102" s="61">
        <v>42</v>
      </c>
      <c r="C102" s="16" t="s">
        <v>229</v>
      </c>
      <c r="D102" s="16" t="s">
        <v>0</v>
      </c>
      <c r="E102" s="16" t="s">
        <v>230</v>
      </c>
      <c r="F102" s="82" t="s">
        <v>2</v>
      </c>
      <c r="G102" s="14"/>
      <c r="H102" s="89" t="s">
        <v>645</v>
      </c>
      <c r="I102" s="17" t="s">
        <v>977</v>
      </c>
      <c r="J102" s="105"/>
      <c r="K102" s="30" t="s">
        <v>958</v>
      </c>
      <c r="L102" s="30" t="s">
        <v>957</v>
      </c>
      <c r="M102" s="29" t="s">
        <v>638</v>
      </c>
      <c r="N102" s="93" t="s">
        <v>639</v>
      </c>
      <c r="O102" s="361"/>
      <c r="P102" s="302"/>
      <c r="Q102" s="30"/>
      <c r="R102" s="30"/>
      <c r="S102" s="30"/>
      <c r="T102" s="30"/>
      <c r="U102" s="30"/>
      <c r="V102" s="30"/>
      <c r="W102" s="30"/>
      <c r="X102" s="30"/>
      <c r="Y102" s="30"/>
      <c r="Z102" s="30"/>
      <c r="AA102" s="30" t="s">
        <v>27</v>
      </c>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130"/>
      <c r="CP102" s="130"/>
      <c r="CQ102" s="130"/>
      <c r="CR102" s="130"/>
      <c r="CS102" s="130"/>
      <c r="CT102" s="130"/>
      <c r="CU102" s="130"/>
      <c r="CV102" s="130"/>
      <c r="CW102" s="130"/>
      <c r="CX102" s="130"/>
      <c r="CY102" s="30"/>
      <c r="CZ102" s="30"/>
      <c r="DA102" s="30"/>
      <c r="DB102" s="30"/>
      <c r="DC102" s="30"/>
      <c r="DD102" s="30"/>
      <c r="DE102" s="30"/>
      <c r="DF102" s="30"/>
      <c r="DG102" s="30"/>
      <c r="DH102" s="135"/>
      <c r="DI102" s="30"/>
      <c r="DJ102" s="30"/>
      <c r="DK102" s="30"/>
      <c r="DL102" s="30"/>
      <c r="DM102" s="30"/>
      <c r="DN102" s="30"/>
      <c r="DO102" s="30"/>
      <c r="DP102" s="30"/>
      <c r="DQ102" s="30"/>
      <c r="DR102" s="135"/>
      <c r="DS102" s="30"/>
      <c r="DT102" s="30"/>
      <c r="DU102" s="30"/>
      <c r="DV102" s="130"/>
      <c r="DW102" s="130"/>
      <c r="DX102" s="130"/>
      <c r="DY102" s="130"/>
      <c r="DZ102" s="130"/>
      <c r="EA102" s="130"/>
      <c r="EB102" s="130"/>
      <c r="EC102" s="130"/>
      <c r="ED102" s="130"/>
      <c r="EE102" s="130"/>
      <c r="EF102" s="130"/>
      <c r="EG102" s="130"/>
      <c r="EH102" s="130"/>
      <c r="EI102" s="130"/>
      <c r="EJ102" s="130"/>
      <c r="EK102" s="130"/>
      <c r="EL102" s="130"/>
      <c r="EM102" s="130"/>
      <c r="EN102" s="130"/>
      <c r="EO102" s="130"/>
      <c r="EP102" s="30"/>
      <c r="EQ102" s="30"/>
      <c r="ER102" s="30"/>
      <c r="ES102" s="30"/>
      <c r="ET102" s="30"/>
      <c r="EU102" s="30"/>
      <c r="EV102" s="30"/>
      <c r="EW102" s="30"/>
      <c r="EX102" s="30"/>
      <c r="EY102" s="135"/>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130"/>
      <c r="LE102" s="130"/>
      <c r="LF102" s="130"/>
      <c r="LG102" s="130"/>
      <c r="LH102" s="130"/>
      <c r="LI102" s="130"/>
      <c r="LJ102" s="130"/>
      <c r="LK102" s="130"/>
      <c r="LL102" s="130"/>
      <c r="LM102" s="130"/>
      <c r="LN102" s="130"/>
      <c r="LO102" s="130"/>
      <c r="LP102" s="130"/>
      <c r="LQ102" s="130"/>
      <c r="LR102" s="130"/>
      <c r="LS102" s="130"/>
      <c r="LT102" s="130"/>
      <c r="LU102" s="130"/>
      <c r="LV102" s="130"/>
      <c r="LW102" s="130"/>
      <c r="LX102" s="135"/>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135"/>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f t="shared" ref="OM102:OM130" si="251">COUNTIF(Q102:AA102,"x")</f>
        <v>1</v>
      </c>
      <c r="ON102" s="51"/>
    </row>
    <row r="103" spans="1:404" ht="25.5" hidden="1" customHeight="1">
      <c r="A103" s="317">
        <v>131</v>
      </c>
      <c r="B103" s="61">
        <v>43</v>
      </c>
      <c r="C103" s="16" t="s">
        <v>231</v>
      </c>
      <c r="D103" s="14" t="s">
        <v>0</v>
      </c>
      <c r="E103" s="24" t="s">
        <v>232</v>
      </c>
      <c r="F103" s="82" t="s">
        <v>2</v>
      </c>
      <c r="G103" s="14"/>
      <c r="H103" s="89" t="s">
        <v>646</v>
      </c>
      <c r="I103" s="17" t="s">
        <v>649</v>
      </c>
      <c r="J103" s="54"/>
      <c r="K103" s="30" t="s">
        <v>958</v>
      </c>
      <c r="L103" s="30" t="s">
        <v>957</v>
      </c>
      <c r="M103" s="29" t="s">
        <v>638</v>
      </c>
      <c r="N103" s="93" t="s">
        <v>639</v>
      </c>
      <c r="O103" s="300" t="s">
        <v>27</v>
      </c>
      <c r="P103" s="357">
        <v>1</v>
      </c>
      <c r="Q103" s="30" t="s">
        <v>27</v>
      </c>
      <c r="R103" s="30"/>
      <c r="S103" s="30"/>
      <c r="T103" s="30"/>
      <c r="U103" s="30"/>
      <c r="V103" s="30"/>
      <c r="W103" s="30"/>
      <c r="X103" s="30"/>
      <c r="Y103" s="30"/>
      <c r="Z103" s="30"/>
      <c r="AA103" s="30"/>
      <c r="AB103" s="152" t="s">
        <v>1068</v>
      </c>
      <c r="AC103" s="152" t="s">
        <v>1068</v>
      </c>
      <c r="AD103" s="152" t="s">
        <v>1068</v>
      </c>
      <c r="AE103" s="30">
        <v>2</v>
      </c>
      <c r="AF103" s="30">
        <v>1</v>
      </c>
      <c r="AG103" s="30">
        <v>2</v>
      </c>
      <c r="AH103" s="30">
        <v>2</v>
      </c>
      <c r="AI103" s="23">
        <v>2</v>
      </c>
      <c r="AJ103" s="23">
        <v>2</v>
      </c>
      <c r="AK103" s="30">
        <v>2</v>
      </c>
      <c r="AL103" s="30">
        <v>2</v>
      </c>
      <c r="AM103" s="30">
        <v>2</v>
      </c>
      <c r="AN103" s="30">
        <v>2</v>
      </c>
      <c r="AO103" s="30">
        <v>2</v>
      </c>
      <c r="AP103" s="23">
        <v>1</v>
      </c>
      <c r="AQ103" s="30">
        <v>2</v>
      </c>
      <c r="AR103" s="23">
        <v>1</v>
      </c>
      <c r="AS103" s="30">
        <v>2</v>
      </c>
      <c r="AT103" s="30">
        <v>2</v>
      </c>
      <c r="AU103" s="30">
        <v>2</v>
      </c>
      <c r="AV103" s="30">
        <v>2</v>
      </c>
      <c r="AW103" s="173">
        <f>COUNTIF(AE103:AV103,"2")</f>
        <v>15</v>
      </c>
      <c r="AX103" s="174">
        <f t="shared" ref="AX103" si="252">AW103/(AW103+AY103+BA103+BC103)</f>
        <v>0.83333333333333337</v>
      </c>
      <c r="AY103" s="173">
        <f>COUNTIF(AE103:AV103,"1")</f>
        <v>3</v>
      </c>
      <c r="AZ103" s="174">
        <f t="shared" ref="AZ103" si="253">AY103/(AW103+AY103+BA103+BC103)</f>
        <v>0.16666666666666666</v>
      </c>
      <c r="BA103" s="173">
        <f>COUNTIF(AE103:AV103,"0")</f>
        <v>0</v>
      </c>
      <c r="BB103" s="174">
        <f t="shared" ref="BB103" si="254">BA103/(AW103+AY103+BA103+BC103)</f>
        <v>0</v>
      </c>
      <c r="BC103" s="173">
        <f>COUNTIF(AE103:AV103,"KĐG")</f>
        <v>0</v>
      </c>
      <c r="BD103" s="174">
        <f t="shared" ref="BD103" si="255">BC103/(AW103+AY103+BA103+BC103)</f>
        <v>0</v>
      </c>
      <c r="BE103" s="175">
        <f t="shared" ref="BE103" si="256">(((AW103*2)+(AY103*1)+(BA103*0)))/(AW103+AY103+BA103)</f>
        <v>1.8333333333333333</v>
      </c>
      <c r="BF103" s="169" t="str">
        <f t="shared" ref="BF103" si="257">IF(BD103&gt;=50%,"KĐG",IF(BE103&gt;=1.6,"ĐMT",IF(BE103&gt;=1,"CCG","CĐ")))</f>
        <v>ĐMT</v>
      </c>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130"/>
      <c r="CP103" s="130"/>
      <c r="CQ103" s="130"/>
      <c r="CR103" s="130"/>
      <c r="CS103" s="130"/>
      <c r="CT103" s="130"/>
      <c r="CU103" s="130"/>
      <c r="CV103" s="130"/>
      <c r="CW103" s="130"/>
      <c r="CX103" s="130"/>
      <c r="CY103" s="30"/>
      <c r="CZ103" s="30"/>
      <c r="DA103" s="30"/>
      <c r="DB103" s="30"/>
      <c r="DC103" s="30"/>
      <c r="DD103" s="30"/>
      <c r="DE103" s="30"/>
      <c r="DF103" s="30"/>
      <c r="DG103" s="30"/>
      <c r="DH103" s="135"/>
      <c r="DI103" s="30"/>
      <c r="DJ103" s="30"/>
      <c r="DK103" s="30"/>
      <c r="DL103" s="30"/>
      <c r="DM103" s="30"/>
      <c r="DN103" s="30"/>
      <c r="DO103" s="30"/>
      <c r="DP103" s="30"/>
      <c r="DQ103" s="30"/>
      <c r="DR103" s="135"/>
      <c r="DS103" s="30"/>
      <c r="DT103" s="30"/>
      <c r="DU103" s="30"/>
      <c r="DV103" s="130"/>
      <c r="DW103" s="130"/>
      <c r="DX103" s="130"/>
      <c r="DY103" s="130"/>
      <c r="DZ103" s="130"/>
      <c r="EA103" s="130"/>
      <c r="EB103" s="130"/>
      <c r="EC103" s="130"/>
      <c r="ED103" s="130"/>
      <c r="EE103" s="130"/>
      <c r="EF103" s="130"/>
      <c r="EG103" s="130"/>
      <c r="EH103" s="130"/>
      <c r="EI103" s="130"/>
      <c r="EJ103" s="130"/>
      <c r="EK103" s="130"/>
      <c r="EL103" s="130"/>
      <c r="EM103" s="130"/>
      <c r="EN103" s="130"/>
      <c r="EO103" s="130"/>
      <c r="EP103" s="30"/>
      <c r="EQ103" s="30"/>
      <c r="ER103" s="30"/>
      <c r="ES103" s="30"/>
      <c r="ET103" s="30"/>
      <c r="EU103" s="30"/>
      <c r="EV103" s="30"/>
      <c r="EW103" s="30"/>
      <c r="EX103" s="30"/>
      <c r="EY103" s="135"/>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130"/>
      <c r="LE103" s="130"/>
      <c r="LF103" s="130"/>
      <c r="LG103" s="130"/>
      <c r="LH103" s="130"/>
      <c r="LI103" s="130"/>
      <c r="LJ103" s="130"/>
      <c r="LK103" s="130"/>
      <c r="LL103" s="130"/>
      <c r="LM103" s="130"/>
      <c r="LN103" s="130"/>
      <c r="LO103" s="130"/>
      <c r="LP103" s="130"/>
      <c r="LQ103" s="130"/>
      <c r="LR103" s="130"/>
      <c r="LS103" s="130"/>
      <c r="LT103" s="130"/>
      <c r="LU103" s="130"/>
      <c r="LV103" s="130"/>
      <c r="LW103" s="130"/>
      <c r="LX103" s="135"/>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135"/>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f t="shared" si="251"/>
        <v>1</v>
      </c>
      <c r="ON103" s="121"/>
    </row>
    <row r="104" spans="1:404" ht="23.25" hidden="1" customHeight="1">
      <c r="A104" s="317"/>
      <c r="B104" s="74">
        <v>43</v>
      </c>
      <c r="C104" s="16" t="s">
        <v>231</v>
      </c>
      <c r="D104" s="73" t="s">
        <v>0</v>
      </c>
      <c r="E104" s="75" t="s">
        <v>232</v>
      </c>
      <c r="F104" s="82" t="s">
        <v>2</v>
      </c>
      <c r="G104" s="73"/>
      <c r="H104" s="89" t="s">
        <v>646</v>
      </c>
      <c r="I104" s="17" t="s">
        <v>1171</v>
      </c>
      <c r="J104" s="76"/>
      <c r="K104" s="30" t="s">
        <v>958</v>
      </c>
      <c r="L104" s="30" t="s">
        <v>957</v>
      </c>
      <c r="M104" s="29" t="s">
        <v>638</v>
      </c>
      <c r="N104" s="93" t="s">
        <v>639</v>
      </c>
      <c r="O104" s="301"/>
      <c r="P104" s="357"/>
      <c r="Q104" s="30"/>
      <c r="R104" s="30" t="s">
        <v>27</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152" t="s">
        <v>1068</v>
      </c>
      <c r="BH104" s="152" t="s">
        <v>1068</v>
      </c>
      <c r="BI104" s="152" t="s">
        <v>1068</v>
      </c>
      <c r="BJ104" s="30">
        <v>2</v>
      </c>
      <c r="BK104" s="30">
        <v>2</v>
      </c>
      <c r="BL104" s="30">
        <v>2</v>
      </c>
      <c r="BM104" s="30">
        <v>2</v>
      </c>
      <c r="BN104" s="23">
        <v>1</v>
      </c>
      <c r="BO104" s="23">
        <v>2</v>
      </c>
      <c r="BP104" s="30">
        <v>2</v>
      </c>
      <c r="BQ104" s="30">
        <v>1</v>
      </c>
      <c r="BR104" s="30">
        <v>2</v>
      </c>
      <c r="BS104" s="30">
        <v>2</v>
      </c>
      <c r="BT104" s="30">
        <v>2</v>
      </c>
      <c r="BU104" s="23">
        <v>2</v>
      </c>
      <c r="BV104" s="30">
        <v>2</v>
      </c>
      <c r="BW104" s="23">
        <v>1</v>
      </c>
      <c r="BX104" s="30">
        <v>2</v>
      </c>
      <c r="BY104" s="30">
        <v>2</v>
      </c>
      <c r="BZ104" s="30">
        <v>2</v>
      </c>
      <c r="CA104" s="30">
        <v>1</v>
      </c>
      <c r="CB104" s="30"/>
      <c r="CC104" s="185">
        <f>COUNTIF(BJ104:CA104,"2")</f>
        <v>14</v>
      </c>
      <c r="CD104" s="186">
        <f t="shared" ref="CD104" si="258">CC104/(CC104+CE104+CG104+CI104)</f>
        <v>0.77777777777777779</v>
      </c>
      <c r="CE104" s="185">
        <f>COUNTIF(BJ104:CA104,"1")</f>
        <v>4</v>
      </c>
      <c r="CF104" s="186">
        <f t="shared" ref="CF104" si="259">CE104/(CC104+CE104+CG104+CI104)</f>
        <v>0.22222222222222221</v>
      </c>
      <c r="CG104" s="185">
        <f>COUNTIF(BJ104:CA104,"0")</f>
        <v>0</v>
      </c>
      <c r="CH104" s="186">
        <f t="shared" ref="CH104" si="260">CG104/(CC104+CE104+CG104+CI104)</f>
        <v>0</v>
      </c>
      <c r="CI104" s="185">
        <f>COUNTIF(BJ104:CA104,"KĐG")</f>
        <v>0</v>
      </c>
      <c r="CJ104" s="186">
        <f t="shared" ref="CJ104" si="261">CI104/(CC104+CE104+CG104+CI104)</f>
        <v>0</v>
      </c>
      <c r="CK104" s="187">
        <f t="shared" ref="CK104" si="262">(((CC104*2)+(CE104*1)+(CG104*0)))/(CC104+CE104+CG104)</f>
        <v>1.7777777777777777</v>
      </c>
      <c r="CL104" s="169" t="str">
        <f t="shared" ref="CL104" si="263">IF(CJ104&gt;=50%,"KĐG",IF(CK104&gt;=1.6,"ĐMT",IF(CK104&gt;=1,"CCG","CĐ")))</f>
        <v>ĐMT</v>
      </c>
      <c r="CM104" s="30"/>
      <c r="CN104" s="30"/>
      <c r="CO104" s="130"/>
      <c r="CP104" s="130"/>
      <c r="CQ104" s="130"/>
      <c r="CR104" s="130"/>
      <c r="CS104" s="130"/>
      <c r="CT104" s="130"/>
      <c r="CU104" s="130"/>
      <c r="CV104" s="130"/>
      <c r="CW104" s="130"/>
      <c r="CX104" s="130"/>
      <c r="CY104" s="30"/>
      <c r="CZ104" s="30"/>
      <c r="DA104" s="30"/>
      <c r="DB104" s="30"/>
      <c r="DC104" s="30"/>
      <c r="DD104" s="30"/>
      <c r="DE104" s="30"/>
      <c r="DF104" s="30"/>
      <c r="DG104" s="30"/>
      <c r="DH104" s="135"/>
      <c r="DI104" s="30"/>
      <c r="DJ104" s="30"/>
      <c r="DK104" s="30"/>
      <c r="DL104" s="30"/>
      <c r="DM104" s="30"/>
      <c r="DN104" s="30"/>
      <c r="DO104" s="30"/>
      <c r="DP104" s="30"/>
      <c r="DQ104" s="30"/>
      <c r="DR104" s="135"/>
      <c r="DS104" s="30"/>
      <c r="DT104" s="30"/>
      <c r="DU104" s="30"/>
      <c r="DV104" s="130"/>
      <c r="DW104" s="130"/>
      <c r="DX104" s="130"/>
      <c r="DY104" s="130"/>
      <c r="DZ104" s="130"/>
      <c r="EA104" s="130"/>
      <c r="EB104" s="130"/>
      <c r="EC104" s="130"/>
      <c r="ED104" s="130"/>
      <c r="EE104" s="130"/>
      <c r="EF104" s="130"/>
      <c r="EG104" s="130"/>
      <c r="EH104" s="130"/>
      <c r="EI104" s="130"/>
      <c r="EJ104" s="130"/>
      <c r="EK104" s="130"/>
      <c r="EL104" s="130"/>
      <c r="EM104" s="130"/>
      <c r="EN104" s="130"/>
      <c r="EO104" s="130"/>
      <c r="EP104" s="30"/>
      <c r="EQ104" s="30"/>
      <c r="ER104" s="30"/>
      <c r="ES104" s="30"/>
      <c r="ET104" s="30"/>
      <c r="EU104" s="30"/>
      <c r="EV104" s="30"/>
      <c r="EW104" s="30"/>
      <c r="EX104" s="30"/>
      <c r="EY104" s="135"/>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130"/>
      <c r="LE104" s="130"/>
      <c r="LF104" s="130"/>
      <c r="LG104" s="130"/>
      <c r="LH104" s="130"/>
      <c r="LI104" s="130"/>
      <c r="LJ104" s="130"/>
      <c r="LK104" s="130"/>
      <c r="LL104" s="130"/>
      <c r="LM104" s="130"/>
      <c r="LN104" s="130"/>
      <c r="LO104" s="130"/>
      <c r="LP104" s="130"/>
      <c r="LQ104" s="130"/>
      <c r="LR104" s="130"/>
      <c r="LS104" s="130"/>
      <c r="LT104" s="130"/>
      <c r="LU104" s="130"/>
      <c r="LV104" s="130"/>
      <c r="LW104" s="130"/>
      <c r="LX104" s="135"/>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135"/>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f t="shared" si="251"/>
        <v>1</v>
      </c>
      <c r="ON104" s="74"/>
    </row>
    <row r="105" spans="1:404" ht="31.5" hidden="1" customHeight="1">
      <c r="A105" s="317"/>
      <c r="B105" s="61">
        <v>43</v>
      </c>
      <c r="C105" s="16" t="s">
        <v>231</v>
      </c>
      <c r="D105" s="14" t="s">
        <v>0</v>
      </c>
      <c r="E105" s="24" t="s">
        <v>232</v>
      </c>
      <c r="F105" s="82" t="s">
        <v>2</v>
      </c>
      <c r="G105" s="29"/>
      <c r="H105" s="89" t="s">
        <v>646</v>
      </c>
      <c r="I105" s="17" t="s">
        <v>1212</v>
      </c>
      <c r="J105" s="54" t="s">
        <v>233</v>
      </c>
      <c r="K105" s="30" t="s">
        <v>958</v>
      </c>
      <c r="L105" s="30" t="s">
        <v>957</v>
      </c>
      <c r="M105" s="29" t="s">
        <v>638</v>
      </c>
      <c r="N105" s="93" t="s">
        <v>639</v>
      </c>
      <c r="O105" s="302"/>
      <c r="P105" s="357"/>
      <c r="Q105" s="30"/>
      <c r="R105" s="30"/>
      <c r="S105" s="30" t="s">
        <v>27</v>
      </c>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152" t="s">
        <v>1068</v>
      </c>
      <c r="CN105" s="152" t="s">
        <v>1068</v>
      </c>
      <c r="CO105" s="152" t="s">
        <v>1068</v>
      </c>
      <c r="CP105" s="30">
        <v>2</v>
      </c>
      <c r="CQ105" s="30">
        <v>2</v>
      </c>
      <c r="CR105" s="30">
        <v>2</v>
      </c>
      <c r="CS105" s="30">
        <v>2</v>
      </c>
      <c r="CT105" s="23">
        <v>2</v>
      </c>
      <c r="CU105" s="23">
        <v>2</v>
      </c>
      <c r="CV105" s="30">
        <v>2</v>
      </c>
      <c r="CW105" s="30">
        <v>2</v>
      </c>
      <c r="CX105" s="30">
        <v>2</v>
      </c>
      <c r="CY105" s="30">
        <v>2</v>
      </c>
      <c r="CZ105" s="30">
        <v>1</v>
      </c>
      <c r="DA105" s="23">
        <v>2</v>
      </c>
      <c r="DB105" s="30">
        <v>2</v>
      </c>
      <c r="DC105" s="23">
        <v>1</v>
      </c>
      <c r="DD105" s="30">
        <v>2</v>
      </c>
      <c r="DE105" s="30">
        <v>2</v>
      </c>
      <c r="DF105" s="30">
        <v>2</v>
      </c>
      <c r="DG105" s="30"/>
      <c r="DH105" s="201">
        <f>COUNTIF(CP105:DG105,"2")</f>
        <v>15</v>
      </c>
      <c r="DI105" s="198">
        <f t="shared" ref="DI105" si="264">DH105/(DH105+DJ105+DL105+DN105)</f>
        <v>0.88235294117647056</v>
      </c>
      <c r="DJ105" s="201">
        <f>COUNTIF(CP105:DG105,"1")</f>
        <v>2</v>
      </c>
      <c r="DK105" s="198">
        <f t="shared" ref="DK105" si="265">DJ105/(DH105+DJ105+DL105+DN105)</f>
        <v>0.11764705882352941</v>
      </c>
      <c r="DL105" s="201">
        <f>COUNTIF(CP105:DG105,"0")</f>
        <v>0</v>
      </c>
      <c r="DM105" s="198">
        <f t="shared" ref="DM105" si="266">DL105/(DH105+DJ105+DL105+DN105)</f>
        <v>0</v>
      </c>
      <c r="DN105" s="201">
        <f>COUNTIF(CP105:DG105,"KĐG")</f>
        <v>0</v>
      </c>
      <c r="DO105" s="198">
        <f t="shared" ref="DO105" si="267">DN105/(DH105+DJ105+DL105+DN105)</f>
        <v>0</v>
      </c>
      <c r="DP105" s="199">
        <f t="shared" ref="DP105" si="268">(((DH105*2)+(DJ105*1)+(DL105*0)))/(DH105+DJ105+DL105)</f>
        <v>1.8823529411764706</v>
      </c>
      <c r="DQ105" s="169" t="str">
        <f t="shared" ref="DQ105" si="269">IF(DO105&gt;=50%,"KĐG",IF(DP105&gt;=1.6,"ĐMT",IF(DP105&gt;=1,"CCG","CĐ")))</f>
        <v>ĐMT</v>
      </c>
      <c r="DR105" s="135"/>
      <c r="DS105" s="30"/>
      <c r="DT105" s="30"/>
      <c r="DU105" s="30"/>
      <c r="DV105" s="130"/>
      <c r="DW105" s="130"/>
      <c r="DX105" s="130"/>
      <c r="DY105" s="130"/>
      <c r="DZ105" s="130"/>
      <c r="EA105" s="130"/>
      <c r="EB105" s="130"/>
      <c r="EC105" s="130"/>
      <c r="ED105" s="130"/>
      <c r="EE105" s="130"/>
      <c r="EF105" s="130"/>
      <c r="EG105" s="130"/>
      <c r="EH105" s="130"/>
      <c r="EI105" s="130"/>
      <c r="EJ105" s="130"/>
      <c r="EK105" s="130"/>
      <c r="EL105" s="130"/>
      <c r="EM105" s="130"/>
      <c r="EN105" s="130"/>
      <c r="EO105" s="130"/>
      <c r="EP105" s="30"/>
      <c r="EQ105" s="30"/>
      <c r="ER105" s="30"/>
      <c r="ES105" s="30"/>
      <c r="ET105" s="30"/>
      <c r="EU105" s="30"/>
      <c r="EV105" s="30"/>
      <c r="EW105" s="30"/>
      <c r="EX105" s="30"/>
      <c r="EY105" s="135"/>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130"/>
      <c r="LE105" s="130"/>
      <c r="LF105" s="130"/>
      <c r="LG105" s="130"/>
      <c r="LH105" s="130"/>
      <c r="LI105" s="130"/>
      <c r="LJ105" s="130"/>
      <c r="LK105" s="130"/>
      <c r="LL105" s="130"/>
      <c r="LM105" s="130"/>
      <c r="LN105" s="130"/>
      <c r="LO105" s="130"/>
      <c r="LP105" s="130"/>
      <c r="LQ105" s="130"/>
      <c r="LR105" s="130"/>
      <c r="LS105" s="130"/>
      <c r="LT105" s="130"/>
      <c r="LU105" s="130"/>
      <c r="LV105" s="130"/>
      <c r="LW105" s="130"/>
      <c r="LX105" s="135"/>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135"/>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f t="shared" si="251"/>
        <v>1</v>
      </c>
      <c r="ON105" s="51"/>
    </row>
    <row r="106" spans="1:404" ht="33.75" hidden="1" customHeight="1">
      <c r="A106" s="309">
        <v>136</v>
      </c>
      <c r="B106" s="51">
        <v>44</v>
      </c>
      <c r="C106" s="16" t="s">
        <v>234</v>
      </c>
      <c r="D106" s="14" t="s">
        <v>2</v>
      </c>
      <c r="E106" s="16" t="s">
        <v>235</v>
      </c>
      <c r="F106" s="82" t="s">
        <v>2</v>
      </c>
      <c r="G106" s="14"/>
      <c r="H106" s="89" t="s">
        <v>647</v>
      </c>
      <c r="I106" s="17" t="s">
        <v>648</v>
      </c>
      <c r="J106" s="54"/>
      <c r="K106" s="30" t="s">
        <v>958</v>
      </c>
      <c r="L106" s="30" t="s">
        <v>637</v>
      </c>
      <c r="M106" s="29" t="s">
        <v>638</v>
      </c>
      <c r="N106" s="93" t="s">
        <v>639</v>
      </c>
      <c r="O106" s="300" t="s">
        <v>27</v>
      </c>
      <c r="P106" s="54"/>
      <c r="Q106" s="30" t="s">
        <v>27</v>
      </c>
      <c r="R106" s="30"/>
      <c r="S106" s="30"/>
      <c r="T106" s="30"/>
      <c r="U106" s="30"/>
      <c r="V106" s="30"/>
      <c r="W106" s="30"/>
      <c r="X106" s="30"/>
      <c r="Y106" s="30"/>
      <c r="Z106" s="30"/>
      <c r="AA106" s="30"/>
      <c r="AB106" s="152" t="s">
        <v>1067</v>
      </c>
      <c r="AC106" s="152" t="s">
        <v>1067</v>
      </c>
      <c r="AD106" s="152" t="s">
        <v>1067</v>
      </c>
      <c r="AE106" s="30">
        <v>1</v>
      </c>
      <c r="AF106" s="30">
        <v>1</v>
      </c>
      <c r="AG106" s="30">
        <v>2</v>
      </c>
      <c r="AH106" s="30">
        <v>2</v>
      </c>
      <c r="AI106" s="23">
        <v>1</v>
      </c>
      <c r="AJ106" s="23">
        <v>1</v>
      </c>
      <c r="AK106" s="30">
        <v>2</v>
      </c>
      <c r="AL106" s="30">
        <v>2</v>
      </c>
      <c r="AM106" s="30">
        <v>2</v>
      </c>
      <c r="AN106" s="30">
        <v>2</v>
      </c>
      <c r="AO106" s="30">
        <v>2</v>
      </c>
      <c r="AP106" s="23">
        <v>2</v>
      </c>
      <c r="AQ106" s="30">
        <v>2</v>
      </c>
      <c r="AR106" s="23">
        <v>1</v>
      </c>
      <c r="AS106" s="30">
        <v>2</v>
      </c>
      <c r="AT106" s="30">
        <v>2</v>
      </c>
      <c r="AU106" s="30">
        <v>2</v>
      </c>
      <c r="AV106" s="30">
        <v>2</v>
      </c>
      <c r="AW106" s="173">
        <f>COUNTIF(AE106:AV106,"2")</f>
        <v>13</v>
      </c>
      <c r="AX106" s="174">
        <f t="shared" ref="AX106" si="270">AW106/(AW106+AY106+BA106+BC106)</f>
        <v>0.72222222222222221</v>
      </c>
      <c r="AY106" s="173">
        <f>COUNTIF(AE106:AV106,"1")</f>
        <v>5</v>
      </c>
      <c r="AZ106" s="174">
        <f t="shared" ref="AZ106" si="271">AY106/(AW106+AY106+BA106+BC106)</f>
        <v>0.27777777777777779</v>
      </c>
      <c r="BA106" s="173">
        <f>COUNTIF(AE106:AV106,"0")</f>
        <v>0</v>
      </c>
      <c r="BB106" s="174">
        <f t="shared" ref="BB106" si="272">BA106/(AW106+AY106+BA106+BC106)</f>
        <v>0</v>
      </c>
      <c r="BC106" s="173">
        <f>COUNTIF(AE106:AV106,"KĐG")</f>
        <v>0</v>
      </c>
      <c r="BD106" s="174">
        <f t="shared" ref="BD106" si="273">BC106/(AW106+AY106+BA106+BC106)</f>
        <v>0</v>
      </c>
      <c r="BE106" s="175">
        <f t="shared" ref="BE106" si="274">(((AW106*2)+(AY106*1)+(BA106*0)))/(AW106+AY106+BA106)</f>
        <v>1.7222222222222223</v>
      </c>
      <c r="BF106" s="169" t="str">
        <f t="shared" ref="BF106" si="275">IF(BD106&gt;=50%,"KĐG",IF(BE106&gt;=1.6,"ĐMT",IF(BE106&gt;=1,"CCG","CĐ")))</f>
        <v>ĐMT</v>
      </c>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130"/>
      <c r="CP106" s="130"/>
      <c r="CQ106" s="130"/>
      <c r="CR106" s="130"/>
      <c r="CS106" s="130"/>
      <c r="CT106" s="130"/>
      <c r="CU106" s="130"/>
      <c r="CV106" s="130"/>
      <c r="CW106" s="130"/>
      <c r="CX106" s="130"/>
      <c r="CY106" s="30"/>
      <c r="CZ106" s="30"/>
      <c r="DA106" s="30"/>
      <c r="DB106" s="30"/>
      <c r="DC106" s="30"/>
      <c r="DD106" s="30"/>
      <c r="DE106" s="30"/>
      <c r="DF106" s="30"/>
      <c r="DG106" s="30"/>
      <c r="DH106" s="135"/>
      <c r="DI106" s="30"/>
      <c r="DJ106" s="30"/>
      <c r="DK106" s="30"/>
      <c r="DL106" s="30"/>
      <c r="DM106" s="30"/>
      <c r="DN106" s="30"/>
      <c r="DO106" s="30"/>
      <c r="DP106" s="30"/>
      <c r="DQ106" s="30"/>
      <c r="DR106" s="135"/>
      <c r="DS106" s="30"/>
      <c r="DT106" s="30"/>
      <c r="DU106" s="30"/>
      <c r="DV106" s="130"/>
      <c r="DW106" s="130"/>
      <c r="DX106" s="130"/>
      <c r="DY106" s="130"/>
      <c r="DZ106" s="130"/>
      <c r="EA106" s="130"/>
      <c r="EB106" s="130"/>
      <c r="EC106" s="130"/>
      <c r="ED106" s="130"/>
      <c r="EE106" s="130"/>
      <c r="EF106" s="130"/>
      <c r="EG106" s="130"/>
      <c r="EH106" s="130"/>
      <c r="EI106" s="130"/>
      <c r="EJ106" s="130"/>
      <c r="EK106" s="130"/>
      <c r="EL106" s="130"/>
      <c r="EM106" s="130"/>
      <c r="EN106" s="130"/>
      <c r="EO106" s="130"/>
      <c r="EP106" s="30"/>
      <c r="EQ106" s="30"/>
      <c r="ER106" s="30"/>
      <c r="ES106" s="30"/>
      <c r="ET106" s="30"/>
      <c r="EU106" s="30"/>
      <c r="EV106" s="30"/>
      <c r="EW106" s="30"/>
      <c r="EX106" s="30"/>
      <c r="EY106" s="135"/>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130"/>
      <c r="LE106" s="130"/>
      <c r="LF106" s="130"/>
      <c r="LG106" s="130"/>
      <c r="LH106" s="130"/>
      <c r="LI106" s="130"/>
      <c r="LJ106" s="130"/>
      <c r="LK106" s="130"/>
      <c r="LL106" s="130"/>
      <c r="LM106" s="130"/>
      <c r="LN106" s="130"/>
      <c r="LO106" s="130"/>
      <c r="LP106" s="130"/>
      <c r="LQ106" s="130"/>
      <c r="LR106" s="130"/>
      <c r="LS106" s="130"/>
      <c r="LT106" s="130"/>
      <c r="LU106" s="130"/>
      <c r="LV106" s="130"/>
      <c r="LW106" s="130"/>
      <c r="LX106" s="135"/>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135"/>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f t="shared" si="251"/>
        <v>1</v>
      </c>
      <c r="ON106" s="121"/>
    </row>
    <row r="107" spans="1:404" ht="40.5" hidden="1" customHeight="1">
      <c r="A107" s="310"/>
      <c r="B107" s="74">
        <v>44</v>
      </c>
      <c r="C107" s="16" t="s">
        <v>234</v>
      </c>
      <c r="D107" s="73" t="s">
        <v>2</v>
      </c>
      <c r="E107" s="16" t="s">
        <v>235</v>
      </c>
      <c r="F107" s="82" t="s">
        <v>2</v>
      </c>
      <c r="G107" s="73"/>
      <c r="H107" s="89" t="s">
        <v>647</v>
      </c>
      <c r="I107" s="17" t="s">
        <v>648</v>
      </c>
      <c r="J107" s="76"/>
      <c r="K107" s="30" t="s">
        <v>958</v>
      </c>
      <c r="L107" s="30" t="s">
        <v>637</v>
      </c>
      <c r="M107" s="29" t="s">
        <v>638</v>
      </c>
      <c r="N107" s="93" t="s">
        <v>639</v>
      </c>
      <c r="O107" s="301"/>
      <c r="P107" s="76"/>
      <c r="Q107" s="30"/>
      <c r="R107" s="30" t="s">
        <v>27</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152" t="s">
        <v>1067</v>
      </c>
      <c r="BH107" s="152" t="s">
        <v>1067</v>
      </c>
      <c r="BI107" s="152" t="s">
        <v>1067</v>
      </c>
      <c r="BJ107" s="30">
        <v>2</v>
      </c>
      <c r="BK107" s="30">
        <v>2</v>
      </c>
      <c r="BL107" s="30">
        <v>2</v>
      </c>
      <c r="BM107" s="30">
        <v>2</v>
      </c>
      <c r="BN107" s="23">
        <v>1</v>
      </c>
      <c r="BO107" s="23">
        <v>1</v>
      </c>
      <c r="BP107" s="30">
        <v>2</v>
      </c>
      <c r="BQ107" s="30">
        <v>1</v>
      </c>
      <c r="BR107" s="30">
        <v>2</v>
      </c>
      <c r="BS107" s="30">
        <v>2</v>
      </c>
      <c r="BT107" s="30">
        <v>2</v>
      </c>
      <c r="BU107" s="23">
        <v>2</v>
      </c>
      <c r="BV107" s="30">
        <v>2</v>
      </c>
      <c r="BW107" s="23">
        <v>1</v>
      </c>
      <c r="BX107" s="30">
        <v>2</v>
      </c>
      <c r="BY107" s="30">
        <v>2</v>
      </c>
      <c r="BZ107" s="30">
        <v>2</v>
      </c>
      <c r="CA107" s="30">
        <v>1</v>
      </c>
      <c r="CB107" s="30"/>
      <c r="CC107" s="185">
        <f>COUNTIF(BJ107:CA107,"2")</f>
        <v>13</v>
      </c>
      <c r="CD107" s="186">
        <f t="shared" ref="CD107" si="276">CC107/(CC107+CE107+CG107+CI107)</f>
        <v>0.72222222222222221</v>
      </c>
      <c r="CE107" s="185">
        <f>COUNTIF(BJ107:CA107,"1")</f>
        <v>5</v>
      </c>
      <c r="CF107" s="186">
        <f t="shared" ref="CF107" si="277">CE107/(CC107+CE107+CG107+CI107)</f>
        <v>0.27777777777777779</v>
      </c>
      <c r="CG107" s="185">
        <f>COUNTIF(BJ107:CA107,"0")</f>
        <v>0</v>
      </c>
      <c r="CH107" s="186">
        <f t="shared" ref="CH107" si="278">CG107/(CC107+CE107+CG107+CI107)</f>
        <v>0</v>
      </c>
      <c r="CI107" s="185">
        <f>COUNTIF(BJ107:CA107,"KĐG")</f>
        <v>0</v>
      </c>
      <c r="CJ107" s="186">
        <f t="shared" ref="CJ107" si="279">CI107/(CC107+CE107+CG107+CI107)</f>
        <v>0</v>
      </c>
      <c r="CK107" s="187">
        <f t="shared" ref="CK107" si="280">(((CC107*2)+(CE107*1)+(CG107*0)))/(CC107+CE107+CG107)</f>
        <v>1.7222222222222223</v>
      </c>
      <c r="CL107" s="169" t="str">
        <f t="shared" ref="CL107" si="281">IF(CJ107&gt;=50%,"KĐG",IF(CK107&gt;=1.6,"ĐMT",IF(CK107&gt;=1,"CCG","CĐ")))</f>
        <v>ĐMT</v>
      </c>
      <c r="CM107" s="30"/>
      <c r="CN107" s="30"/>
      <c r="CO107" s="130"/>
      <c r="CP107" s="130"/>
      <c r="CQ107" s="130"/>
      <c r="CR107" s="130"/>
      <c r="CS107" s="130"/>
      <c r="CT107" s="130"/>
      <c r="CU107" s="130"/>
      <c r="CV107" s="130"/>
      <c r="CW107" s="130"/>
      <c r="CX107" s="130"/>
      <c r="CY107" s="30"/>
      <c r="CZ107" s="30"/>
      <c r="DA107" s="30"/>
      <c r="DB107" s="30"/>
      <c r="DC107" s="30"/>
      <c r="DD107" s="30"/>
      <c r="DE107" s="30"/>
      <c r="DF107" s="30"/>
      <c r="DG107" s="30"/>
      <c r="DH107" s="135"/>
      <c r="DI107" s="30"/>
      <c r="DJ107" s="30"/>
      <c r="DK107" s="30"/>
      <c r="DL107" s="30"/>
      <c r="DM107" s="30"/>
      <c r="DN107" s="30"/>
      <c r="DO107" s="30"/>
      <c r="DP107" s="30"/>
      <c r="DQ107" s="30"/>
      <c r="DR107" s="135"/>
      <c r="DS107" s="30"/>
      <c r="DT107" s="30"/>
      <c r="DU107" s="30"/>
      <c r="DV107" s="130"/>
      <c r="DW107" s="130"/>
      <c r="DX107" s="130"/>
      <c r="DY107" s="130"/>
      <c r="DZ107" s="130"/>
      <c r="EA107" s="130"/>
      <c r="EB107" s="130"/>
      <c r="EC107" s="130"/>
      <c r="ED107" s="130"/>
      <c r="EE107" s="130"/>
      <c r="EF107" s="130"/>
      <c r="EG107" s="130"/>
      <c r="EH107" s="130"/>
      <c r="EI107" s="130"/>
      <c r="EJ107" s="130"/>
      <c r="EK107" s="130"/>
      <c r="EL107" s="130"/>
      <c r="EM107" s="130"/>
      <c r="EN107" s="130"/>
      <c r="EO107" s="130"/>
      <c r="EP107" s="30"/>
      <c r="EQ107" s="30"/>
      <c r="ER107" s="30"/>
      <c r="ES107" s="30"/>
      <c r="ET107" s="30"/>
      <c r="EU107" s="30"/>
      <c r="EV107" s="30"/>
      <c r="EW107" s="30"/>
      <c r="EX107" s="30"/>
      <c r="EY107" s="135"/>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130"/>
      <c r="LE107" s="130"/>
      <c r="LF107" s="130"/>
      <c r="LG107" s="130"/>
      <c r="LH107" s="130"/>
      <c r="LI107" s="130"/>
      <c r="LJ107" s="130"/>
      <c r="LK107" s="130"/>
      <c r="LL107" s="130"/>
      <c r="LM107" s="130"/>
      <c r="LN107" s="130"/>
      <c r="LO107" s="130"/>
      <c r="LP107" s="130"/>
      <c r="LQ107" s="130"/>
      <c r="LR107" s="130"/>
      <c r="LS107" s="130"/>
      <c r="LT107" s="130"/>
      <c r="LU107" s="130"/>
      <c r="LV107" s="130"/>
      <c r="LW107" s="130"/>
      <c r="LX107" s="135"/>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135"/>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f t="shared" si="251"/>
        <v>1</v>
      </c>
      <c r="ON107" s="74"/>
    </row>
    <row r="108" spans="1:404" ht="45.75" hidden="1" customHeight="1">
      <c r="A108" s="310"/>
      <c r="B108" s="74">
        <v>44</v>
      </c>
      <c r="C108" s="16" t="s">
        <v>234</v>
      </c>
      <c r="D108" s="73" t="s">
        <v>2</v>
      </c>
      <c r="E108" s="16" t="s">
        <v>235</v>
      </c>
      <c r="F108" s="82" t="s">
        <v>2</v>
      </c>
      <c r="G108" s="29"/>
      <c r="H108" s="89" t="s">
        <v>647</v>
      </c>
      <c r="I108" s="17" t="s">
        <v>648</v>
      </c>
      <c r="J108" s="76"/>
      <c r="K108" s="30" t="s">
        <v>958</v>
      </c>
      <c r="L108" s="30" t="s">
        <v>637</v>
      </c>
      <c r="M108" s="29" t="s">
        <v>638</v>
      </c>
      <c r="N108" s="93" t="s">
        <v>639</v>
      </c>
      <c r="O108" s="301"/>
      <c r="P108" s="76"/>
      <c r="Q108" s="30"/>
      <c r="R108" s="30"/>
      <c r="S108" s="30" t="s">
        <v>27</v>
      </c>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152" t="s">
        <v>1067</v>
      </c>
      <c r="CN108" s="152" t="s">
        <v>1067</v>
      </c>
      <c r="CO108" s="152" t="s">
        <v>1067</v>
      </c>
      <c r="CP108" s="30">
        <v>2</v>
      </c>
      <c r="CQ108" s="30">
        <v>2</v>
      </c>
      <c r="CR108" s="30">
        <v>2</v>
      </c>
      <c r="CS108" s="30">
        <v>2</v>
      </c>
      <c r="CT108" s="23">
        <v>1</v>
      </c>
      <c r="CU108" s="23">
        <v>2</v>
      </c>
      <c r="CV108" s="30">
        <v>2</v>
      </c>
      <c r="CW108" s="30">
        <v>1</v>
      </c>
      <c r="CX108" s="30">
        <v>2</v>
      </c>
      <c r="CY108" s="30">
        <v>2</v>
      </c>
      <c r="CZ108" s="30">
        <v>2</v>
      </c>
      <c r="DA108" s="23">
        <v>2</v>
      </c>
      <c r="DB108" s="30">
        <v>2</v>
      </c>
      <c r="DC108" s="23">
        <v>1</v>
      </c>
      <c r="DD108" s="30">
        <v>2</v>
      </c>
      <c r="DE108" s="30">
        <v>2</v>
      </c>
      <c r="DF108" s="30">
        <v>2</v>
      </c>
      <c r="DG108" s="30"/>
      <c r="DH108" s="201">
        <f>COUNTIF(CP108:DG108,"2")</f>
        <v>14</v>
      </c>
      <c r="DI108" s="198">
        <f t="shared" ref="DI108" si="282">DH108/(DH108+DJ108+DL108+DN108)</f>
        <v>0.82352941176470584</v>
      </c>
      <c r="DJ108" s="201">
        <f>COUNTIF(CP108:DG108,"1")</f>
        <v>3</v>
      </c>
      <c r="DK108" s="198">
        <f t="shared" ref="DK108" si="283">DJ108/(DH108+DJ108+DL108+DN108)</f>
        <v>0.17647058823529413</v>
      </c>
      <c r="DL108" s="201">
        <f>COUNTIF(CP108:DG108,"0")</f>
        <v>0</v>
      </c>
      <c r="DM108" s="198">
        <f t="shared" ref="DM108" si="284">DL108/(DH108+DJ108+DL108+DN108)</f>
        <v>0</v>
      </c>
      <c r="DN108" s="201">
        <f>COUNTIF(CP108:DG108,"KĐG")</f>
        <v>0</v>
      </c>
      <c r="DO108" s="198">
        <f t="shared" ref="DO108" si="285">DN108/(DH108+DJ108+DL108+DN108)</f>
        <v>0</v>
      </c>
      <c r="DP108" s="199">
        <f t="shared" ref="DP108" si="286">(((DH108*2)+(DJ108*1)+(DL108*0)))/(DH108+DJ108+DL108)</f>
        <v>1.8235294117647058</v>
      </c>
      <c r="DQ108" s="169" t="str">
        <f t="shared" ref="DQ108" si="287">IF(DO108&gt;=50%,"KĐG",IF(DP108&gt;=1.6,"ĐMT",IF(DP108&gt;=1,"CCG","CĐ")))</f>
        <v>ĐMT</v>
      </c>
      <c r="DR108" s="135"/>
      <c r="DS108" s="30"/>
      <c r="DT108" s="30"/>
      <c r="DU108" s="30"/>
      <c r="DV108" s="130"/>
      <c r="DW108" s="130"/>
      <c r="DX108" s="130"/>
      <c r="DY108" s="130"/>
      <c r="DZ108" s="130"/>
      <c r="EA108" s="130"/>
      <c r="EB108" s="130"/>
      <c r="EC108" s="130"/>
      <c r="ED108" s="130"/>
      <c r="EE108" s="130"/>
      <c r="EF108" s="130"/>
      <c r="EG108" s="130"/>
      <c r="EH108" s="130"/>
      <c r="EI108" s="130"/>
      <c r="EJ108" s="130"/>
      <c r="EK108" s="130"/>
      <c r="EL108" s="130"/>
      <c r="EM108" s="130"/>
      <c r="EN108" s="130"/>
      <c r="EO108" s="130"/>
      <c r="EP108" s="30"/>
      <c r="EQ108" s="30"/>
      <c r="ER108" s="30"/>
      <c r="ES108" s="30"/>
      <c r="ET108" s="30"/>
      <c r="EU108" s="30"/>
      <c r="EV108" s="30"/>
      <c r="EW108" s="30"/>
      <c r="EX108" s="30"/>
      <c r="EY108" s="135"/>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130"/>
      <c r="LE108" s="130"/>
      <c r="LF108" s="130"/>
      <c r="LG108" s="130"/>
      <c r="LH108" s="130"/>
      <c r="LI108" s="130"/>
      <c r="LJ108" s="130"/>
      <c r="LK108" s="130"/>
      <c r="LL108" s="130"/>
      <c r="LM108" s="130"/>
      <c r="LN108" s="130"/>
      <c r="LO108" s="130"/>
      <c r="LP108" s="130"/>
      <c r="LQ108" s="130"/>
      <c r="LR108" s="130"/>
      <c r="LS108" s="130"/>
      <c r="LT108" s="130"/>
      <c r="LU108" s="130"/>
      <c r="LV108" s="130"/>
      <c r="LW108" s="130"/>
      <c r="LX108" s="135"/>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135"/>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f t="shared" si="251"/>
        <v>1</v>
      </c>
      <c r="ON108" s="74"/>
    </row>
    <row r="109" spans="1:404" ht="51" hidden="1" customHeight="1">
      <c r="A109" s="310"/>
      <c r="B109" s="74">
        <v>44</v>
      </c>
      <c r="C109" s="16" t="s">
        <v>234</v>
      </c>
      <c r="D109" s="73" t="s">
        <v>2</v>
      </c>
      <c r="E109" s="16" t="s">
        <v>235</v>
      </c>
      <c r="F109" s="82" t="s">
        <v>2</v>
      </c>
      <c r="G109" s="73"/>
      <c r="H109" s="89" t="s">
        <v>647</v>
      </c>
      <c r="I109" s="17" t="s">
        <v>648</v>
      </c>
      <c r="J109" s="76"/>
      <c r="K109" s="30" t="s">
        <v>958</v>
      </c>
      <c r="L109" s="30" t="s">
        <v>637</v>
      </c>
      <c r="M109" s="29" t="s">
        <v>638</v>
      </c>
      <c r="N109" s="93" t="s">
        <v>639</v>
      </c>
      <c r="O109" s="301"/>
      <c r="P109" s="76"/>
      <c r="Q109" s="30"/>
      <c r="R109" s="30"/>
      <c r="S109" s="30"/>
      <c r="T109" s="30" t="s">
        <v>27</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130"/>
      <c r="CP109" s="130"/>
      <c r="CQ109" s="130"/>
      <c r="CR109" s="130"/>
      <c r="CS109" s="130"/>
      <c r="CT109" s="130"/>
      <c r="CU109" s="130"/>
      <c r="CV109" s="130"/>
      <c r="CW109" s="130"/>
      <c r="CX109" s="130"/>
      <c r="CY109" s="30"/>
      <c r="CZ109" s="30"/>
      <c r="DA109" s="30"/>
      <c r="DB109" s="30"/>
      <c r="DC109" s="30"/>
      <c r="DD109" s="30"/>
      <c r="DE109" s="30"/>
      <c r="DF109" s="30"/>
      <c r="DG109" s="30"/>
      <c r="DH109" s="135"/>
      <c r="DI109" s="30"/>
      <c r="DJ109" s="30"/>
      <c r="DK109" s="30"/>
      <c r="DL109" s="30"/>
      <c r="DM109" s="30"/>
      <c r="DN109" s="30"/>
      <c r="DO109" s="30"/>
      <c r="DP109" s="30"/>
      <c r="DQ109" s="30"/>
      <c r="DR109" s="152" t="s">
        <v>1067</v>
      </c>
      <c r="DS109" s="152" t="s">
        <v>1067</v>
      </c>
      <c r="DT109" s="152" t="s">
        <v>1067</v>
      </c>
      <c r="DU109" s="152" t="s">
        <v>1067</v>
      </c>
      <c r="DV109" s="152" t="s">
        <v>1067</v>
      </c>
      <c r="DW109" s="30">
        <v>1</v>
      </c>
      <c r="DX109" s="30">
        <v>2</v>
      </c>
      <c r="DY109" s="30">
        <v>2</v>
      </c>
      <c r="DZ109" s="30">
        <v>2</v>
      </c>
      <c r="EA109" s="23">
        <v>1</v>
      </c>
      <c r="EB109" s="23">
        <v>2</v>
      </c>
      <c r="EC109" s="30">
        <v>2</v>
      </c>
      <c r="ED109" s="30">
        <v>2</v>
      </c>
      <c r="EE109" s="30">
        <v>2</v>
      </c>
      <c r="EF109" s="30">
        <v>2</v>
      </c>
      <c r="EG109" s="30">
        <v>2</v>
      </c>
      <c r="EH109" s="23">
        <v>2</v>
      </c>
      <c r="EI109" s="30">
        <v>2</v>
      </c>
      <c r="EJ109" s="23">
        <v>1</v>
      </c>
      <c r="EK109" s="30">
        <v>2</v>
      </c>
      <c r="EL109" s="30">
        <v>2</v>
      </c>
      <c r="EM109" s="30">
        <v>2</v>
      </c>
      <c r="EN109" s="30"/>
      <c r="EO109" s="208">
        <f>COUNTIF(DW109:EN109,"2")</f>
        <v>14</v>
      </c>
      <c r="EP109" s="207">
        <f t="shared" ref="EP109" si="288">EO109/(EO109+EQ109+ES109+EU109)</f>
        <v>0.82352941176470584</v>
      </c>
      <c r="EQ109" s="208">
        <f>COUNTIF(DW109:EN109,"1")</f>
        <v>3</v>
      </c>
      <c r="ER109" s="207">
        <f t="shared" ref="ER109" si="289">EQ109/(EO109+EQ109+ES109+EU109)</f>
        <v>0.17647058823529413</v>
      </c>
      <c r="ES109" s="208">
        <f>COUNTIF(DW109:EN109,"0")</f>
        <v>0</v>
      </c>
      <c r="ET109" s="207">
        <f t="shared" ref="ET109" si="290">ES109/(EO109+EQ109+ES109+EU109)</f>
        <v>0</v>
      </c>
      <c r="EU109" s="208">
        <f>COUNTIF(DW109:EN109,"KĐG")</f>
        <v>0</v>
      </c>
      <c r="EV109" s="207">
        <f t="shared" ref="EV109" si="291">EU109/(EO109+EQ109+ES109+EU109)</f>
        <v>0</v>
      </c>
      <c r="EW109" s="209">
        <f t="shared" ref="EW109" si="292">(((EO109*2)+(EQ109*1)+(ES109*0)))/(EO109+EQ109+ES109)</f>
        <v>1.8235294117647058</v>
      </c>
      <c r="EX109" s="169" t="str">
        <f t="shared" ref="EX109" si="293">IF(EV109&gt;=50%,"KĐG",IF(EW109&gt;=1.6,"ĐMT",IF(EW109&gt;=1,"CCG","CĐ")))</f>
        <v>ĐMT</v>
      </c>
      <c r="EY109" s="135"/>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130"/>
      <c r="LE109" s="130"/>
      <c r="LF109" s="130"/>
      <c r="LG109" s="130"/>
      <c r="LH109" s="130"/>
      <c r="LI109" s="130"/>
      <c r="LJ109" s="130"/>
      <c r="LK109" s="130"/>
      <c r="LL109" s="130"/>
      <c r="LM109" s="130"/>
      <c r="LN109" s="130"/>
      <c r="LO109" s="130"/>
      <c r="LP109" s="130"/>
      <c r="LQ109" s="130"/>
      <c r="LR109" s="130"/>
      <c r="LS109" s="130"/>
      <c r="LT109" s="130"/>
      <c r="LU109" s="130"/>
      <c r="LV109" s="130"/>
      <c r="LW109" s="130"/>
      <c r="LX109" s="135"/>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135"/>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f t="shared" si="251"/>
        <v>1</v>
      </c>
      <c r="ON109" s="74"/>
    </row>
    <row r="110" spans="1:404" ht="37.5" hidden="1" customHeight="1">
      <c r="A110" s="310"/>
      <c r="B110" s="74">
        <v>44</v>
      </c>
      <c r="C110" s="16" t="s">
        <v>234</v>
      </c>
      <c r="D110" s="73" t="s">
        <v>2</v>
      </c>
      <c r="E110" s="16" t="s">
        <v>235</v>
      </c>
      <c r="F110" s="82" t="s">
        <v>2</v>
      </c>
      <c r="G110" s="73"/>
      <c r="H110" s="89" t="s">
        <v>647</v>
      </c>
      <c r="I110" s="17" t="s">
        <v>648</v>
      </c>
      <c r="J110" s="76"/>
      <c r="K110" s="30" t="s">
        <v>958</v>
      </c>
      <c r="L110" s="30" t="s">
        <v>637</v>
      </c>
      <c r="M110" s="29" t="s">
        <v>638</v>
      </c>
      <c r="N110" s="93" t="s">
        <v>639</v>
      </c>
      <c r="O110" s="301"/>
      <c r="P110" s="76"/>
      <c r="Q110" s="30"/>
      <c r="R110" s="30"/>
      <c r="S110" s="30"/>
      <c r="T110" s="30"/>
      <c r="U110" s="30" t="s">
        <v>27</v>
      </c>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130"/>
      <c r="CP110" s="130"/>
      <c r="CQ110" s="130"/>
      <c r="CR110" s="130"/>
      <c r="CS110" s="130"/>
      <c r="CT110" s="130"/>
      <c r="CU110" s="130"/>
      <c r="CV110" s="130"/>
      <c r="CW110" s="130"/>
      <c r="CX110" s="130"/>
      <c r="CY110" s="30"/>
      <c r="CZ110" s="30"/>
      <c r="DA110" s="30"/>
      <c r="DB110" s="30"/>
      <c r="DC110" s="30"/>
      <c r="DD110" s="30"/>
      <c r="DE110" s="30"/>
      <c r="DF110" s="30"/>
      <c r="DG110" s="30"/>
      <c r="DH110" s="135"/>
      <c r="DI110" s="30"/>
      <c r="DJ110" s="30"/>
      <c r="DK110" s="30"/>
      <c r="DL110" s="30"/>
      <c r="DM110" s="30"/>
      <c r="DN110" s="30"/>
      <c r="DO110" s="30"/>
      <c r="DP110" s="30"/>
      <c r="DQ110" s="30"/>
      <c r="DR110" s="135"/>
      <c r="DS110" s="30"/>
      <c r="DT110" s="30"/>
      <c r="DU110" s="30"/>
      <c r="DV110" s="130"/>
      <c r="DW110" s="130"/>
      <c r="DX110" s="130"/>
      <c r="DY110" s="130"/>
      <c r="DZ110" s="130"/>
      <c r="EA110" s="130"/>
      <c r="EB110" s="130"/>
      <c r="EC110" s="130"/>
      <c r="ED110" s="130"/>
      <c r="EE110" s="130"/>
      <c r="EF110" s="130"/>
      <c r="EG110" s="130"/>
      <c r="EH110" s="130"/>
      <c r="EI110" s="130"/>
      <c r="EJ110" s="130"/>
      <c r="EK110" s="130"/>
      <c r="EL110" s="130"/>
      <c r="EM110" s="130"/>
      <c r="EN110" s="130"/>
      <c r="EO110" s="130"/>
      <c r="EP110" s="30"/>
      <c r="EQ110" s="30"/>
      <c r="ER110" s="30"/>
      <c r="ES110" s="30"/>
      <c r="ET110" s="30"/>
      <c r="EU110" s="30"/>
      <c r="EV110" s="30"/>
      <c r="EW110" s="30"/>
      <c r="EX110" s="30"/>
      <c r="EY110" s="152" t="s">
        <v>1067</v>
      </c>
      <c r="EZ110" s="152" t="s">
        <v>1067</v>
      </c>
      <c r="FA110" s="152" t="s">
        <v>1067</v>
      </c>
      <c r="FB110" s="30">
        <v>2</v>
      </c>
      <c r="FC110" s="30">
        <v>2</v>
      </c>
      <c r="FD110" s="30">
        <v>2</v>
      </c>
      <c r="FE110" s="30">
        <v>2</v>
      </c>
      <c r="FF110" s="23">
        <v>1</v>
      </c>
      <c r="FG110" s="23">
        <v>1</v>
      </c>
      <c r="FH110" s="30">
        <v>2</v>
      </c>
      <c r="FI110" s="30">
        <v>2</v>
      </c>
      <c r="FJ110" s="30">
        <v>2</v>
      </c>
      <c r="FK110" s="30">
        <v>2</v>
      </c>
      <c r="FL110" s="30">
        <v>2</v>
      </c>
      <c r="FM110" s="23">
        <v>2</v>
      </c>
      <c r="FN110" s="30">
        <v>2</v>
      </c>
      <c r="FO110" s="23">
        <v>1</v>
      </c>
      <c r="FP110" s="30">
        <v>2</v>
      </c>
      <c r="FQ110" s="30">
        <v>2</v>
      </c>
      <c r="FR110" s="30">
        <v>2</v>
      </c>
      <c r="FS110" s="30"/>
      <c r="FT110" s="214">
        <f>COUNTIF(FB110:FS110,"2")</f>
        <v>14</v>
      </c>
      <c r="FU110" s="215">
        <f t="shared" ref="FU110" si="294">FT110/(FT110+FV110+FX110+FZ110)</f>
        <v>0.82352941176470584</v>
      </c>
      <c r="FV110" s="214">
        <f>COUNTIF(FB110:FS110,"1")</f>
        <v>3</v>
      </c>
      <c r="FW110" s="215">
        <f t="shared" ref="FW110" si="295">FV110/(FT110+FV110+FX110+FZ110)</f>
        <v>0.17647058823529413</v>
      </c>
      <c r="FX110" s="214">
        <f>COUNTIF(FB110:FS110,"0")</f>
        <v>0</v>
      </c>
      <c r="FY110" s="215">
        <f t="shared" ref="FY110" si="296">FX110/(FT110+FV110+FX110+FZ110)</f>
        <v>0</v>
      </c>
      <c r="FZ110" s="214">
        <f>COUNTIF(FB110:FS110,"KĐG")</f>
        <v>0</v>
      </c>
      <c r="GA110" s="215">
        <f t="shared" ref="GA110" si="297">FZ110/(FT110+FV110+FX110+FZ110)</f>
        <v>0</v>
      </c>
      <c r="GB110" s="216">
        <f t="shared" ref="GB110" si="298">(((FT110*2)+(FV110*1)+(FX110*0)))/(FT110+FV110+FX110)</f>
        <v>1.8235294117647058</v>
      </c>
      <c r="GC110" s="169" t="str">
        <f t="shared" ref="GC110" si="299">IF(GA110&gt;=50%,"KĐG",IF(GB110&gt;=1.6,"ĐMT",IF(GB110&gt;=1,"CCG","CĐ")))</f>
        <v>ĐMT</v>
      </c>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130"/>
      <c r="LE110" s="130"/>
      <c r="LF110" s="130"/>
      <c r="LG110" s="130"/>
      <c r="LH110" s="130"/>
      <c r="LI110" s="130"/>
      <c r="LJ110" s="130"/>
      <c r="LK110" s="130"/>
      <c r="LL110" s="130"/>
      <c r="LM110" s="130"/>
      <c r="LN110" s="130"/>
      <c r="LO110" s="130"/>
      <c r="LP110" s="130"/>
      <c r="LQ110" s="130"/>
      <c r="LR110" s="130"/>
      <c r="LS110" s="130"/>
      <c r="LT110" s="130"/>
      <c r="LU110" s="130"/>
      <c r="LV110" s="130"/>
      <c r="LW110" s="130"/>
      <c r="LX110" s="135"/>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135"/>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f t="shared" si="251"/>
        <v>1</v>
      </c>
      <c r="ON110" s="74"/>
    </row>
    <row r="111" spans="1:404" ht="34.5" hidden="1" customHeight="1">
      <c r="A111" s="310"/>
      <c r="B111" s="74">
        <v>44</v>
      </c>
      <c r="C111" s="16" t="s">
        <v>234</v>
      </c>
      <c r="D111" s="73" t="s">
        <v>2</v>
      </c>
      <c r="E111" s="16" t="s">
        <v>235</v>
      </c>
      <c r="F111" s="82" t="s">
        <v>2</v>
      </c>
      <c r="G111" s="73"/>
      <c r="H111" s="89" t="s">
        <v>647</v>
      </c>
      <c r="I111" s="17" t="s">
        <v>648</v>
      </c>
      <c r="J111" s="76"/>
      <c r="K111" s="30" t="s">
        <v>958</v>
      </c>
      <c r="L111" s="30" t="s">
        <v>637</v>
      </c>
      <c r="M111" s="29" t="s">
        <v>638</v>
      </c>
      <c r="N111" s="93" t="s">
        <v>639</v>
      </c>
      <c r="O111" s="301"/>
      <c r="P111" s="76"/>
      <c r="Q111" s="30"/>
      <c r="R111" s="30"/>
      <c r="S111" s="30"/>
      <c r="T111" s="30"/>
      <c r="U111" s="30"/>
      <c r="V111" s="30" t="s">
        <v>27</v>
      </c>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130"/>
      <c r="CP111" s="130"/>
      <c r="CQ111" s="130"/>
      <c r="CR111" s="130"/>
      <c r="CS111" s="130"/>
      <c r="CT111" s="130"/>
      <c r="CU111" s="130"/>
      <c r="CV111" s="130"/>
      <c r="CW111" s="130"/>
      <c r="CX111" s="130"/>
      <c r="CY111" s="30"/>
      <c r="CZ111" s="30"/>
      <c r="DA111" s="30"/>
      <c r="DB111" s="30"/>
      <c r="DC111" s="30"/>
      <c r="DD111" s="30"/>
      <c r="DE111" s="30"/>
      <c r="DF111" s="30"/>
      <c r="DG111" s="30"/>
      <c r="DH111" s="135"/>
      <c r="DI111" s="30"/>
      <c r="DJ111" s="30"/>
      <c r="DK111" s="30"/>
      <c r="DL111" s="30"/>
      <c r="DM111" s="30"/>
      <c r="DN111" s="30"/>
      <c r="DO111" s="30"/>
      <c r="DP111" s="30"/>
      <c r="DQ111" s="30"/>
      <c r="DR111" s="135"/>
      <c r="DS111" s="30"/>
      <c r="DT111" s="30"/>
      <c r="DU111" s="30"/>
      <c r="DV111" s="130"/>
      <c r="DW111" s="130"/>
      <c r="DX111" s="130"/>
      <c r="DY111" s="130"/>
      <c r="DZ111" s="130"/>
      <c r="EA111" s="130"/>
      <c r="EB111" s="130"/>
      <c r="EC111" s="130"/>
      <c r="ED111" s="130"/>
      <c r="EE111" s="130"/>
      <c r="EF111" s="130"/>
      <c r="EG111" s="130"/>
      <c r="EH111" s="130"/>
      <c r="EI111" s="130"/>
      <c r="EJ111" s="130"/>
      <c r="EK111" s="130"/>
      <c r="EL111" s="130"/>
      <c r="EM111" s="130"/>
      <c r="EN111" s="130"/>
      <c r="EO111" s="130"/>
      <c r="EP111" s="30"/>
      <c r="EQ111" s="30"/>
      <c r="ER111" s="30"/>
      <c r="ES111" s="30"/>
      <c r="ET111" s="30"/>
      <c r="EU111" s="30"/>
      <c r="EV111" s="30"/>
      <c r="EW111" s="30"/>
      <c r="EX111" s="30"/>
      <c r="EY111" s="135"/>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152" t="s">
        <v>1067</v>
      </c>
      <c r="GE111" s="152" t="s">
        <v>1067</v>
      </c>
      <c r="GF111" s="30">
        <v>2</v>
      </c>
      <c r="GG111" s="30">
        <v>2</v>
      </c>
      <c r="GH111" s="30">
        <v>2</v>
      </c>
      <c r="GI111" s="30">
        <v>2</v>
      </c>
      <c r="GJ111" s="23">
        <v>1</v>
      </c>
      <c r="GK111" s="23">
        <v>1</v>
      </c>
      <c r="GL111" s="30">
        <v>2</v>
      </c>
      <c r="GM111" s="30">
        <v>2</v>
      </c>
      <c r="GN111" s="30">
        <v>2</v>
      </c>
      <c r="GO111" s="30">
        <v>2</v>
      </c>
      <c r="GP111" s="30">
        <v>2</v>
      </c>
      <c r="GQ111" s="30">
        <v>2</v>
      </c>
      <c r="GR111" s="30">
        <v>2</v>
      </c>
      <c r="GS111" s="23">
        <v>1</v>
      </c>
      <c r="GT111" s="30">
        <v>2</v>
      </c>
      <c r="GU111" s="30">
        <v>2</v>
      </c>
      <c r="GV111" s="30">
        <v>2</v>
      </c>
      <c r="GW111" s="30"/>
      <c r="GX111" s="30">
        <v>2</v>
      </c>
      <c r="GY111" s="224">
        <f>COUNTIF(GF111:GX111,"2")</f>
        <v>15</v>
      </c>
      <c r="GZ111" s="225">
        <f t="shared" ref="GZ111" si="300">GY111/(GY111+HA111+HC111+HE111)</f>
        <v>0.83333333333333337</v>
      </c>
      <c r="HA111" s="224">
        <f>COUNTIF(GG111:GX111,"1")</f>
        <v>3</v>
      </c>
      <c r="HB111" s="225">
        <f t="shared" ref="HB111" si="301">HA111/(GY111+HA111+HC111+HE111)</f>
        <v>0.16666666666666666</v>
      </c>
      <c r="HC111" s="224">
        <f>COUNTIF(GG111:GX111,"0")</f>
        <v>0</v>
      </c>
      <c r="HD111" s="225">
        <f t="shared" ref="HD111" si="302">HC111/(GY111+HA111+HC111+HE111)</f>
        <v>0</v>
      </c>
      <c r="HE111" s="224">
        <f>COUNTIF(GG111:GX111,"KĐG")</f>
        <v>0</v>
      </c>
      <c r="HF111" s="225">
        <f t="shared" ref="HF111" si="303">HE111/(GY111+HA111+HC111+HE111)</f>
        <v>0</v>
      </c>
      <c r="HG111" s="226">
        <f t="shared" ref="HG111" si="304">(((GY111*2)+(HA111*1)+(HC111*0)))/(GY111+HA111+HC111)</f>
        <v>1.8333333333333333</v>
      </c>
      <c r="HH111" s="169" t="str">
        <f t="shared" ref="HH111" si="305">IF(HF111&gt;=50%,"KĐG",IF(HG111&gt;=1.6,"ĐMT",IF(HG111&gt;=1,"CCG","CĐ")))</f>
        <v>ĐMT</v>
      </c>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130"/>
      <c r="LE111" s="130"/>
      <c r="LF111" s="130"/>
      <c r="LG111" s="130"/>
      <c r="LH111" s="130"/>
      <c r="LI111" s="130"/>
      <c r="LJ111" s="130"/>
      <c r="LK111" s="130"/>
      <c r="LL111" s="130"/>
      <c r="LM111" s="130"/>
      <c r="LN111" s="130"/>
      <c r="LO111" s="130"/>
      <c r="LP111" s="130"/>
      <c r="LQ111" s="130"/>
      <c r="LR111" s="130"/>
      <c r="LS111" s="130"/>
      <c r="LT111" s="130"/>
      <c r="LU111" s="130"/>
      <c r="LV111" s="130"/>
      <c r="LW111" s="130"/>
      <c r="LX111" s="135"/>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135"/>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f t="shared" si="251"/>
        <v>1</v>
      </c>
      <c r="ON111" s="74"/>
    </row>
    <row r="112" spans="1:404" ht="34.5" customHeight="1">
      <c r="A112" s="310"/>
      <c r="B112" s="74">
        <v>44</v>
      </c>
      <c r="C112" s="16" t="s">
        <v>234</v>
      </c>
      <c r="D112" s="73" t="s">
        <v>2</v>
      </c>
      <c r="E112" s="16" t="s">
        <v>235</v>
      </c>
      <c r="F112" s="82" t="s">
        <v>2</v>
      </c>
      <c r="G112" s="73"/>
      <c r="H112" s="89" t="s">
        <v>647</v>
      </c>
      <c r="I112" s="17" t="s">
        <v>648</v>
      </c>
      <c r="J112" s="76"/>
      <c r="K112" s="30" t="s">
        <v>958</v>
      </c>
      <c r="L112" s="30" t="s">
        <v>637</v>
      </c>
      <c r="M112" s="29" t="s">
        <v>638</v>
      </c>
      <c r="N112" s="93" t="s">
        <v>639</v>
      </c>
      <c r="O112" s="301"/>
      <c r="P112" s="76"/>
      <c r="Q112" s="30"/>
      <c r="R112" s="30"/>
      <c r="S112" s="30"/>
      <c r="T112" s="30"/>
      <c r="U112" s="30"/>
      <c r="V112" s="30"/>
      <c r="W112" s="30" t="s">
        <v>27</v>
      </c>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130"/>
      <c r="CP112" s="130"/>
      <c r="CQ112" s="130"/>
      <c r="CR112" s="130"/>
      <c r="CS112" s="130"/>
      <c r="CT112" s="130"/>
      <c r="CU112" s="130"/>
      <c r="CV112" s="130"/>
      <c r="CW112" s="130"/>
      <c r="CX112" s="130"/>
      <c r="CY112" s="30"/>
      <c r="CZ112" s="30"/>
      <c r="DA112" s="30"/>
      <c r="DB112" s="30"/>
      <c r="DC112" s="30"/>
      <c r="DD112" s="30"/>
      <c r="DE112" s="30"/>
      <c r="DF112" s="30"/>
      <c r="DG112" s="30"/>
      <c r="DH112" s="135"/>
      <c r="DI112" s="30"/>
      <c r="DJ112" s="30"/>
      <c r="DK112" s="30"/>
      <c r="DL112" s="30"/>
      <c r="DM112" s="30"/>
      <c r="DN112" s="30"/>
      <c r="DO112" s="30"/>
      <c r="DP112" s="30"/>
      <c r="DQ112" s="30"/>
      <c r="DR112" s="135"/>
      <c r="DS112" s="30"/>
      <c r="DT112" s="30"/>
      <c r="DU112" s="30"/>
      <c r="DV112" s="130"/>
      <c r="DW112" s="130"/>
      <c r="DX112" s="130"/>
      <c r="DY112" s="130"/>
      <c r="DZ112" s="130"/>
      <c r="EA112" s="130"/>
      <c r="EB112" s="130"/>
      <c r="EC112" s="130"/>
      <c r="ED112" s="130"/>
      <c r="EE112" s="130"/>
      <c r="EF112" s="130"/>
      <c r="EG112" s="130"/>
      <c r="EH112" s="130"/>
      <c r="EI112" s="130"/>
      <c r="EJ112" s="130"/>
      <c r="EK112" s="130"/>
      <c r="EL112" s="130"/>
      <c r="EM112" s="130"/>
      <c r="EN112" s="130"/>
      <c r="EO112" s="130"/>
      <c r="EP112" s="30"/>
      <c r="EQ112" s="30"/>
      <c r="ER112" s="30"/>
      <c r="ES112" s="30"/>
      <c r="ET112" s="30"/>
      <c r="EU112" s="30"/>
      <c r="EV112" s="30"/>
      <c r="EW112" s="30"/>
      <c r="EX112" s="30"/>
      <c r="EY112" s="135"/>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152" t="s">
        <v>1067</v>
      </c>
      <c r="HJ112" s="152" t="s">
        <v>1067</v>
      </c>
      <c r="HK112" s="152" t="s">
        <v>1067</v>
      </c>
      <c r="HL112" s="152" t="s">
        <v>1067</v>
      </c>
      <c r="HM112" s="152" t="s">
        <v>1067</v>
      </c>
      <c r="HN112" s="30">
        <v>2</v>
      </c>
      <c r="HO112" s="30">
        <v>2</v>
      </c>
      <c r="HP112" s="30">
        <v>2</v>
      </c>
      <c r="HQ112" s="30">
        <v>2</v>
      </c>
      <c r="HR112" s="23">
        <v>1</v>
      </c>
      <c r="HS112" s="23">
        <v>2</v>
      </c>
      <c r="HT112" s="30">
        <v>2</v>
      </c>
      <c r="HU112" s="30">
        <v>2</v>
      </c>
      <c r="HV112" s="30">
        <v>2</v>
      </c>
      <c r="HW112" s="30">
        <v>2</v>
      </c>
      <c r="HX112" s="30">
        <v>2</v>
      </c>
      <c r="HY112" s="30">
        <v>2</v>
      </c>
      <c r="HZ112" s="30">
        <v>2</v>
      </c>
      <c r="IA112" s="23">
        <v>1</v>
      </c>
      <c r="IB112" s="30">
        <v>2</v>
      </c>
      <c r="IC112" s="30">
        <v>2</v>
      </c>
      <c r="ID112" s="30">
        <v>2</v>
      </c>
      <c r="IE112" s="30"/>
      <c r="IF112" s="30">
        <v>2</v>
      </c>
      <c r="IG112" s="234">
        <f>COUNTIF(HN112:IF112,"2")</f>
        <v>16</v>
      </c>
      <c r="IH112" s="235">
        <f t="shared" ref="IH112" si="306">IG112/(IG112+II112+IK112+IM112)</f>
        <v>0.88888888888888884</v>
      </c>
      <c r="II112" s="234">
        <f>COUNTIF(HO112:IF112,"1")</f>
        <v>2</v>
      </c>
      <c r="IJ112" s="235">
        <f t="shared" ref="IJ112" si="307">II112/(IG112+II112+IK112+IM112)</f>
        <v>0.1111111111111111</v>
      </c>
      <c r="IK112" s="234">
        <f>COUNTIF(HO112:IF112,"0")</f>
        <v>0</v>
      </c>
      <c r="IL112" s="235">
        <f t="shared" ref="IL112" si="308">IK112/(IG112+II112+IK112+IM112)</f>
        <v>0</v>
      </c>
      <c r="IM112" s="234">
        <f>COUNTIF(HO112:IF112,"KĐG")</f>
        <v>0</v>
      </c>
      <c r="IN112" s="235">
        <f t="shared" ref="IN112" si="309">IM112/(IG112+II112+IK112+IM112)</f>
        <v>0</v>
      </c>
      <c r="IO112" s="236">
        <f t="shared" ref="IO112" si="310">(((IG112*2)+(II112*1)+(IK112*0)))/(IG112+II112+IK112)</f>
        <v>1.8888888888888888</v>
      </c>
      <c r="IP112" s="169" t="str">
        <f t="shared" ref="IP112" si="311">IF(IN112&gt;=50%,"KĐG",IF(IO112&gt;=1.6,"ĐMT",IF(IO112&gt;=1,"CCG","CĐ")))</f>
        <v>ĐMT</v>
      </c>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130"/>
      <c r="LE112" s="130"/>
      <c r="LF112" s="130"/>
      <c r="LG112" s="130"/>
      <c r="LH112" s="130"/>
      <c r="LI112" s="130"/>
      <c r="LJ112" s="130"/>
      <c r="LK112" s="130"/>
      <c r="LL112" s="130"/>
      <c r="LM112" s="130"/>
      <c r="LN112" s="130"/>
      <c r="LO112" s="130"/>
      <c r="LP112" s="130"/>
      <c r="LQ112" s="130"/>
      <c r="LR112" s="130"/>
      <c r="LS112" s="130"/>
      <c r="LT112" s="130"/>
      <c r="LU112" s="130"/>
      <c r="LV112" s="130"/>
      <c r="LW112" s="130"/>
      <c r="LX112" s="135"/>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135"/>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f t="shared" si="251"/>
        <v>1</v>
      </c>
      <c r="ON112" s="74"/>
    </row>
    <row r="113" spans="1:404" ht="66.75" hidden="1" customHeight="1">
      <c r="A113" s="310"/>
      <c r="B113" s="74">
        <v>44</v>
      </c>
      <c r="C113" s="16" t="s">
        <v>234</v>
      </c>
      <c r="D113" s="73" t="s">
        <v>2</v>
      </c>
      <c r="E113" s="16" t="s">
        <v>235</v>
      </c>
      <c r="F113" s="82" t="s">
        <v>2</v>
      </c>
      <c r="G113" s="73"/>
      <c r="H113" s="89" t="s">
        <v>647</v>
      </c>
      <c r="I113" s="17" t="s">
        <v>648</v>
      </c>
      <c r="J113" s="76"/>
      <c r="K113" s="30" t="s">
        <v>958</v>
      </c>
      <c r="L113" s="30" t="s">
        <v>637</v>
      </c>
      <c r="M113" s="29" t="s">
        <v>638</v>
      </c>
      <c r="N113" s="93" t="s">
        <v>639</v>
      </c>
      <c r="O113" s="301"/>
      <c r="P113" s="76"/>
      <c r="Q113" s="30"/>
      <c r="R113" s="30"/>
      <c r="S113" s="30"/>
      <c r="T113" s="30"/>
      <c r="U113" s="30"/>
      <c r="V113" s="30"/>
      <c r="W113" s="30"/>
      <c r="X113" s="30" t="s">
        <v>27</v>
      </c>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130"/>
      <c r="CP113" s="130"/>
      <c r="CQ113" s="130"/>
      <c r="CR113" s="130"/>
      <c r="CS113" s="130"/>
      <c r="CT113" s="130"/>
      <c r="CU113" s="130"/>
      <c r="CV113" s="130"/>
      <c r="CW113" s="130"/>
      <c r="CX113" s="130"/>
      <c r="CY113" s="30"/>
      <c r="CZ113" s="30"/>
      <c r="DA113" s="30"/>
      <c r="DB113" s="30"/>
      <c r="DC113" s="30"/>
      <c r="DD113" s="30"/>
      <c r="DE113" s="30"/>
      <c r="DF113" s="30"/>
      <c r="DG113" s="30"/>
      <c r="DH113" s="135"/>
      <c r="DI113" s="30"/>
      <c r="DJ113" s="30"/>
      <c r="DK113" s="30"/>
      <c r="DL113" s="30"/>
      <c r="DM113" s="30"/>
      <c r="DN113" s="30"/>
      <c r="DO113" s="30"/>
      <c r="DP113" s="30"/>
      <c r="DQ113" s="30"/>
      <c r="DR113" s="135"/>
      <c r="DS113" s="30"/>
      <c r="DT113" s="30"/>
      <c r="DU113" s="30"/>
      <c r="DV113" s="130"/>
      <c r="DW113" s="130"/>
      <c r="DX113" s="130"/>
      <c r="DY113" s="130"/>
      <c r="DZ113" s="130"/>
      <c r="EA113" s="130"/>
      <c r="EB113" s="130"/>
      <c r="EC113" s="130"/>
      <c r="ED113" s="130"/>
      <c r="EE113" s="130"/>
      <c r="EF113" s="130"/>
      <c r="EG113" s="130"/>
      <c r="EH113" s="130"/>
      <c r="EI113" s="130"/>
      <c r="EJ113" s="130"/>
      <c r="EK113" s="130"/>
      <c r="EL113" s="130"/>
      <c r="EM113" s="130"/>
      <c r="EN113" s="130"/>
      <c r="EO113" s="130"/>
      <c r="EP113" s="30"/>
      <c r="EQ113" s="30"/>
      <c r="ER113" s="30"/>
      <c r="ES113" s="30"/>
      <c r="ET113" s="30"/>
      <c r="EU113" s="30"/>
      <c r="EV113" s="30"/>
      <c r="EW113" s="30"/>
      <c r="EX113" s="30"/>
      <c r="EY113" s="135"/>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130"/>
      <c r="LE113" s="130"/>
      <c r="LF113" s="130"/>
      <c r="LG113" s="130"/>
      <c r="LH113" s="130"/>
      <c r="LI113" s="130"/>
      <c r="LJ113" s="130"/>
      <c r="LK113" s="130"/>
      <c r="LL113" s="130"/>
      <c r="LM113" s="130"/>
      <c r="LN113" s="130"/>
      <c r="LO113" s="130"/>
      <c r="LP113" s="130"/>
      <c r="LQ113" s="130"/>
      <c r="LR113" s="130"/>
      <c r="LS113" s="130"/>
      <c r="LT113" s="130"/>
      <c r="LU113" s="130"/>
      <c r="LV113" s="130"/>
      <c r="LW113" s="130"/>
      <c r="LX113" s="135"/>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135"/>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f t="shared" si="251"/>
        <v>1</v>
      </c>
      <c r="ON113" s="74"/>
    </row>
    <row r="114" spans="1:404" ht="66.75" hidden="1" customHeight="1">
      <c r="A114" s="310"/>
      <c r="B114" s="74">
        <v>44</v>
      </c>
      <c r="C114" s="16" t="s">
        <v>234</v>
      </c>
      <c r="D114" s="73" t="s">
        <v>2</v>
      </c>
      <c r="E114" s="16" t="s">
        <v>235</v>
      </c>
      <c r="F114" s="82" t="s">
        <v>2</v>
      </c>
      <c r="G114" s="73"/>
      <c r="H114" s="89" t="s">
        <v>647</v>
      </c>
      <c r="I114" s="17" t="s">
        <v>648</v>
      </c>
      <c r="J114" s="76"/>
      <c r="K114" s="30" t="s">
        <v>958</v>
      </c>
      <c r="L114" s="30" t="s">
        <v>637</v>
      </c>
      <c r="M114" s="29" t="s">
        <v>638</v>
      </c>
      <c r="N114" s="93" t="s">
        <v>639</v>
      </c>
      <c r="O114" s="301"/>
      <c r="P114" s="76"/>
      <c r="Q114" s="30"/>
      <c r="R114" s="30"/>
      <c r="S114" s="30"/>
      <c r="T114" s="30"/>
      <c r="U114" s="30"/>
      <c r="V114" s="30"/>
      <c r="W114" s="30"/>
      <c r="X114" s="30"/>
      <c r="Y114" s="30" t="s">
        <v>27</v>
      </c>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130"/>
      <c r="CP114" s="130"/>
      <c r="CQ114" s="130"/>
      <c r="CR114" s="130"/>
      <c r="CS114" s="130"/>
      <c r="CT114" s="130"/>
      <c r="CU114" s="130"/>
      <c r="CV114" s="130"/>
      <c r="CW114" s="130"/>
      <c r="CX114" s="130"/>
      <c r="CY114" s="30"/>
      <c r="CZ114" s="30"/>
      <c r="DA114" s="30"/>
      <c r="DB114" s="30"/>
      <c r="DC114" s="30"/>
      <c r="DD114" s="30"/>
      <c r="DE114" s="30"/>
      <c r="DF114" s="30"/>
      <c r="DG114" s="30"/>
      <c r="DH114" s="135"/>
      <c r="DI114" s="30"/>
      <c r="DJ114" s="30"/>
      <c r="DK114" s="30"/>
      <c r="DL114" s="30"/>
      <c r="DM114" s="30"/>
      <c r="DN114" s="30"/>
      <c r="DO114" s="30"/>
      <c r="DP114" s="30"/>
      <c r="DQ114" s="30"/>
      <c r="DR114" s="135"/>
      <c r="DS114" s="30"/>
      <c r="DT114" s="30"/>
      <c r="DU114" s="30"/>
      <c r="DV114" s="130"/>
      <c r="DW114" s="130"/>
      <c r="DX114" s="130"/>
      <c r="DY114" s="130"/>
      <c r="DZ114" s="130"/>
      <c r="EA114" s="130"/>
      <c r="EB114" s="130"/>
      <c r="EC114" s="130"/>
      <c r="ED114" s="130"/>
      <c r="EE114" s="130"/>
      <c r="EF114" s="130"/>
      <c r="EG114" s="130"/>
      <c r="EH114" s="130"/>
      <c r="EI114" s="130"/>
      <c r="EJ114" s="130"/>
      <c r="EK114" s="130"/>
      <c r="EL114" s="130"/>
      <c r="EM114" s="130"/>
      <c r="EN114" s="130"/>
      <c r="EO114" s="130"/>
      <c r="EP114" s="30"/>
      <c r="EQ114" s="30"/>
      <c r="ER114" s="30"/>
      <c r="ES114" s="30"/>
      <c r="ET114" s="30"/>
      <c r="EU114" s="30"/>
      <c r="EV114" s="30"/>
      <c r="EW114" s="30"/>
      <c r="EX114" s="30"/>
      <c r="EY114" s="135"/>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130"/>
      <c r="LE114" s="130"/>
      <c r="LF114" s="130"/>
      <c r="LG114" s="130"/>
      <c r="LH114" s="130"/>
      <c r="LI114" s="130"/>
      <c r="LJ114" s="130"/>
      <c r="LK114" s="130"/>
      <c r="LL114" s="130"/>
      <c r="LM114" s="130"/>
      <c r="LN114" s="130"/>
      <c r="LO114" s="130"/>
      <c r="LP114" s="130"/>
      <c r="LQ114" s="130"/>
      <c r="LR114" s="130"/>
      <c r="LS114" s="130"/>
      <c r="LT114" s="130"/>
      <c r="LU114" s="130"/>
      <c r="LV114" s="130"/>
      <c r="LW114" s="130"/>
      <c r="LX114" s="135"/>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135"/>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f t="shared" si="251"/>
        <v>1</v>
      </c>
      <c r="ON114" s="74"/>
    </row>
    <row r="115" spans="1:404" ht="66.75" hidden="1" customHeight="1">
      <c r="A115" s="310"/>
      <c r="B115" s="74">
        <v>44</v>
      </c>
      <c r="C115" s="16" t="s">
        <v>234</v>
      </c>
      <c r="D115" s="73" t="s">
        <v>2</v>
      </c>
      <c r="E115" s="16" t="s">
        <v>235</v>
      </c>
      <c r="F115" s="82" t="s">
        <v>2</v>
      </c>
      <c r="G115" s="73"/>
      <c r="H115" s="89" t="s">
        <v>647</v>
      </c>
      <c r="I115" s="17" t="s">
        <v>648</v>
      </c>
      <c r="J115" s="76"/>
      <c r="K115" s="30" t="s">
        <v>958</v>
      </c>
      <c r="L115" s="30" t="s">
        <v>637</v>
      </c>
      <c r="M115" s="29" t="s">
        <v>638</v>
      </c>
      <c r="N115" s="93" t="s">
        <v>639</v>
      </c>
      <c r="O115" s="301"/>
      <c r="P115" s="76"/>
      <c r="Q115" s="30"/>
      <c r="R115" s="30"/>
      <c r="S115" s="30"/>
      <c r="T115" s="30"/>
      <c r="U115" s="30"/>
      <c r="V115" s="30"/>
      <c r="W115" s="30"/>
      <c r="X115" s="30"/>
      <c r="Y115" s="30"/>
      <c r="Z115" s="30" t="s">
        <v>27</v>
      </c>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130"/>
      <c r="CP115" s="130"/>
      <c r="CQ115" s="130"/>
      <c r="CR115" s="130"/>
      <c r="CS115" s="130"/>
      <c r="CT115" s="130"/>
      <c r="CU115" s="130"/>
      <c r="CV115" s="130"/>
      <c r="CW115" s="130"/>
      <c r="CX115" s="130"/>
      <c r="CY115" s="30"/>
      <c r="CZ115" s="30"/>
      <c r="DA115" s="30"/>
      <c r="DB115" s="30"/>
      <c r="DC115" s="30"/>
      <c r="DD115" s="30"/>
      <c r="DE115" s="30"/>
      <c r="DF115" s="30"/>
      <c r="DG115" s="30"/>
      <c r="DH115" s="135"/>
      <c r="DI115" s="30"/>
      <c r="DJ115" s="30"/>
      <c r="DK115" s="30"/>
      <c r="DL115" s="30"/>
      <c r="DM115" s="30"/>
      <c r="DN115" s="30"/>
      <c r="DO115" s="30"/>
      <c r="DP115" s="30"/>
      <c r="DQ115" s="30"/>
      <c r="DR115" s="135"/>
      <c r="DS115" s="30"/>
      <c r="DT115" s="30"/>
      <c r="DU115" s="30"/>
      <c r="DV115" s="130"/>
      <c r="DW115" s="130"/>
      <c r="DX115" s="130"/>
      <c r="DY115" s="130"/>
      <c r="DZ115" s="130"/>
      <c r="EA115" s="130"/>
      <c r="EB115" s="130"/>
      <c r="EC115" s="130"/>
      <c r="ED115" s="130"/>
      <c r="EE115" s="130"/>
      <c r="EF115" s="130"/>
      <c r="EG115" s="130"/>
      <c r="EH115" s="130"/>
      <c r="EI115" s="130"/>
      <c r="EJ115" s="130"/>
      <c r="EK115" s="130"/>
      <c r="EL115" s="130"/>
      <c r="EM115" s="130"/>
      <c r="EN115" s="130"/>
      <c r="EO115" s="130"/>
      <c r="EP115" s="30"/>
      <c r="EQ115" s="30"/>
      <c r="ER115" s="30"/>
      <c r="ES115" s="30"/>
      <c r="ET115" s="30"/>
      <c r="EU115" s="30"/>
      <c r="EV115" s="30"/>
      <c r="EW115" s="30"/>
      <c r="EX115" s="30"/>
      <c r="EY115" s="135"/>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130"/>
      <c r="LE115" s="130"/>
      <c r="LF115" s="130"/>
      <c r="LG115" s="130"/>
      <c r="LH115" s="130"/>
      <c r="LI115" s="130"/>
      <c r="LJ115" s="130"/>
      <c r="LK115" s="130"/>
      <c r="LL115" s="130"/>
      <c r="LM115" s="130"/>
      <c r="LN115" s="130"/>
      <c r="LO115" s="130"/>
      <c r="LP115" s="130"/>
      <c r="LQ115" s="130"/>
      <c r="LR115" s="130"/>
      <c r="LS115" s="130"/>
      <c r="LT115" s="130"/>
      <c r="LU115" s="130"/>
      <c r="LV115" s="130"/>
      <c r="LW115" s="130"/>
      <c r="LX115" s="135"/>
      <c r="LY115" s="30"/>
      <c r="LZ115" s="30"/>
      <c r="MA115" s="30"/>
      <c r="MB115" s="30"/>
      <c r="MC115" s="30"/>
      <c r="MD115" s="30"/>
      <c r="ME115" s="30"/>
      <c r="MF115" s="30"/>
      <c r="MG115" s="30"/>
      <c r="MH115" s="30"/>
      <c r="MI115" s="30"/>
      <c r="MJ115" s="30"/>
      <c r="MK115" s="30"/>
      <c r="ML115" s="30"/>
      <c r="MM115" s="30"/>
      <c r="MN115" s="30"/>
      <c r="MO115" s="30"/>
      <c r="MP115" s="30"/>
      <c r="MQ115" s="30"/>
      <c r="MR115" s="30"/>
      <c r="MS115" s="30"/>
      <c r="MT115" s="30"/>
      <c r="MU115" s="30"/>
      <c r="MV115" s="30"/>
      <c r="MW115" s="30"/>
      <c r="MX115" s="30"/>
      <c r="MY115" s="30"/>
      <c r="MZ115" s="30"/>
      <c r="NA115" s="30"/>
      <c r="NB115" s="30"/>
      <c r="NC115" s="135"/>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f t="shared" si="251"/>
        <v>1</v>
      </c>
      <c r="ON115" s="74"/>
    </row>
    <row r="116" spans="1:404" ht="66.75" hidden="1" customHeight="1">
      <c r="A116" s="311"/>
      <c r="B116" s="74">
        <v>44</v>
      </c>
      <c r="C116" s="16" t="s">
        <v>234</v>
      </c>
      <c r="D116" s="73" t="s">
        <v>2</v>
      </c>
      <c r="E116" s="16" t="s">
        <v>235</v>
      </c>
      <c r="F116" s="82" t="s">
        <v>2</v>
      </c>
      <c r="G116" s="73"/>
      <c r="H116" s="89" t="s">
        <v>647</v>
      </c>
      <c r="I116" s="17" t="s">
        <v>648</v>
      </c>
      <c r="J116" s="76"/>
      <c r="K116" s="30" t="s">
        <v>958</v>
      </c>
      <c r="L116" s="30" t="s">
        <v>637</v>
      </c>
      <c r="M116" s="29" t="s">
        <v>638</v>
      </c>
      <c r="N116" s="93" t="s">
        <v>639</v>
      </c>
      <c r="O116" s="302"/>
      <c r="P116" s="76"/>
      <c r="Q116" s="30"/>
      <c r="R116" s="30"/>
      <c r="S116" s="30"/>
      <c r="T116" s="30"/>
      <c r="U116" s="30"/>
      <c r="V116" s="30"/>
      <c r="W116" s="30"/>
      <c r="X116" s="30"/>
      <c r="Y116" s="30"/>
      <c r="Z116" s="30"/>
      <c r="AA116" s="30" t="s">
        <v>27</v>
      </c>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130"/>
      <c r="CP116" s="130"/>
      <c r="CQ116" s="130"/>
      <c r="CR116" s="130"/>
      <c r="CS116" s="130"/>
      <c r="CT116" s="130"/>
      <c r="CU116" s="130"/>
      <c r="CV116" s="130"/>
      <c r="CW116" s="130"/>
      <c r="CX116" s="130"/>
      <c r="CY116" s="30"/>
      <c r="CZ116" s="30"/>
      <c r="DA116" s="30"/>
      <c r="DB116" s="30"/>
      <c r="DC116" s="30"/>
      <c r="DD116" s="30"/>
      <c r="DE116" s="30"/>
      <c r="DF116" s="30"/>
      <c r="DG116" s="30"/>
      <c r="DH116" s="135"/>
      <c r="DI116" s="30"/>
      <c r="DJ116" s="30"/>
      <c r="DK116" s="30"/>
      <c r="DL116" s="30"/>
      <c r="DM116" s="30"/>
      <c r="DN116" s="30"/>
      <c r="DO116" s="30"/>
      <c r="DP116" s="30"/>
      <c r="DQ116" s="30"/>
      <c r="DR116" s="135"/>
      <c r="DS116" s="30"/>
      <c r="DT116" s="30"/>
      <c r="DU116" s="30"/>
      <c r="DV116" s="130"/>
      <c r="DW116" s="130"/>
      <c r="DX116" s="130"/>
      <c r="DY116" s="130"/>
      <c r="DZ116" s="130"/>
      <c r="EA116" s="130"/>
      <c r="EB116" s="130"/>
      <c r="EC116" s="130"/>
      <c r="ED116" s="130"/>
      <c r="EE116" s="130"/>
      <c r="EF116" s="130"/>
      <c r="EG116" s="130"/>
      <c r="EH116" s="130"/>
      <c r="EI116" s="130"/>
      <c r="EJ116" s="130"/>
      <c r="EK116" s="130"/>
      <c r="EL116" s="130"/>
      <c r="EM116" s="130"/>
      <c r="EN116" s="130"/>
      <c r="EO116" s="130"/>
      <c r="EP116" s="30"/>
      <c r="EQ116" s="30"/>
      <c r="ER116" s="30"/>
      <c r="ES116" s="30"/>
      <c r="ET116" s="30"/>
      <c r="EU116" s="30"/>
      <c r="EV116" s="30"/>
      <c r="EW116" s="30"/>
      <c r="EX116" s="30"/>
      <c r="EY116" s="135"/>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130"/>
      <c r="LE116" s="130"/>
      <c r="LF116" s="130"/>
      <c r="LG116" s="130"/>
      <c r="LH116" s="130"/>
      <c r="LI116" s="130"/>
      <c r="LJ116" s="130"/>
      <c r="LK116" s="130"/>
      <c r="LL116" s="130"/>
      <c r="LM116" s="130"/>
      <c r="LN116" s="130"/>
      <c r="LO116" s="130"/>
      <c r="LP116" s="130"/>
      <c r="LQ116" s="130"/>
      <c r="LR116" s="130"/>
      <c r="LS116" s="130"/>
      <c r="LT116" s="130"/>
      <c r="LU116" s="130"/>
      <c r="LV116" s="130"/>
      <c r="LW116" s="130"/>
      <c r="LX116" s="135"/>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135"/>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f t="shared" si="251"/>
        <v>1</v>
      </c>
      <c r="ON116" s="74"/>
    </row>
    <row r="117" spans="1:404" ht="27" hidden="1" customHeight="1">
      <c r="A117" s="317">
        <v>137</v>
      </c>
      <c r="B117" s="74">
        <v>45</v>
      </c>
      <c r="C117" s="75" t="s">
        <v>236</v>
      </c>
      <c r="D117" s="73" t="s">
        <v>2</v>
      </c>
      <c r="E117" s="75" t="s">
        <v>237</v>
      </c>
      <c r="F117" s="82" t="s">
        <v>2</v>
      </c>
      <c r="G117" s="14"/>
      <c r="H117" s="89" t="s">
        <v>650</v>
      </c>
      <c r="I117" s="17" t="s">
        <v>978</v>
      </c>
      <c r="J117" s="54"/>
      <c r="K117" s="30" t="s">
        <v>958</v>
      </c>
      <c r="L117" s="30" t="s">
        <v>957</v>
      </c>
      <c r="M117" s="29" t="s">
        <v>638</v>
      </c>
      <c r="N117" s="93" t="s">
        <v>639</v>
      </c>
      <c r="O117" s="300" t="s">
        <v>27</v>
      </c>
      <c r="P117" s="54"/>
      <c r="Q117" s="30"/>
      <c r="R117" s="30"/>
      <c r="S117" s="30"/>
      <c r="T117" s="30" t="s">
        <v>27</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130"/>
      <c r="CP117" s="130"/>
      <c r="CQ117" s="130"/>
      <c r="CR117" s="130"/>
      <c r="CS117" s="130"/>
      <c r="CT117" s="130"/>
      <c r="CU117" s="130"/>
      <c r="CV117" s="130"/>
      <c r="CW117" s="130"/>
      <c r="CX117" s="130"/>
      <c r="CY117" s="30"/>
      <c r="CZ117" s="30"/>
      <c r="DA117" s="30"/>
      <c r="DB117" s="30"/>
      <c r="DC117" s="30"/>
      <c r="DD117" s="30"/>
      <c r="DE117" s="30"/>
      <c r="DF117" s="30"/>
      <c r="DG117" s="30"/>
      <c r="DH117" s="135"/>
      <c r="DI117" s="30"/>
      <c r="DJ117" s="30"/>
      <c r="DK117" s="30"/>
      <c r="DL117" s="30"/>
      <c r="DM117" s="30"/>
      <c r="DN117" s="30"/>
      <c r="DO117" s="30"/>
      <c r="DP117" s="30"/>
      <c r="DQ117" s="30"/>
      <c r="DR117" s="152" t="s">
        <v>1068</v>
      </c>
      <c r="DS117" s="152" t="s">
        <v>1068</v>
      </c>
      <c r="DT117" s="152" t="s">
        <v>1068</v>
      </c>
      <c r="DU117" s="152" t="s">
        <v>1068</v>
      </c>
      <c r="DV117" s="152" t="s">
        <v>1068</v>
      </c>
      <c r="DW117" s="30">
        <v>1</v>
      </c>
      <c r="DX117" s="30">
        <v>2</v>
      </c>
      <c r="DY117" s="30">
        <v>2</v>
      </c>
      <c r="DZ117" s="30">
        <v>2</v>
      </c>
      <c r="EA117" s="23">
        <v>1</v>
      </c>
      <c r="EB117" s="23">
        <v>1</v>
      </c>
      <c r="EC117" s="30">
        <v>2</v>
      </c>
      <c r="ED117" s="30">
        <v>2</v>
      </c>
      <c r="EE117" s="30">
        <v>2</v>
      </c>
      <c r="EF117" s="30">
        <v>2</v>
      </c>
      <c r="EG117" s="30">
        <v>2</v>
      </c>
      <c r="EH117" s="23">
        <v>2</v>
      </c>
      <c r="EI117" s="30">
        <v>2</v>
      </c>
      <c r="EJ117" s="23">
        <v>1</v>
      </c>
      <c r="EK117" s="30">
        <v>2</v>
      </c>
      <c r="EL117" s="30">
        <v>2</v>
      </c>
      <c r="EM117" s="30">
        <v>2</v>
      </c>
      <c r="EN117" s="30"/>
      <c r="EO117" s="208">
        <f>COUNTIF(DW117:EN117,"2")</f>
        <v>13</v>
      </c>
      <c r="EP117" s="207">
        <f t="shared" ref="EP117" si="312">EO117/(EO117+EQ117+ES117+EU117)</f>
        <v>0.76470588235294112</v>
      </c>
      <c r="EQ117" s="208">
        <f>COUNTIF(DW117:EN117,"1")</f>
        <v>4</v>
      </c>
      <c r="ER117" s="207">
        <f t="shared" ref="ER117" si="313">EQ117/(EO117+EQ117+ES117+EU117)</f>
        <v>0.23529411764705882</v>
      </c>
      <c r="ES117" s="208">
        <f>COUNTIF(DW117:EN117,"0")</f>
        <v>0</v>
      </c>
      <c r="ET117" s="207">
        <f t="shared" ref="ET117" si="314">ES117/(EO117+EQ117+ES117+EU117)</f>
        <v>0</v>
      </c>
      <c r="EU117" s="208">
        <f>COUNTIF(DW117:EN117,"KĐG")</f>
        <v>0</v>
      </c>
      <c r="EV117" s="207">
        <f t="shared" ref="EV117" si="315">EU117/(EO117+EQ117+ES117+EU117)</f>
        <v>0</v>
      </c>
      <c r="EW117" s="209">
        <f t="shared" ref="EW117" si="316">(((EO117*2)+(EQ117*1)+(ES117*0)))/(EO117+EQ117+ES117)</f>
        <v>1.7647058823529411</v>
      </c>
      <c r="EX117" s="169" t="str">
        <f t="shared" ref="EX117" si="317">IF(EV117&gt;=50%,"KĐG",IF(EW117&gt;=1.6,"ĐMT",IF(EW117&gt;=1,"CCG","CĐ")))</f>
        <v>ĐMT</v>
      </c>
      <c r="EY117" s="135"/>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130"/>
      <c r="LE117" s="130"/>
      <c r="LF117" s="130"/>
      <c r="LG117" s="130"/>
      <c r="LH117" s="130"/>
      <c r="LI117" s="130"/>
      <c r="LJ117" s="130"/>
      <c r="LK117" s="130"/>
      <c r="LL117" s="130"/>
      <c r="LM117" s="130"/>
      <c r="LN117" s="130"/>
      <c r="LO117" s="130"/>
      <c r="LP117" s="130"/>
      <c r="LQ117" s="130"/>
      <c r="LR117" s="130"/>
      <c r="LS117" s="130"/>
      <c r="LT117" s="130"/>
      <c r="LU117" s="130"/>
      <c r="LV117" s="130"/>
      <c r="LW117" s="130"/>
      <c r="LX117" s="135"/>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135"/>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f t="shared" si="251"/>
        <v>1</v>
      </c>
      <c r="ON117" s="51"/>
    </row>
    <row r="118" spans="1:404" ht="45" hidden="1" customHeight="1">
      <c r="A118" s="317"/>
      <c r="B118" s="74">
        <v>45</v>
      </c>
      <c r="C118" s="75" t="s">
        <v>236</v>
      </c>
      <c r="D118" s="73" t="s">
        <v>2</v>
      </c>
      <c r="E118" s="75" t="s">
        <v>651</v>
      </c>
      <c r="F118" s="82" t="s">
        <v>2</v>
      </c>
      <c r="G118" s="73"/>
      <c r="H118" s="89" t="s">
        <v>650</v>
      </c>
      <c r="I118" s="17" t="s">
        <v>979</v>
      </c>
      <c r="J118" s="76"/>
      <c r="K118" s="30" t="s">
        <v>958</v>
      </c>
      <c r="L118" s="30" t="s">
        <v>957</v>
      </c>
      <c r="M118" s="29" t="s">
        <v>638</v>
      </c>
      <c r="N118" s="93" t="s">
        <v>639</v>
      </c>
      <c r="O118" s="301"/>
      <c r="P118" s="76"/>
      <c r="Q118" s="30"/>
      <c r="R118" s="30"/>
      <c r="S118" s="30"/>
      <c r="T118" s="30"/>
      <c r="U118" s="30"/>
      <c r="V118" s="30"/>
      <c r="W118" s="30"/>
      <c r="X118" s="30"/>
      <c r="Y118" s="30" t="s">
        <v>27</v>
      </c>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130"/>
      <c r="CP118" s="130"/>
      <c r="CQ118" s="130"/>
      <c r="CR118" s="130"/>
      <c r="CS118" s="130"/>
      <c r="CT118" s="130"/>
      <c r="CU118" s="130"/>
      <c r="CV118" s="130"/>
      <c r="CW118" s="130"/>
      <c r="CX118" s="130"/>
      <c r="CY118" s="30"/>
      <c r="CZ118" s="30"/>
      <c r="DA118" s="30"/>
      <c r="DB118" s="30"/>
      <c r="DC118" s="30"/>
      <c r="DD118" s="30"/>
      <c r="DE118" s="30"/>
      <c r="DF118" s="30"/>
      <c r="DG118" s="30"/>
      <c r="DH118" s="135"/>
      <c r="DI118" s="30"/>
      <c r="DJ118" s="30"/>
      <c r="DK118" s="30"/>
      <c r="DL118" s="30"/>
      <c r="DM118" s="30"/>
      <c r="DN118" s="30"/>
      <c r="DO118" s="30"/>
      <c r="DP118" s="30"/>
      <c r="DQ118" s="30"/>
      <c r="DR118" s="135"/>
      <c r="DS118" s="30"/>
      <c r="DT118" s="30"/>
      <c r="DU118" s="30"/>
      <c r="DV118" s="130"/>
      <c r="DW118" s="130"/>
      <c r="DX118" s="130"/>
      <c r="DY118" s="130"/>
      <c r="DZ118" s="130"/>
      <c r="EA118" s="130"/>
      <c r="EB118" s="130"/>
      <c r="EC118" s="130"/>
      <c r="ED118" s="130"/>
      <c r="EE118" s="130"/>
      <c r="EF118" s="130"/>
      <c r="EG118" s="130"/>
      <c r="EH118" s="130"/>
      <c r="EI118" s="130"/>
      <c r="EJ118" s="130"/>
      <c r="EK118" s="130"/>
      <c r="EL118" s="130"/>
      <c r="EM118" s="130"/>
      <c r="EN118" s="130"/>
      <c r="EO118" s="130"/>
      <c r="EP118" s="30"/>
      <c r="EQ118" s="30"/>
      <c r="ER118" s="30"/>
      <c r="ES118" s="30"/>
      <c r="ET118" s="30"/>
      <c r="EU118" s="30"/>
      <c r="EV118" s="30"/>
      <c r="EW118" s="30"/>
      <c r="EX118" s="30"/>
      <c r="EY118" s="135"/>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130"/>
      <c r="LE118" s="130"/>
      <c r="LF118" s="130"/>
      <c r="LG118" s="130"/>
      <c r="LH118" s="130"/>
      <c r="LI118" s="130"/>
      <c r="LJ118" s="130"/>
      <c r="LK118" s="130"/>
      <c r="LL118" s="130"/>
      <c r="LM118" s="130"/>
      <c r="LN118" s="130"/>
      <c r="LO118" s="130"/>
      <c r="LP118" s="130"/>
      <c r="LQ118" s="130"/>
      <c r="LR118" s="130"/>
      <c r="LS118" s="130"/>
      <c r="LT118" s="130"/>
      <c r="LU118" s="130"/>
      <c r="LV118" s="130"/>
      <c r="LW118" s="130"/>
      <c r="LX118" s="135"/>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135"/>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f t="shared" si="251"/>
        <v>1</v>
      </c>
      <c r="ON118" s="74"/>
    </row>
    <row r="119" spans="1:404" ht="38.25" hidden="1" customHeight="1">
      <c r="A119" s="317"/>
      <c r="B119" s="74">
        <v>45</v>
      </c>
      <c r="C119" s="75" t="s">
        <v>236</v>
      </c>
      <c r="D119" s="73" t="s">
        <v>2</v>
      </c>
      <c r="E119" s="24" t="s">
        <v>652</v>
      </c>
      <c r="F119" s="82" t="s">
        <v>2</v>
      </c>
      <c r="G119" s="14"/>
      <c r="H119" s="89" t="s">
        <v>650</v>
      </c>
      <c r="I119" s="17" t="s">
        <v>980</v>
      </c>
      <c r="J119" s="54"/>
      <c r="K119" s="30" t="s">
        <v>958</v>
      </c>
      <c r="L119" s="30" t="s">
        <v>957</v>
      </c>
      <c r="M119" s="29" t="s">
        <v>638</v>
      </c>
      <c r="N119" s="93" t="s">
        <v>639</v>
      </c>
      <c r="O119" s="302"/>
      <c r="P119" s="54"/>
      <c r="Q119" s="30"/>
      <c r="R119" s="30"/>
      <c r="S119" s="30"/>
      <c r="T119" s="30"/>
      <c r="U119" s="30"/>
      <c r="V119" s="30"/>
      <c r="W119" s="30"/>
      <c r="X119" s="30"/>
      <c r="Y119" s="30"/>
      <c r="Z119" s="30"/>
      <c r="AA119" s="30" t="s">
        <v>27</v>
      </c>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130"/>
      <c r="CP119" s="130"/>
      <c r="CQ119" s="130"/>
      <c r="CR119" s="130"/>
      <c r="CS119" s="130"/>
      <c r="CT119" s="130"/>
      <c r="CU119" s="130"/>
      <c r="CV119" s="130"/>
      <c r="CW119" s="130"/>
      <c r="CX119" s="130"/>
      <c r="CY119" s="30"/>
      <c r="CZ119" s="30"/>
      <c r="DA119" s="30"/>
      <c r="DB119" s="30"/>
      <c r="DC119" s="30"/>
      <c r="DD119" s="30"/>
      <c r="DE119" s="30"/>
      <c r="DF119" s="30"/>
      <c r="DG119" s="30"/>
      <c r="DH119" s="135"/>
      <c r="DI119" s="30"/>
      <c r="DJ119" s="30"/>
      <c r="DK119" s="30"/>
      <c r="DL119" s="30"/>
      <c r="DM119" s="30"/>
      <c r="DN119" s="30"/>
      <c r="DO119" s="30"/>
      <c r="DP119" s="30"/>
      <c r="DQ119" s="30"/>
      <c r="DR119" s="135"/>
      <c r="DS119" s="30"/>
      <c r="DT119" s="30"/>
      <c r="DU119" s="30"/>
      <c r="DV119" s="130"/>
      <c r="DW119" s="130"/>
      <c r="DX119" s="130"/>
      <c r="DY119" s="130"/>
      <c r="DZ119" s="130"/>
      <c r="EA119" s="130"/>
      <c r="EB119" s="130"/>
      <c r="EC119" s="130"/>
      <c r="ED119" s="130"/>
      <c r="EE119" s="130"/>
      <c r="EF119" s="130"/>
      <c r="EG119" s="130"/>
      <c r="EH119" s="130"/>
      <c r="EI119" s="130"/>
      <c r="EJ119" s="130"/>
      <c r="EK119" s="130"/>
      <c r="EL119" s="130"/>
      <c r="EM119" s="130"/>
      <c r="EN119" s="130"/>
      <c r="EO119" s="130"/>
      <c r="EP119" s="30"/>
      <c r="EQ119" s="30"/>
      <c r="ER119" s="30"/>
      <c r="ES119" s="30"/>
      <c r="ET119" s="30"/>
      <c r="EU119" s="30"/>
      <c r="EV119" s="30"/>
      <c r="EW119" s="30"/>
      <c r="EX119" s="30"/>
      <c r="EY119" s="135"/>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130"/>
      <c r="LE119" s="130"/>
      <c r="LF119" s="130"/>
      <c r="LG119" s="130"/>
      <c r="LH119" s="130"/>
      <c r="LI119" s="130"/>
      <c r="LJ119" s="130"/>
      <c r="LK119" s="130"/>
      <c r="LL119" s="130"/>
      <c r="LM119" s="130"/>
      <c r="LN119" s="130"/>
      <c r="LO119" s="130"/>
      <c r="LP119" s="130"/>
      <c r="LQ119" s="130"/>
      <c r="LR119" s="130"/>
      <c r="LS119" s="130"/>
      <c r="LT119" s="130"/>
      <c r="LU119" s="130"/>
      <c r="LV119" s="130"/>
      <c r="LW119" s="130"/>
      <c r="LX119" s="135"/>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135"/>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f t="shared" si="251"/>
        <v>1</v>
      </c>
      <c r="ON119" s="51"/>
    </row>
    <row r="120" spans="1:404" ht="34.5" hidden="1" customHeight="1">
      <c r="A120" s="317">
        <v>140</v>
      </c>
      <c r="B120" s="61">
        <v>46</v>
      </c>
      <c r="C120" s="16" t="s">
        <v>64</v>
      </c>
      <c r="D120" s="14" t="s">
        <v>3</v>
      </c>
      <c r="E120" s="24" t="s">
        <v>654</v>
      </c>
      <c r="F120" s="82" t="s">
        <v>3</v>
      </c>
      <c r="G120" s="14"/>
      <c r="H120" s="89" t="s">
        <v>653</v>
      </c>
      <c r="I120" s="17" t="s">
        <v>1092</v>
      </c>
      <c r="J120" s="54"/>
      <c r="K120" s="30" t="s">
        <v>958</v>
      </c>
      <c r="L120" s="30" t="s">
        <v>957</v>
      </c>
      <c r="M120" s="29" t="s">
        <v>638</v>
      </c>
      <c r="N120" s="93" t="s">
        <v>639</v>
      </c>
      <c r="O120" s="300" t="s">
        <v>27</v>
      </c>
      <c r="P120" s="54"/>
      <c r="Q120" s="30" t="s">
        <v>27</v>
      </c>
      <c r="R120" s="30"/>
      <c r="S120" s="30"/>
      <c r="T120" s="30"/>
      <c r="U120" s="30"/>
      <c r="V120" s="30"/>
      <c r="W120" s="30"/>
      <c r="X120" s="30"/>
      <c r="Y120" s="30"/>
      <c r="Z120" s="30"/>
      <c r="AA120" s="30"/>
      <c r="AB120" s="152" t="s">
        <v>1068</v>
      </c>
      <c r="AC120" s="152" t="s">
        <v>1068</v>
      </c>
      <c r="AD120" s="152" t="s">
        <v>1068</v>
      </c>
      <c r="AE120" s="30">
        <v>1</v>
      </c>
      <c r="AF120" s="30">
        <v>2</v>
      </c>
      <c r="AG120" s="30">
        <v>2</v>
      </c>
      <c r="AH120" s="30">
        <v>2</v>
      </c>
      <c r="AI120" s="23">
        <v>1</v>
      </c>
      <c r="AJ120" s="23">
        <v>1</v>
      </c>
      <c r="AK120" s="30">
        <v>2</v>
      </c>
      <c r="AL120" s="30">
        <v>2</v>
      </c>
      <c r="AM120" s="30">
        <v>2</v>
      </c>
      <c r="AN120" s="30">
        <v>2</v>
      </c>
      <c r="AO120" s="30">
        <v>2</v>
      </c>
      <c r="AP120" s="23">
        <v>2</v>
      </c>
      <c r="AQ120" s="30">
        <v>2</v>
      </c>
      <c r="AR120" s="23">
        <v>1</v>
      </c>
      <c r="AS120" s="30">
        <v>2</v>
      </c>
      <c r="AT120" s="30">
        <v>2</v>
      </c>
      <c r="AU120" s="30">
        <v>2</v>
      </c>
      <c r="AV120" s="30">
        <v>2</v>
      </c>
      <c r="AW120" s="173">
        <f>COUNTIF(AE120:AV120,"2")</f>
        <v>14</v>
      </c>
      <c r="AX120" s="174">
        <f t="shared" ref="AX120" si="318">AW120/(AW120+AY120+BA120+BC120)</f>
        <v>0.77777777777777779</v>
      </c>
      <c r="AY120" s="173">
        <f>COUNTIF(AE120:AV120,"1")</f>
        <v>4</v>
      </c>
      <c r="AZ120" s="174">
        <f t="shared" ref="AZ120" si="319">AY120/(AW120+AY120+BA120+BC120)</f>
        <v>0.22222222222222221</v>
      </c>
      <c r="BA120" s="173">
        <f>COUNTIF(AE120:AV120,"0")</f>
        <v>0</v>
      </c>
      <c r="BB120" s="174">
        <f t="shared" ref="BB120" si="320">BA120/(AW120+AY120+BA120+BC120)</f>
        <v>0</v>
      </c>
      <c r="BC120" s="173">
        <f>COUNTIF(AE120:AV120,"KĐG")</f>
        <v>0</v>
      </c>
      <c r="BD120" s="174">
        <f t="shared" ref="BD120" si="321">BC120/(AW120+AY120+BA120+BC120)</f>
        <v>0</v>
      </c>
      <c r="BE120" s="175">
        <f t="shared" ref="BE120" si="322">(((AW120*2)+(AY120*1)+(BA120*0)))/(AW120+AY120+BA120)</f>
        <v>1.7777777777777777</v>
      </c>
      <c r="BF120" s="169" t="str">
        <f t="shared" ref="BF120" si="323">IF(BD120&gt;=50%,"KĐG",IF(BE120&gt;=1.6,"ĐMT",IF(BE120&gt;=1,"CCG","CĐ")))</f>
        <v>ĐMT</v>
      </c>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130"/>
      <c r="CP120" s="130"/>
      <c r="CQ120" s="130"/>
      <c r="CR120" s="130"/>
      <c r="CS120" s="130"/>
      <c r="CT120" s="130"/>
      <c r="CU120" s="130"/>
      <c r="CV120" s="130"/>
      <c r="CW120" s="130"/>
      <c r="CX120" s="130"/>
      <c r="CY120" s="30"/>
      <c r="CZ120" s="30"/>
      <c r="DA120" s="30"/>
      <c r="DB120" s="30"/>
      <c r="DC120" s="30"/>
      <c r="DD120" s="30"/>
      <c r="DE120" s="30"/>
      <c r="DF120" s="30"/>
      <c r="DG120" s="30"/>
      <c r="DH120" s="135"/>
      <c r="DI120" s="30"/>
      <c r="DJ120" s="30"/>
      <c r="DK120" s="30"/>
      <c r="DL120" s="30"/>
      <c r="DM120" s="30"/>
      <c r="DN120" s="30"/>
      <c r="DO120" s="30"/>
      <c r="DP120" s="30"/>
      <c r="DQ120" s="30"/>
      <c r="DR120" s="135"/>
      <c r="DS120" s="30"/>
      <c r="DT120" s="30"/>
      <c r="DU120" s="30"/>
      <c r="DV120" s="130"/>
      <c r="DW120" s="130"/>
      <c r="DX120" s="130"/>
      <c r="DY120" s="130"/>
      <c r="DZ120" s="130"/>
      <c r="EA120" s="130"/>
      <c r="EB120" s="130"/>
      <c r="EC120" s="130"/>
      <c r="ED120" s="130"/>
      <c r="EE120" s="130"/>
      <c r="EF120" s="130"/>
      <c r="EG120" s="130"/>
      <c r="EH120" s="130"/>
      <c r="EI120" s="130"/>
      <c r="EJ120" s="130"/>
      <c r="EK120" s="130"/>
      <c r="EL120" s="130"/>
      <c r="EM120" s="130"/>
      <c r="EN120" s="130"/>
      <c r="EO120" s="130"/>
      <c r="EP120" s="30"/>
      <c r="EQ120" s="30"/>
      <c r="ER120" s="30"/>
      <c r="ES120" s="30"/>
      <c r="ET120" s="30"/>
      <c r="EU120" s="30"/>
      <c r="EV120" s="30"/>
      <c r="EW120" s="30"/>
      <c r="EX120" s="30"/>
      <c r="EY120" s="135"/>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130"/>
      <c r="LE120" s="130"/>
      <c r="LF120" s="130"/>
      <c r="LG120" s="130"/>
      <c r="LH120" s="130"/>
      <c r="LI120" s="130"/>
      <c r="LJ120" s="130"/>
      <c r="LK120" s="130"/>
      <c r="LL120" s="130"/>
      <c r="LM120" s="130"/>
      <c r="LN120" s="130"/>
      <c r="LO120" s="130"/>
      <c r="LP120" s="130"/>
      <c r="LQ120" s="130"/>
      <c r="LR120" s="130"/>
      <c r="LS120" s="130"/>
      <c r="LT120" s="130"/>
      <c r="LU120" s="130"/>
      <c r="LV120" s="130"/>
      <c r="LW120" s="130"/>
      <c r="LX120" s="135"/>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135"/>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f t="shared" si="251"/>
        <v>1</v>
      </c>
      <c r="ON120" s="121"/>
    </row>
    <row r="121" spans="1:404" ht="35.25" hidden="1" customHeight="1">
      <c r="A121" s="317"/>
      <c r="B121" s="74">
        <v>46</v>
      </c>
      <c r="C121" s="16" t="s">
        <v>64</v>
      </c>
      <c r="D121" s="73" t="s">
        <v>3</v>
      </c>
      <c r="E121" s="75" t="s">
        <v>655</v>
      </c>
      <c r="F121" s="82" t="s">
        <v>3</v>
      </c>
      <c r="G121" s="73"/>
      <c r="H121" s="89" t="s">
        <v>653</v>
      </c>
      <c r="I121" s="17" t="s">
        <v>1138</v>
      </c>
      <c r="J121" s="76"/>
      <c r="K121" s="30" t="s">
        <v>958</v>
      </c>
      <c r="L121" s="30" t="s">
        <v>957</v>
      </c>
      <c r="M121" s="29" t="s">
        <v>638</v>
      </c>
      <c r="N121" s="93" t="s">
        <v>639</v>
      </c>
      <c r="O121" s="301"/>
      <c r="P121" s="76"/>
      <c r="Q121" s="30"/>
      <c r="R121" s="30" t="s">
        <v>27</v>
      </c>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152" t="s">
        <v>1068</v>
      </c>
      <c r="BH121" s="152" t="s">
        <v>1068</v>
      </c>
      <c r="BI121" s="152" t="s">
        <v>1068</v>
      </c>
      <c r="BJ121" s="30">
        <v>2</v>
      </c>
      <c r="BK121" s="30">
        <v>2</v>
      </c>
      <c r="BL121" s="30">
        <v>2</v>
      </c>
      <c r="BM121" s="30">
        <v>2</v>
      </c>
      <c r="BN121" s="23">
        <v>1</v>
      </c>
      <c r="BO121" s="23">
        <v>1</v>
      </c>
      <c r="BP121" s="30">
        <v>2</v>
      </c>
      <c r="BQ121" s="30">
        <v>1</v>
      </c>
      <c r="BR121" s="30">
        <v>2</v>
      </c>
      <c r="BS121" s="30">
        <v>2</v>
      </c>
      <c r="BT121" s="30">
        <v>2</v>
      </c>
      <c r="BU121" s="23">
        <v>2</v>
      </c>
      <c r="BV121" s="30">
        <v>2</v>
      </c>
      <c r="BW121" s="23">
        <v>1</v>
      </c>
      <c r="BX121" s="30">
        <v>2</v>
      </c>
      <c r="BY121" s="30">
        <v>2</v>
      </c>
      <c r="BZ121" s="30">
        <v>2</v>
      </c>
      <c r="CA121" s="30">
        <v>1</v>
      </c>
      <c r="CB121" s="30"/>
      <c r="CC121" s="185">
        <f>COUNTIF(BJ121:CA121,"2")</f>
        <v>13</v>
      </c>
      <c r="CD121" s="186">
        <f t="shared" ref="CD121" si="324">CC121/(CC121+CE121+CG121+CI121)</f>
        <v>0.72222222222222221</v>
      </c>
      <c r="CE121" s="185">
        <f>COUNTIF(BJ121:CA121,"1")</f>
        <v>5</v>
      </c>
      <c r="CF121" s="186">
        <f t="shared" ref="CF121" si="325">CE121/(CC121+CE121+CG121+CI121)</f>
        <v>0.27777777777777779</v>
      </c>
      <c r="CG121" s="185">
        <f>COUNTIF(BJ121:CA121,"0")</f>
        <v>0</v>
      </c>
      <c r="CH121" s="186">
        <f t="shared" ref="CH121" si="326">CG121/(CC121+CE121+CG121+CI121)</f>
        <v>0</v>
      </c>
      <c r="CI121" s="185">
        <f>COUNTIF(BJ121:CA121,"KĐG")</f>
        <v>0</v>
      </c>
      <c r="CJ121" s="186">
        <f t="shared" ref="CJ121" si="327">CI121/(CC121+CE121+CG121+CI121)</f>
        <v>0</v>
      </c>
      <c r="CK121" s="187">
        <f t="shared" ref="CK121" si="328">(((CC121*2)+(CE121*1)+(CG121*0)))/(CC121+CE121+CG121)</f>
        <v>1.7222222222222223</v>
      </c>
      <c r="CL121" s="169" t="str">
        <f t="shared" ref="CL121" si="329">IF(CJ121&gt;=50%,"KĐG",IF(CK121&gt;=1.6,"ĐMT",IF(CK121&gt;=1,"CCG","CĐ")))</f>
        <v>ĐMT</v>
      </c>
      <c r="CM121" s="30"/>
      <c r="CN121" s="30"/>
      <c r="CO121" s="130"/>
      <c r="CP121" s="130"/>
      <c r="CQ121" s="130"/>
      <c r="CR121" s="130"/>
      <c r="CS121" s="130"/>
      <c r="CT121" s="130"/>
      <c r="CU121" s="130"/>
      <c r="CV121" s="130"/>
      <c r="CW121" s="130"/>
      <c r="CX121" s="130"/>
      <c r="CY121" s="30"/>
      <c r="CZ121" s="30"/>
      <c r="DA121" s="30"/>
      <c r="DB121" s="30"/>
      <c r="DC121" s="30"/>
      <c r="DD121" s="30"/>
      <c r="DE121" s="30"/>
      <c r="DF121" s="30"/>
      <c r="DG121" s="30"/>
      <c r="DH121" s="135"/>
      <c r="DI121" s="30"/>
      <c r="DJ121" s="30"/>
      <c r="DK121" s="30"/>
      <c r="DL121" s="30"/>
      <c r="DM121" s="30"/>
      <c r="DN121" s="30"/>
      <c r="DO121" s="30"/>
      <c r="DP121" s="30"/>
      <c r="DQ121" s="30"/>
      <c r="DR121" s="135"/>
      <c r="DS121" s="30"/>
      <c r="DT121" s="30"/>
      <c r="DU121" s="30"/>
      <c r="DV121" s="130"/>
      <c r="DW121" s="130"/>
      <c r="DX121" s="130"/>
      <c r="DY121" s="130"/>
      <c r="DZ121" s="130"/>
      <c r="EA121" s="130"/>
      <c r="EB121" s="130"/>
      <c r="EC121" s="130"/>
      <c r="ED121" s="130"/>
      <c r="EE121" s="130"/>
      <c r="EF121" s="130"/>
      <c r="EG121" s="130"/>
      <c r="EH121" s="130"/>
      <c r="EI121" s="130"/>
      <c r="EJ121" s="130"/>
      <c r="EK121" s="130"/>
      <c r="EL121" s="130"/>
      <c r="EM121" s="130"/>
      <c r="EN121" s="130"/>
      <c r="EO121" s="130"/>
      <c r="EP121" s="30"/>
      <c r="EQ121" s="30"/>
      <c r="ER121" s="30"/>
      <c r="ES121" s="30"/>
      <c r="ET121" s="30"/>
      <c r="EU121" s="30"/>
      <c r="EV121" s="30"/>
      <c r="EW121" s="30"/>
      <c r="EX121" s="30"/>
      <c r="EY121" s="135"/>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130"/>
      <c r="LE121" s="130"/>
      <c r="LF121" s="130"/>
      <c r="LG121" s="130"/>
      <c r="LH121" s="130"/>
      <c r="LI121" s="130"/>
      <c r="LJ121" s="130"/>
      <c r="LK121" s="130"/>
      <c r="LL121" s="130"/>
      <c r="LM121" s="130"/>
      <c r="LN121" s="130"/>
      <c r="LO121" s="130"/>
      <c r="LP121" s="130"/>
      <c r="LQ121" s="130"/>
      <c r="LR121" s="130"/>
      <c r="LS121" s="130"/>
      <c r="LT121" s="130"/>
      <c r="LU121" s="130"/>
      <c r="LV121" s="130"/>
      <c r="LW121" s="130"/>
      <c r="LX121" s="135"/>
      <c r="LY121" s="30"/>
      <c r="LZ121" s="30"/>
      <c r="MA121" s="30"/>
      <c r="MB121" s="30"/>
      <c r="MC121" s="30"/>
      <c r="MD121" s="30"/>
      <c r="ME121" s="30"/>
      <c r="MF121" s="30"/>
      <c r="MG121" s="30"/>
      <c r="MH121" s="30"/>
      <c r="MI121" s="30"/>
      <c r="MJ121" s="30"/>
      <c r="MK121" s="30"/>
      <c r="ML121" s="30"/>
      <c r="MM121" s="30"/>
      <c r="MN121" s="30"/>
      <c r="MO121" s="30"/>
      <c r="MP121" s="30"/>
      <c r="MQ121" s="30"/>
      <c r="MR121" s="30"/>
      <c r="MS121" s="30"/>
      <c r="MT121" s="30"/>
      <c r="MU121" s="30"/>
      <c r="MV121" s="30"/>
      <c r="MW121" s="30"/>
      <c r="MX121" s="30"/>
      <c r="MY121" s="30"/>
      <c r="MZ121" s="30"/>
      <c r="NA121" s="30"/>
      <c r="NB121" s="30"/>
      <c r="NC121" s="135"/>
      <c r="ND121" s="30"/>
      <c r="NE121" s="30"/>
      <c r="NF121" s="30"/>
      <c r="NG121" s="30"/>
      <c r="NH121" s="30"/>
      <c r="NI121" s="30"/>
      <c r="NJ121" s="30"/>
      <c r="NK121" s="30"/>
      <c r="NL121" s="30"/>
      <c r="NM121" s="30"/>
      <c r="NN121" s="30"/>
      <c r="NO121" s="30"/>
      <c r="NP121" s="30"/>
      <c r="NQ121" s="30"/>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f t="shared" si="251"/>
        <v>1</v>
      </c>
      <c r="ON121" s="74"/>
    </row>
    <row r="122" spans="1:404" ht="33" hidden="1" customHeight="1">
      <c r="A122" s="317"/>
      <c r="B122" s="74">
        <v>46</v>
      </c>
      <c r="C122" s="16" t="s">
        <v>64</v>
      </c>
      <c r="D122" s="73" t="s">
        <v>3</v>
      </c>
      <c r="E122" s="75" t="s">
        <v>656</v>
      </c>
      <c r="F122" s="82" t="s">
        <v>3</v>
      </c>
      <c r="G122" s="29"/>
      <c r="H122" s="89" t="s">
        <v>653</v>
      </c>
      <c r="I122" s="17" t="s">
        <v>1193</v>
      </c>
      <c r="J122" s="76"/>
      <c r="K122" s="30" t="s">
        <v>958</v>
      </c>
      <c r="L122" s="30" t="s">
        <v>957</v>
      </c>
      <c r="M122" s="29" t="s">
        <v>638</v>
      </c>
      <c r="N122" s="93" t="s">
        <v>639</v>
      </c>
      <c r="O122" s="301"/>
      <c r="P122" s="76"/>
      <c r="Q122" s="30"/>
      <c r="R122" s="30"/>
      <c r="S122" s="30" t="s">
        <v>27</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152" t="s">
        <v>1068</v>
      </c>
      <c r="CN122" s="152" t="s">
        <v>1068</v>
      </c>
      <c r="CO122" s="152" t="s">
        <v>1068</v>
      </c>
      <c r="CP122" s="30">
        <v>1</v>
      </c>
      <c r="CQ122" s="30">
        <v>2</v>
      </c>
      <c r="CR122" s="30">
        <v>2</v>
      </c>
      <c r="CS122" s="30">
        <v>2</v>
      </c>
      <c r="CT122" s="23">
        <v>1</v>
      </c>
      <c r="CU122" s="23">
        <v>2</v>
      </c>
      <c r="CV122" s="30">
        <v>2</v>
      </c>
      <c r="CW122" s="30">
        <v>1</v>
      </c>
      <c r="CX122" s="30">
        <v>2</v>
      </c>
      <c r="CY122" s="30">
        <v>2</v>
      </c>
      <c r="CZ122" s="30">
        <v>2</v>
      </c>
      <c r="DA122" s="23">
        <v>2</v>
      </c>
      <c r="DB122" s="30">
        <v>2</v>
      </c>
      <c r="DC122" s="23">
        <v>1</v>
      </c>
      <c r="DD122" s="30">
        <v>2</v>
      </c>
      <c r="DE122" s="30">
        <v>2</v>
      </c>
      <c r="DF122" s="30">
        <v>2</v>
      </c>
      <c r="DG122" s="30"/>
      <c r="DH122" s="201">
        <f>COUNTIF(CP122:DG122,"2")</f>
        <v>13</v>
      </c>
      <c r="DI122" s="198">
        <f t="shared" ref="DI122" si="330">DH122/(DH122+DJ122+DL122+DN122)</f>
        <v>0.76470588235294112</v>
      </c>
      <c r="DJ122" s="201">
        <f>COUNTIF(CP122:DG122,"1")</f>
        <v>4</v>
      </c>
      <c r="DK122" s="198">
        <f t="shared" ref="DK122" si="331">DJ122/(DH122+DJ122+DL122+DN122)</f>
        <v>0.23529411764705882</v>
      </c>
      <c r="DL122" s="201">
        <f>COUNTIF(CP122:DG122,"0")</f>
        <v>0</v>
      </c>
      <c r="DM122" s="198">
        <f t="shared" ref="DM122" si="332">DL122/(DH122+DJ122+DL122+DN122)</f>
        <v>0</v>
      </c>
      <c r="DN122" s="201">
        <f>COUNTIF(CP122:DG122,"KĐG")</f>
        <v>0</v>
      </c>
      <c r="DO122" s="198">
        <f t="shared" ref="DO122" si="333">DN122/(DH122+DJ122+DL122+DN122)</f>
        <v>0</v>
      </c>
      <c r="DP122" s="199">
        <f t="shared" ref="DP122" si="334">(((DH122*2)+(DJ122*1)+(DL122*0)))/(DH122+DJ122+DL122)</f>
        <v>1.7647058823529411</v>
      </c>
      <c r="DQ122" s="169" t="str">
        <f t="shared" ref="DQ122" si="335">IF(DO122&gt;=50%,"KĐG",IF(DP122&gt;=1.6,"ĐMT",IF(DP122&gt;=1,"CCG","CĐ")))</f>
        <v>ĐMT</v>
      </c>
      <c r="DR122" s="135"/>
      <c r="DS122" s="30"/>
      <c r="DT122" s="30"/>
      <c r="DU122" s="30"/>
      <c r="DV122" s="130"/>
      <c r="DW122" s="130"/>
      <c r="DX122" s="130"/>
      <c r="DY122" s="130"/>
      <c r="DZ122" s="130"/>
      <c r="EA122" s="130"/>
      <c r="EB122" s="130"/>
      <c r="EC122" s="130"/>
      <c r="ED122" s="130"/>
      <c r="EE122" s="130"/>
      <c r="EF122" s="130"/>
      <c r="EG122" s="130"/>
      <c r="EH122" s="130"/>
      <c r="EI122" s="130"/>
      <c r="EJ122" s="130"/>
      <c r="EK122" s="130"/>
      <c r="EL122" s="130"/>
      <c r="EM122" s="130"/>
      <c r="EN122" s="130"/>
      <c r="EO122" s="130"/>
      <c r="EP122" s="30"/>
      <c r="EQ122" s="30"/>
      <c r="ER122" s="30"/>
      <c r="ES122" s="30"/>
      <c r="ET122" s="30"/>
      <c r="EU122" s="30"/>
      <c r="EV122" s="30"/>
      <c r="EW122" s="30"/>
      <c r="EX122" s="30"/>
      <c r="EY122" s="135"/>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130"/>
      <c r="LE122" s="130"/>
      <c r="LF122" s="130"/>
      <c r="LG122" s="130"/>
      <c r="LH122" s="130"/>
      <c r="LI122" s="130"/>
      <c r="LJ122" s="130"/>
      <c r="LK122" s="130"/>
      <c r="LL122" s="130"/>
      <c r="LM122" s="130"/>
      <c r="LN122" s="130"/>
      <c r="LO122" s="130"/>
      <c r="LP122" s="130"/>
      <c r="LQ122" s="130"/>
      <c r="LR122" s="130"/>
      <c r="LS122" s="130"/>
      <c r="LT122" s="130"/>
      <c r="LU122" s="130"/>
      <c r="LV122" s="130"/>
      <c r="LW122" s="130"/>
      <c r="LX122" s="135"/>
      <c r="LY122" s="30"/>
      <c r="LZ122" s="30"/>
      <c r="MA122" s="30"/>
      <c r="MB122" s="30"/>
      <c r="MC122" s="30"/>
      <c r="MD122" s="30"/>
      <c r="ME122" s="30"/>
      <c r="MF122" s="30"/>
      <c r="MG122" s="30"/>
      <c r="MH122" s="30"/>
      <c r="MI122" s="30"/>
      <c r="MJ122" s="30"/>
      <c r="MK122" s="30"/>
      <c r="ML122" s="30"/>
      <c r="MM122" s="30"/>
      <c r="MN122" s="30"/>
      <c r="MO122" s="30"/>
      <c r="MP122" s="30"/>
      <c r="MQ122" s="30"/>
      <c r="MR122" s="30"/>
      <c r="MS122" s="30"/>
      <c r="MT122" s="30"/>
      <c r="MU122" s="30"/>
      <c r="MV122" s="30"/>
      <c r="MW122" s="30"/>
      <c r="MX122" s="30"/>
      <c r="MY122" s="30"/>
      <c r="MZ122" s="30"/>
      <c r="NA122" s="30"/>
      <c r="NB122" s="30"/>
      <c r="NC122" s="135"/>
      <c r="ND122" s="30"/>
      <c r="NE122" s="30"/>
      <c r="NF122" s="30"/>
      <c r="NG122" s="30"/>
      <c r="NH122" s="30"/>
      <c r="NI122" s="30"/>
      <c r="NJ122" s="30"/>
      <c r="NK122" s="30"/>
      <c r="NL122" s="30"/>
      <c r="NM122" s="30"/>
      <c r="NN122" s="30"/>
      <c r="NO122" s="30"/>
      <c r="NP122" s="30"/>
      <c r="NQ122" s="30"/>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f t="shared" si="251"/>
        <v>1</v>
      </c>
      <c r="ON122" s="74"/>
    </row>
    <row r="123" spans="1:404" ht="35.25" hidden="1" customHeight="1">
      <c r="A123" s="317"/>
      <c r="B123" s="74">
        <v>46</v>
      </c>
      <c r="C123" s="16" t="s">
        <v>64</v>
      </c>
      <c r="D123" s="73" t="s">
        <v>3</v>
      </c>
      <c r="E123" s="75" t="s">
        <v>657</v>
      </c>
      <c r="F123" s="82" t="s">
        <v>3</v>
      </c>
      <c r="G123" s="73"/>
      <c r="H123" s="89" t="s">
        <v>653</v>
      </c>
      <c r="I123" s="17" t="s">
        <v>1248</v>
      </c>
      <c r="J123" s="76"/>
      <c r="K123" s="30" t="s">
        <v>958</v>
      </c>
      <c r="L123" s="30" t="s">
        <v>957</v>
      </c>
      <c r="M123" s="29" t="s">
        <v>638</v>
      </c>
      <c r="N123" s="93" t="s">
        <v>639</v>
      </c>
      <c r="O123" s="301"/>
      <c r="P123" s="76"/>
      <c r="Q123" s="30"/>
      <c r="R123" s="30"/>
      <c r="S123" s="30"/>
      <c r="T123" s="30" t="s">
        <v>27</v>
      </c>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130"/>
      <c r="CP123" s="130"/>
      <c r="CQ123" s="130"/>
      <c r="CR123" s="130"/>
      <c r="CS123" s="130"/>
      <c r="CT123" s="130"/>
      <c r="CU123" s="130"/>
      <c r="CV123" s="130"/>
      <c r="CW123" s="130"/>
      <c r="CX123" s="130"/>
      <c r="CY123" s="30"/>
      <c r="CZ123" s="30"/>
      <c r="DA123" s="30"/>
      <c r="DB123" s="30"/>
      <c r="DC123" s="30"/>
      <c r="DD123" s="30"/>
      <c r="DE123" s="30"/>
      <c r="DF123" s="30"/>
      <c r="DG123" s="30"/>
      <c r="DH123" s="135"/>
      <c r="DI123" s="30"/>
      <c r="DJ123" s="30"/>
      <c r="DK123" s="30"/>
      <c r="DL123" s="30"/>
      <c r="DM123" s="30"/>
      <c r="DN123" s="30"/>
      <c r="DO123" s="30"/>
      <c r="DP123" s="30"/>
      <c r="DQ123" s="30"/>
      <c r="DR123" s="152" t="s">
        <v>1068</v>
      </c>
      <c r="DS123" s="152" t="s">
        <v>1068</v>
      </c>
      <c r="DT123" s="152" t="s">
        <v>1068</v>
      </c>
      <c r="DU123" s="152" t="s">
        <v>1068</v>
      </c>
      <c r="DV123" s="152" t="s">
        <v>1068</v>
      </c>
      <c r="DW123" s="30">
        <v>2</v>
      </c>
      <c r="DX123" s="30">
        <v>2</v>
      </c>
      <c r="DY123" s="30">
        <v>2</v>
      </c>
      <c r="DZ123" s="30">
        <v>2</v>
      </c>
      <c r="EA123" s="23">
        <v>1</v>
      </c>
      <c r="EB123" s="23">
        <v>2</v>
      </c>
      <c r="EC123" s="30">
        <v>2</v>
      </c>
      <c r="ED123" s="30">
        <v>2</v>
      </c>
      <c r="EE123" s="30">
        <v>2</v>
      </c>
      <c r="EF123" s="30">
        <v>2</v>
      </c>
      <c r="EG123" s="30">
        <v>2</v>
      </c>
      <c r="EH123" s="23">
        <v>2</v>
      </c>
      <c r="EI123" s="30">
        <v>2</v>
      </c>
      <c r="EJ123" s="23">
        <v>1</v>
      </c>
      <c r="EK123" s="30">
        <v>2</v>
      </c>
      <c r="EL123" s="30">
        <v>2</v>
      </c>
      <c r="EM123" s="30">
        <v>2</v>
      </c>
      <c r="EN123" s="30"/>
      <c r="EO123" s="208">
        <f>COUNTIF(DW123:EN123,"2")</f>
        <v>15</v>
      </c>
      <c r="EP123" s="207">
        <f t="shared" ref="EP123" si="336">EO123/(EO123+EQ123+ES123+EU123)</f>
        <v>0.88235294117647056</v>
      </c>
      <c r="EQ123" s="208">
        <f>COUNTIF(DW123:EN123,"1")</f>
        <v>2</v>
      </c>
      <c r="ER123" s="207">
        <f t="shared" ref="ER123" si="337">EQ123/(EO123+EQ123+ES123+EU123)</f>
        <v>0.11764705882352941</v>
      </c>
      <c r="ES123" s="208">
        <f>COUNTIF(DW123:EN123,"0")</f>
        <v>0</v>
      </c>
      <c r="ET123" s="207">
        <f t="shared" ref="ET123" si="338">ES123/(EO123+EQ123+ES123+EU123)</f>
        <v>0</v>
      </c>
      <c r="EU123" s="208">
        <f>COUNTIF(DW123:EN123,"KĐG")</f>
        <v>0</v>
      </c>
      <c r="EV123" s="207">
        <f t="shared" ref="EV123" si="339">EU123/(EO123+EQ123+ES123+EU123)</f>
        <v>0</v>
      </c>
      <c r="EW123" s="209">
        <f t="shared" ref="EW123" si="340">(((EO123*2)+(EQ123*1)+(ES123*0)))/(EO123+EQ123+ES123)</f>
        <v>1.8823529411764706</v>
      </c>
      <c r="EX123" s="209">
        <f t="shared" ref="EX123" si="341">(((EP123*2)+(ER123*1)+(ET123*0)))/(EP123+ER123+ET123)</f>
        <v>1.8823529411764706</v>
      </c>
      <c r="EY123" s="169"/>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130"/>
      <c r="LE123" s="130"/>
      <c r="LF123" s="130"/>
      <c r="LG123" s="130"/>
      <c r="LH123" s="130"/>
      <c r="LI123" s="130"/>
      <c r="LJ123" s="130"/>
      <c r="LK123" s="130"/>
      <c r="LL123" s="130"/>
      <c r="LM123" s="130"/>
      <c r="LN123" s="130"/>
      <c r="LO123" s="130"/>
      <c r="LP123" s="130"/>
      <c r="LQ123" s="130"/>
      <c r="LR123" s="130"/>
      <c r="LS123" s="130"/>
      <c r="LT123" s="130"/>
      <c r="LU123" s="130"/>
      <c r="LV123" s="130"/>
      <c r="LW123" s="130"/>
      <c r="LX123" s="135"/>
      <c r="LY123" s="30"/>
      <c r="LZ123" s="30"/>
      <c r="MA123" s="30"/>
      <c r="MB123" s="30"/>
      <c r="MC123" s="30"/>
      <c r="MD123" s="30"/>
      <c r="ME123" s="30"/>
      <c r="MF123" s="30"/>
      <c r="MG123" s="30"/>
      <c r="MH123" s="30"/>
      <c r="MI123" s="30"/>
      <c r="MJ123" s="30"/>
      <c r="MK123" s="30"/>
      <c r="ML123" s="30"/>
      <c r="MM123" s="30"/>
      <c r="MN123" s="30"/>
      <c r="MO123" s="30"/>
      <c r="MP123" s="30"/>
      <c r="MQ123" s="30"/>
      <c r="MR123" s="30"/>
      <c r="MS123" s="30"/>
      <c r="MT123" s="30"/>
      <c r="MU123" s="30"/>
      <c r="MV123" s="30"/>
      <c r="MW123" s="30"/>
      <c r="MX123" s="30"/>
      <c r="MY123" s="30"/>
      <c r="MZ123" s="30"/>
      <c r="NA123" s="30"/>
      <c r="NB123" s="30"/>
      <c r="NC123" s="135"/>
      <c r="ND123" s="30"/>
      <c r="NE123" s="30"/>
      <c r="NF123" s="30"/>
      <c r="NG123" s="30"/>
      <c r="NH123" s="30"/>
      <c r="NI123" s="30"/>
      <c r="NJ123" s="30"/>
      <c r="NK123" s="30"/>
      <c r="NL123" s="30"/>
      <c r="NM123" s="30"/>
      <c r="NN123" s="30"/>
      <c r="NO123" s="30"/>
      <c r="NP123" s="30"/>
      <c r="NQ123" s="30"/>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f t="shared" si="251"/>
        <v>1</v>
      </c>
      <c r="ON123" s="74"/>
    </row>
    <row r="124" spans="1:404" ht="35.25" hidden="1" customHeight="1">
      <c r="A124" s="317"/>
      <c r="B124" s="74">
        <v>46</v>
      </c>
      <c r="C124" s="16" t="s">
        <v>64</v>
      </c>
      <c r="D124" s="73" t="s">
        <v>3</v>
      </c>
      <c r="E124" s="75" t="s">
        <v>658</v>
      </c>
      <c r="F124" s="82" t="s">
        <v>3</v>
      </c>
      <c r="G124" s="73"/>
      <c r="H124" s="89" t="s">
        <v>653</v>
      </c>
      <c r="I124" s="17" t="s">
        <v>1261</v>
      </c>
      <c r="J124" s="76"/>
      <c r="K124" s="30" t="s">
        <v>958</v>
      </c>
      <c r="L124" s="30" t="s">
        <v>957</v>
      </c>
      <c r="M124" s="29" t="s">
        <v>638</v>
      </c>
      <c r="N124" s="93" t="s">
        <v>639</v>
      </c>
      <c r="O124" s="301"/>
      <c r="P124" s="76"/>
      <c r="Q124" s="30"/>
      <c r="R124" s="30"/>
      <c r="S124" s="30"/>
      <c r="T124" s="30"/>
      <c r="U124" s="30" t="s">
        <v>27</v>
      </c>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130"/>
      <c r="CP124" s="130"/>
      <c r="CQ124" s="130"/>
      <c r="CR124" s="130"/>
      <c r="CS124" s="130"/>
      <c r="CT124" s="130"/>
      <c r="CU124" s="130"/>
      <c r="CV124" s="130"/>
      <c r="CW124" s="130"/>
      <c r="CX124" s="130"/>
      <c r="CY124" s="30"/>
      <c r="CZ124" s="30"/>
      <c r="DA124" s="30"/>
      <c r="DB124" s="30"/>
      <c r="DC124" s="30"/>
      <c r="DD124" s="30"/>
      <c r="DE124" s="30"/>
      <c r="DF124" s="30"/>
      <c r="DG124" s="30"/>
      <c r="DH124" s="135"/>
      <c r="DI124" s="30"/>
      <c r="DJ124" s="30"/>
      <c r="DK124" s="30"/>
      <c r="DL124" s="30"/>
      <c r="DM124" s="30"/>
      <c r="DN124" s="30"/>
      <c r="DO124" s="30"/>
      <c r="DP124" s="30"/>
      <c r="DQ124" s="30"/>
      <c r="DR124" s="135"/>
      <c r="DS124" s="30"/>
      <c r="DT124" s="30"/>
      <c r="DU124" s="30"/>
      <c r="DV124" s="130"/>
      <c r="DW124" s="130"/>
      <c r="DX124" s="130"/>
      <c r="DY124" s="130"/>
      <c r="DZ124" s="130"/>
      <c r="EA124" s="130"/>
      <c r="EB124" s="130"/>
      <c r="EC124" s="130"/>
      <c r="ED124" s="130"/>
      <c r="EE124" s="130"/>
      <c r="EF124" s="130"/>
      <c r="EG124" s="130"/>
      <c r="EH124" s="130"/>
      <c r="EI124" s="130"/>
      <c r="EJ124" s="130"/>
      <c r="EK124" s="130"/>
      <c r="EL124" s="130"/>
      <c r="EM124" s="130"/>
      <c r="EN124" s="130"/>
      <c r="EO124" s="130"/>
      <c r="EP124" s="30"/>
      <c r="EQ124" s="30"/>
      <c r="ER124" s="30"/>
      <c r="ES124" s="30"/>
      <c r="ET124" s="30"/>
      <c r="EU124" s="30"/>
      <c r="EV124" s="30"/>
      <c r="EW124" s="30"/>
      <c r="EX124" s="30"/>
      <c r="EY124" s="152" t="s">
        <v>1068</v>
      </c>
      <c r="EZ124" s="152" t="s">
        <v>1068</v>
      </c>
      <c r="FA124" s="152" t="s">
        <v>1068</v>
      </c>
      <c r="FB124" s="30">
        <v>2</v>
      </c>
      <c r="FC124" s="30">
        <v>2</v>
      </c>
      <c r="FD124" s="30">
        <v>2</v>
      </c>
      <c r="FE124" s="30">
        <v>2</v>
      </c>
      <c r="FF124" s="23">
        <v>1</v>
      </c>
      <c r="FG124" s="23">
        <v>1</v>
      </c>
      <c r="FH124" s="30">
        <v>2</v>
      </c>
      <c r="FI124" s="30">
        <v>2</v>
      </c>
      <c r="FJ124" s="30">
        <v>2</v>
      </c>
      <c r="FK124" s="30">
        <v>2</v>
      </c>
      <c r="FL124" s="30">
        <v>1</v>
      </c>
      <c r="FM124" s="23">
        <v>2</v>
      </c>
      <c r="FN124" s="30">
        <v>2</v>
      </c>
      <c r="FO124" s="23">
        <v>1</v>
      </c>
      <c r="FP124" s="30">
        <v>2</v>
      </c>
      <c r="FQ124" s="30">
        <v>2</v>
      </c>
      <c r="FR124" s="30">
        <v>2</v>
      </c>
      <c r="FS124" s="30"/>
      <c r="FT124" s="214">
        <f>COUNTIF(FB124:FS124,"2")</f>
        <v>13</v>
      </c>
      <c r="FU124" s="215">
        <f t="shared" ref="FU124" si="342">FT124/(FT124+FV124+FX124+FZ124)</f>
        <v>0.76470588235294112</v>
      </c>
      <c r="FV124" s="214">
        <f>COUNTIF(FB124:FS124,"1")</f>
        <v>4</v>
      </c>
      <c r="FW124" s="215">
        <f t="shared" ref="FW124" si="343">FV124/(FT124+FV124+FX124+FZ124)</f>
        <v>0.23529411764705882</v>
      </c>
      <c r="FX124" s="214">
        <f>COUNTIF(FB124:FS124,"0")</f>
        <v>0</v>
      </c>
      <c r="FY124" s="215">
        <f t="shared" ref="FY124" si="344">FX124/(FT124+FV124+FX124+FZ124)</f>
        <v>0</v>
      </c>
      <c r="FZ124" s="214">
        <f>COUNTIF(FB124:FS124,"KĐG")</f>
        <v>0</v>
      </c>
      <c r="GA124" s="215">
        <f t="shared" ref="GA124" si="345">FZ124/(FT124+FV124+FX124+FZ124)</f>
        <v>0</v>
      </c>
      <c r="GB124" s="216">
        <f t="shared" ref="GB124" si="346">(((FT124*2)+(FV124*1)+(FX124*0)))/(FT124+FV124+FX124)</f>
        <v>1.7647058823529411</v>
      </c>
      <c r="GC124" s="169" t="str">
        <f t="shared" ref="GC124" si="347">IF(GA124&gt;=50%,"KĐG",IF(GB124&gt;=1.6,"ĐMT",IF(GB124&gt;=1,"CCG","CĐ")))</f>
        <v>ĐMT</v>
      </c>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130"/>
      <c r="LE124" s="130"/>
      <c r="LF124" s="130"/>
      <c r="LG124" s="130"/>
      <c r="LH124" s="130"/>
      <c r="LI124" s="130"/>
      <c r="LJ124" s="130"/>
      <c r="LK124" s="130"/>
      <c r="LL124" s="130"/>
      <c r="LM124" s="130"/>
      <c r="LN124" s="130"/>
      <c r="LO124" s="130"/>
      <c r="LP124" s="130"/>
      <c r="LQ124" s="130"/>
      <c r="LR124" s="130"/>
      <c r="LS124" s="130"/>
      <c r="LT124" s="130"/>
      <c r="LU124" s="130"/>
      <c r="LV124" s="130"/>
      <c r="LW124" s="130"/>
      <c r="LX124" s="135"/>
      <c r="LY124" s="30"/>
      <c r="LZ124" s="30"/>
      <c r="MA124" s="30"/>
      <c r="MB124" s="30"/>
      <c r="MC124" s="30"/>
      <c r="MD124" s="30"/>
      <c r="ME124" s="30"/>
      <c r="MF124" s="30"/>
      <c r="MG124" s="30"/>
      <c r="MH124" s="30"/>
      <c r="MI124" s="30"/>
      <c r="MJ124" s="30"/>
      <c r="MK124" s="30"/>
      <c r="ML124" s="30"/>
      <c r="MM124" s="30"/>
      <c r="MN124" s="30"/>
      <c r="MO124" s="30"/>
      <c r="MP124" s="30"/>
      <c r="MQ124" s="30"/>
      <c r="MR124" s="30"/>
      <c r="MS124" s="30"/>
      <c r="MT124" s="30"/>
      <c r="MU124" s="30"/>
      <c r="MV124" s="30"/>
      <c r="MW124" s="30"/>
      <c r="MX124" s="30"/>
      <c r="MY124" s="30"/>
      <c r="MZ124" s="30"/>
      <c r="NA124" s="30"/>
      <c r="NB124" s="30"/>
      <c r="NC124" s="135"/>
      <c r="ND124" s="30"/>
      <c r="NE124" s="30"/>
      <c r="NF124" s="30"/>
      <c r="NG124" s="30"/>
      <c r="NH124" s="30"/>
      <c r="NI124" s="30"/>
      <c r="NJ124" s="30"/>
      <c r="NK124" s="30"/>
      <c r="NL124" s="30"/>
      <c r="NM124" s="30"/>
      <c r="NN124" s="30"/>
      <c r="NO124" s="30"/>
      <c r="NP124" s="30"/>
      <c r="NQ124" s="30"/>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f t="shared" si="251"/>
        <v>1</v>
      </c>
      <c r="ON124" s="74"/>
    </row>
    <row r="125" spans="1:404" ht="35.25" hidden="1" customHeight="1">
      <c r="A125" s="317"/>
      <c r="B125" s="74">
        <v>46</v>
      </c>
      <c r="C125" s="16" t="s">
        <v>64</v>
      </c>
      <c r="D125" s="73" t="s">
        <v>3</v>
      </c>
      <c r="E125" s="75" t="s">
        <v>659</v>
      </c>
      <c r="F125" s="82" t="s">
        <v>3</v>
      </c>
      <c r="G125" s="73"/>
      <c r="H125" s="89" t="s">
        <v>653</v>
      </c>
      <c r="I125" s="17" t="s">
        <v>1291</v>
      </c>
      <c r="J125" s="76"/>
      <c r="K125" s="30" t="s">
        <v>958</v>
      </c>
      <c r="L125" s="30" t="s">
        <v>957</v>
      </c>
      <c r="M125" s="29" t="s">
        <v>638</v>
      </c>
      <c r="N125" s="93" t="s">
        <v>639</v>
      </c>
      <c r="O125" s="301"/>
      <c r="P125" s="76"/>
      <c r="Q125" s="30"/>
      <c r="R125" s="30"/>
      <c r="S125" s="30"/>
      <c r="T125" s="30"/>
      <c r="U125" s="30"/>
      <c r="V125" s="30" t="s">
        <v>27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130"/>
      <c r="CP125" s="130"/>
      <c r="CQ125" s="130"/>
      <c r="CR125" s="130"/>
      <c r="CS125" s="130"/>
      <c r="CT125" s="130"/>
      <c r="CU125" s="130"/>
      <c r="CV125" s="130"/>
      <c r="CW125" s="130"/>
      <c r="CX125" s="130"/>
      <c r="CY125" s="30"/>
      <c r="CZ125" s="30"/>
      <c r="DA125" s="30"/>
      <c r="DB125" s="30"/>
      <c r="DC125" s="30"/>
      <c r="DD125" s="30"/>
      <c r="DE125" s="30"/>
      <c r="DF125" s="30"/>
      <c r="DG125" s="30"/>
      <c r="DH125" s="135"/>
      <c r="DI125" s="30"/>
      <c r="DJ125" s="30"/>
      <c r="DK125" s="30"/>
      <c r="DL125" s="30"/>
      <c r="DM125" s="30"/>
      <c r="DN125" s="30"/>
      <c r="DO125" s="30"/>
      <c r="DP125" s="30"/>
      <c r="DQ125" s="30"/>
      <c r="DR125" s="135"/>
      <c r="DS125" s="30"/>
      <c r="DT125" s="30"/>
      <c r="DU125" s="30"/>
      <c r="DV125" s="130"/>
      <c r="DW125" s="130"/>
      <c r="DX125" s="130"/>
      <c r="DY125" s="130"/>
      <c r="DZ125" s="130"/>
      <c r="EA125" s="130"/>
      <c r="EB125" s="130"/>
      <c r="EC125" s="130"/>
      <c r="ED125" s="130"/>
      <c r="EE125" s="130"/>
      <c r="EF125" s="130"/>
      <c r="EG125" s="130"/>
      <c r="EH125" s="130"/>
      <c r="EI125" s="130"/>
      <c r="EJ125" s="130"/>
      <c r="EK125" s="130"/>
      <c r="EL125" s="130"/>
      <c r="EM125" s="130"/>
      <c r="EN125" s="130"/>
      <c r="EO125" s="130"/>
      <c r="EP125" s="30"/>
      <c r="EQ125" s="30"/>
      <c r="ER125" s="30"/>
      <c r="ES125" s="30"/>
      <c r="ET125" s="30"/>
      <c r="EU125" s="30"/>
      <c r="EV125" s="30"/>
      <c r="EW125" s="30"/>
      <c r="EX125" s="30"/>
      <c r="EY125" s="135"/>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152" t="s">
        <v>1068</v>
      </c>
      <c r="GE125" s="152" t="s">
        <v>1068</v>
      </c>
      <c r="GF125" s="30">
        <v>2</v>
      </c>
      <c r="GG125" s="30">
        <v>2</v>
      </c>
      <c r="GH125" s="30">
        <v>2</v>
      </c>
      <c r="GI125" s="30">
        <v>2</v>
      </c>
      <c r="GJ125" s="23">
        <v>2</v>
      </c>
      <c r="GK125" s="23">
        <v>1</v>
      </c>
      <c r="GL125" s="30">
        <v>2</v>
      </c>
      <c r="GM125" s="30">
        <v>2</v>
      </c>
      <c r="GN125" s="30">
        <v>2</v>
      </c>
      <c r="GO125" s="30">
        <v>2</v>
      </c>
      <c r="GP125" s="30">
        <v>2</v>
      </c>
      <c r="GQ125" s="30">
        <v>2</v>
      </c>
      <c r="GR125" s="30">
        <v>2</v>
      </c>
      <c r="GS125" s="23">
        <v>1</v>
      </c>
      <c r="GT125" s="30">
        <v>2</v>
      </c>
      <c r="GU125" s="30">
        <v>2</v>
      </c>
      <c r="GV125" s="30">
        <v>2</v>
      </c>
      <c r="GW125" s="30"/>
      <c r="GX125" s="30">
        <v>2</v>
      </c>
      <c r="GY125" s="224">
        <f>COUNTIF(GF125:GX125,"2")</f>
        <v>16</v>
      </c>
      <c r="GZ125" s="225">
        <f t="shared" ref="GZ125" si="348">GY125/(GY125+HA125+HC125+HE125)</f>
        <v>0.88888888888888884</v>
      </c>
      <c r="HA125" s="224">
        <f>COUNTIF(GG125:GX125,"1")</f>
        <v>2</v>
      </c>
      <c r="HB125" s="225">
        <f t="shared" ref="HB125" si="349">HA125/(GY125+HA125+HC125+HE125)</f>
        <v>0.1111111111111111</v>
      </c>
      <c r="HC125" s="224">
        <f>COUNTIF(GG125:GX125,"0")</f>
        <v>0</v>
      </c>
      <c r="HD125" s="225">
        <f t="shared" ref="HD125" si="350">HC125/(GY125+HA125+HC125+HE125)</f>
        <v>0</v>
      </c>
      <c r="HE125" s="224">
        <f>COUNTIF(GG125:GX125,"KĐG")</f>
        <v>0</v>
      </c>
      <c r="HF125" s="225">
        <f t="shared" ref="HF125" si="351">HE125/(GY125+HA125+HC125+HE125)</f>
        <v>0</v>
      </c>
      <c r="HG125" s="226">
        <f t="shared" ref="HG125" si="352">(((GY125*2)+(HA125*1)+(HC125*0)))/(GY125+HA125+HC125)</f>
        <v>1.8888888888888888</v>
      </c>
      <c r="HH125" s="169" t="str">
        <f t="shared" ref="HH125" si="353">IF(HF125&gt;=50%,"KĐG",IF(HG125&gt;=1.6,"ĐMT",IF(HG125&gt;=1,"CCG","CĐ")))</f>
        <v>ĐMT</v>
      </c>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130"/>
      <c r="LE125" s="130"/>
      <c r="LF125" s="130"/>
      <c r="LG125" s="130"/>
      <c r="LH125" s="130"/>
      <c r="LI125" s="130"/>
      <c r="LJ125" s="130"/>
      <c r="LK125" s="130"/>
      <c r="LL125" s="130"/>
      <c r="LM125" s="130"/>
      <c r="LN125" s="130"/>
      <c r="LO125" s="130"/>
      <c r="LP125" s="130"/>
      <c r="LQ125" s="130"/>
      <c r="LR125" s="130"/>
      <c r="LS125" s="130"/>
      <c r="LT125" s="130"/>
      <c r="LU125" s="130"/>
      <c r="LV125" s="130"/>
      <c r="LW125" s="130"/>
      <c r="LX125" s="135"/>
      <c r="LY125" s="30"/>
      <c r="LZ125" s="30"/>
      <c r="MA125" s="30"/>
      <c r="MB125" s="30"/>
      <c r="MC125" s="30"/>
      <c r="MD125" s="30"/>
      <c r="ME125" s="30"/>
      <c r="MF125" s="30"/>
      <c r="MG125" s="30"/>
      <c r="MH125" s="30"/>
      <c r="MI125" s="30"/>
      <c r="MJ125" s="30"/>
      <c r="MK125" s="30"/>
      <c r="ML125" s="30"/>
      <c r="MM125" s="30"/>
      <c r="MN125" s="30"/>
      <c r="MO125" s="30"/>
      <c r="MP125" s="30"/>
      <c r="MQ125" s="30"/>
      <c r="MR125" s="30"/>
      <c r="MS125" s="30"/>
      <c r="MT125" s="30"/>
      <c r="MU125" s="30"/>
      <c r="MV125" s="30"/>
      <c r="MW125" s="30"/>
      <c r="MX125" s="30"/>
      <c r="MY125" s="30"/>
      <c r="MZ125" s="30"/>
      <c r="NA125" s="30"/>
      <c r="NB125" s="30"/>
      <c r="NC125" s="135"/>
      <c r="ND125" s="30"/>
      <c r="NE125" s="30"/>
      <c r="NF125" s="30"/>
      <c r="NG125" s="30"/>
      <c r="NH125" s="30"/>
      <c r="NI125" s="30"/>
      <c r="NJ125" s="30"/>
      <c r="NK125" s="30"/>
      <c r="NL125" s="30"/>
      <c r="NM125" s="30"/>
      <c r="NN125" s="30"/>
      <c r="NO125" s="30"/>
      <c r="NP125" s="30"/>
      <c r="NQ125" s="30"/>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f t="shared" si="251"/>
        <v>1</v>
      </c>
      <c r="ON125" s="74"/>
    </row>
    <row r="126" spans="1:404" ht="33.75" customHeight="1">
      <c r="A126" s="317"/>
      <c r="B126" s="74">
        <v>46</v>
      </c>
      <c r="C126" s="16" t="s">
        <v>64</v>
      </c>
      <c r="D126" s="73" t="s">
        <v>3</v>
      </c>
      <c r="E126" s="75" t="s">
        <v>238</v>
      </c>
      <c r="F126" s="82" t="s">
        <v>3</v>
      </c>
      <c r="G126" s="73"/>
      <c r="H126" s="89" t="s">
        <v>653</v>
      </c>
      <c r="I126" s="17" t="s">
        <v>1317</v>
      </c>
      <c r="J126" s="76"/>
      <c r="K126" s="30" t="s">
        <v>958</v>
      </c>
      <c r="L126" s="30" t="s">
        <v>957</v>
      </c>
      <c r="M126" s="29" t="s">
        <v>638</v>
      </c>
      <c r="N126" s="93" t="s">
        <v>639</v>
      </c>
      <c r="O126" s="301"/>
      <c r="P126" s="76"/>
      <c r="Q126" s="30"/>
      <c r="R126" s="30"/>
      <c r="S126" s="30"/>
      <c r="T126" s="30"/>
      <c r="U126" s="30"/>
      <c r="V126" s="30"/>
      <c r="W126" s="30" t="s">
        <v>27</v>
      </c>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130"/>
      <c r="CP126" s="130"/>
      <c r="CQ126" s="130"/>
      <c r="CR126" s="130"/>
      <c r="CS126" s="130"/>
      <c r="CT126" s="130"/>
      <c r="CU126" s="130"/>
      <c r="CV126" s="130"/>
      <c r="CW126" s="130"/>
      <c r="CX126" s="130"/>
      <c r="CY126" s="30"/>
      <c r="CZ126" s="30"/>
      <c r="DA126" s="30"/>
      <c r="DB126" s="30"/>
      <c r="DC126" s="30"/>
      <c r="DD126" s="30"/>
      <c r="DE126" s="30"/>
      <c r="DF126" s="30"/>
      <c r="DG126" s="30"/>
      <c r="DH126" s="135"/>
      <c r="DI126" s="30"/>
      <c r="DJ126" s="30"/>
      <c r="DK126" s="30"/>
      <c r="DL126" s="30"/>
      <c r="DM126" s="30"/>
      <c r="DN126" s="30"/>
      <c r="DO126" s="30"/>
      <c r="DP126" s="30"/>
      <c r="DQ126" s="30"/>
      <c r="DR126" s="135"/>
      <c r="DS126" s="30"/>
      <c r="DT126" s="30"/>
      <c r="DU126" s="30"/>
      <c r="DV126" s="130"/>
      <c r="DW126" s="130"/>
      <c r="DX126" s="130"/>
      <c r="DY126" s="130"/>
      <c r="DZ126" s="130"/>
      <c r="EA126" s="130"/>
      <c r="EB126" s="130"/>
      <c r="EC126" s="130"/>
      <c r="ED126" s="130"/>
      <c r="EE126" s="130"/>
      <c r="EF126" s="130"/>
      <c r="EG126" s="130"/>
      <c r="EH126" s="130"/>
      <c r="EI126" s="130"/>
      <c r="EJ126" s="130"/>
      <c r="EK126" s="130"/>
      <c r="EL126" s="130"/>
      <c r="EM126" s="130"/>
      <c r="EN126" s="130"/>
      <c r="EO126" s="130"/>
      <c r="EP126" s="30"/>
      <c r="EQ126" s="30"/>
      <c r="ER126" s="30"/>
      <c r="ES126" s="30"/>
      <c r="ET126" s="30"/>
      <c r="EU126" s="30"/>
      <c r="EV126" s="30"/>
      <c r="EW126" s="30"/>
      <c r="EX126" s="30"/>
      <c r="EY126" s="135"/>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152" t="s">
        <v>1068</v>
      </c>
      <c r="HJ126" s="152" t="s">
        <v>1068</v>
      </c>
      <c r="HK126" s="152" t="s">
        <v>1068</v>
      </c>
      <c r="HL126" s="152" t="s">
        <v>1068</v>
      </c>
      <c r="HM126" s="152" t="s">
        <v>1068</v>
      </c>
      <c r="HN126" s="30">
        <v>2</v>
      </c>
      <c r="HO126" s="30">
        <v>2</v>
      </c>
      <c r="HP126" s="30">
        <v>2</v>
      </c>
      <c r="HQ126" s="30">
        <v>2</v>
      </c>
      <c r="HR126" s="23">
        <v>1</v>
      </c>
      <c r="HS126" s="23">
        <v>2</v>
      </c>
      <c r="HT126" s="30">
        <v>2</v>
      </c>
      <c r="HU126" s="30">
        <v>1</v>
      </c>
      <c r="HV126" s="30">
        <v>2</v>
      </c>
      <c r="HW126" s="30">
        <v>2</v>
      </c>
      <c r="HX126" s="30">
        <v>2</v>
      </c>
      <c r="HY126" s="30">
        <v>2</v>
      </c>
      <c r="HZ126" s="30">
        <v>2</v>
      </c>
      <c r="IA126" s="23">
        <v>1</v>
      </c>
      <c r="IB126" s="30">
        <v>2</v>
      </c>
      <c r="IC126" s="30">
        <v>2</v>
      </c>
      <c r="ID126" s="30">
        <v>2</v>
      </c>
      <c r="IE126" s="30"/>
      <c r="IF126" s="30">
        <v>2</v>
      </c>
      <c r="IG126" s="234">
        <f>COUNTIF(HN126:IF126,"2")</f>
        <v>15</v>
      </c>
      <c r="IH126" s="235">
        <f t="shared" ref="IH126" si="354">IG126/(IG126+II126+IK126+IM126)</f>
        <v>0.83333333333333337</v>
      </c>
      <c r="II126" s="234">
        <f>COUNTIF(HO126:IF126,"1")</f>
        <v>3</v>
      </c>
      <c r="IJ126" s="235">
        <f t="shared" ref="IJ126" si="355">II126/(IG126+II126+IK126+IM126)</f>
        <v>0.16666666666666666</v>
      </c>
      <c r="IK126" s="234">
        <f>COUNTIF(HO126:IF126,"0")</f>
        <v>0</v>
      </c>
      <c r="IL126" s="235">
        <f t="shared" ref="IL126" si="356">IK126/(IG126+II126+IK126+IM126)</f>
        <v>0</v>
      </c>
      <c r="IM126" s="234">
        <f>COUNTIF(HO126:IF126,"KĐG")</f>
        <v>0</v>
      </c>
      <c r="IN126" s="235">
        <f t="shared" ref="IN126" si="357">IM126/(IG126+II126+IK126+IM126)</f>
        <v>0</v>
      </c>
      <c r="IO126" s="236">
        <f t="shared" ref="IO126" si="358">(((IG126*2)+(II126*1)+(IK126*0)))/(IG126+II126+IK126)</f>
        <v>1.8333333333333333</v>
      </c>
      <c r="IP126" s="169" t="str">
        <f t="shared" ref="IP126" si="359">IF(IN126&gt;=50%,"KĐG",IF(IO126&gt;=1.6,"ĐMT",IF(IO126&gt;=1,"CCG","CĐ")))</f>
        <v>ĐMT</v>
      </c>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130"/>
      <c r="LE126" s="130"/>
      <c r="LF126" s="130"/>
      <c r="LG126" s="130"/>
      <c r="LH126" s="130"/>
      <c r="LI126" s="130"/>
      <c r="LJ126" s="130"/>
      <c r="LK126" s="130"/>
      <c r="LL126" s="130"/>
      <c r="LM126" s="130"/>
      <c r="LN126" s="130"/>
      <c r="LO126" s="130"/>
      <c r="LP126" s="130"/>
      <c r="LQ126" s="130"/>
      <c r="LR126" s="130"/>
      <c r="LS126" s="130"/>
      <c r="LT126" s="130"/>
      <c r="LU126" s="130"/>
      <c r="LV126" s="130"/>
      <c r="LW126" s="130"/>
      <c r="LX126" s="135"/>
      <c r="LY126" s="30"/>
      <c r="LZ126" s="30"/>
      <c r="MA126" s="30"/>
      <c r="MB126" s="30"/>
      <c r="MC126" s="30"/>
      <c r="MD126" s="30"/>
      <c r="ME126" s="30"/>
      <c r="MF126" s="30"/>
      <c r="MG126" s="30"/>
      <c r="MH126" s="30"/>
      <c r="MI126" s="30"/>
      <c r="MJ126" s="30"/>
      <c r="MK126" s="30"/>
      <c r="ML126" s="30"/>
      <c r="MM126" s="30"/>
      <c r="MN126" s="30"/>
      <c r="MO126" s="30"/>
      <c r="MP126" s="30"/>
      <c r="MQ126" s="30"/>
      <c r="MR126" s="30"/>
      <c r="MS126" s="30"/>
      <c r="MT126" s="30"/>
      <c r="MU126" s="30"/>
      <c r="MV126" s="30"/>
      <c r="MW126" s="30"/>
      <c r="MX126" s="30"/>
      <c r="MY126" s="30"/>
      <c r="MZ126" s="30"/>
      <c r="NA126" s="30"/>
      <c r="NB126" s="30"/>
      <c r="NC126" s="135"/>
      <c r="ND126" s="30"/>
      <c r="NE126" s="30"/>
      <c r="NF126" s="30"/>
      <c r="NG126" s="30"/>
      <c r="NH126" s="30"/>
      <c r="NI126" s="30"/>
      <c r="NJ126" s="30"/>
      <c r="NK126" s="30"/>
      <c r="NL126" s="30"/>
      <c r="NM126" s="30"/>
      <c r="NN126" s="30"/>
      <c r="NO126" s="30"/>
      <c r="NP126" s="30"/>
      <c r="NQ126" s="30"/>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f t="shared" si="251"/>
        <v>1</v>
      </c>
      <c r="ON126" s="74"/>
    </row>
    <row r="127" spans="1:404" ht="67.5" hidden="1" customHeight="1">
      <c r="A127" s="317"/>
      <c r="B127" s="74">
        <v>46</v>
      </c>
      <c r="C127" s="16" t="s">
        <v>64</v>
      </c>
      <c r="D127" s="73" t="s">
        <v>3</v>
      </c>
      <c r="E127" s="75" t="s">
        <v>239</v>
      </c>
      <c r="F127" s="82" t="s">
        <v>3</v>
      </c>
      <c r="G127" s="73"/>
      <c r="H127" s="89" t="s">
        <v>653</v>
      </c>
      <c r="I127" s="17" t="s">
        <v>663</v>
      </c>
      <c r="J127" s="76"/>
      <c r="K127" s="30" t="s">
        <v>958</v>
      </c>
      <c r="L127" s="30" t="s">
        <v>957</v>
      </c>
      <c r="M127" s="29" t="s">
        <v>638</v>
      </c>
      <c r="N127" s="93" t="s">
        <v>639</v>
      </c>
      <c r="O127" s="301"/>
      <c r="P127" s="76"/>
      <c r="Q127" s="30"/>
      <c r="R127" s="30"/>
      <c r="S127" s="30"/>
      <c r="T127" s="30"/>
      <c r="U127" s="30"/>
      <c r="V127" s="30"/>
      <c r="W127" s="30"/>
      <c r="X127" s="30" t="s">
        <v>27</v>
      </c>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130"/>
      <c r="CP127" s="130"/>
      <c r="CQ127" s="130"/>
      <c r="CR127" s="130"/>
      <c r="CS127" s="130"/>
      <c r="CT127" s="130"/>
      <c r="CU127" s="130"/>
      <c r="CV127" s="130"/>
      <c r="CW127" s="130"/>
      <c r="CX127" s="130"/>
      <c r="CY127" s="30"/>
      <c r="CZ127" s="30"/>
      <c r="DA127" s="30"/>
      <c r="DB127" s="30"/>
      <c r="DC127" s="30"/>
      <c r="DD127" s="30"/>
      <c r="DE127" s="30"/>
      <c r="DF127" s="30"/>
      <c r="DG127" s="30"/>
      <c r="DH127" s="135"/>
      <c r="DI127" s="30"/>
      <c r="DJ127" s="30"/>
      <c r="DK127" s="30"/>
      <c r="DL127" s="30"/>
      <c r="DM127" s="30"/>
      <c r="DN127" s="30"/>
      <c r="DO127" s="30"/>
      <c r="DP127" s="30"/>
      <c r="DQ127" s="30"/>
      <c r="DR127" s="135"/>
      <c r="DS127" s="30"/>
      <c r="DT127" s="30"/>
      <c r="DU127" s="30"/>
      <c r="DV127" s="130"/>
      <c r="DW127" s="130"/>
      <c r="DX127" s="130"/>
      <c r="DY127" s="130"/>
      <c r="DZ127" s="130"/>
      <c r="EA127" s="130"/>
      <c r="EB127" s="130"/>
      <c r="EC127" s="130"/>
      <c r="ED127" s="130"/>
      <c r="EE127" s="130"/>
      <c r="EF127" s="130"/>
      <c r="EG127" s="130"/>
      <c r="EH127" s="130"/>
      <c r="EI127" s="130"/>
      <c r="EJ127" s="130"/>
      <c r="EK127" s="130"/>
      <c r="EL127" s="130"/>
      <c r="EM127" s="130"/>
      <c r="EN127" s="130"/>
      <c r="EO127" s="130"/>
      <c r="EP127" s="30"/>
      <c r="EQ127" s="30"/>
      <c r="ER127" s="30"/>
      <c r="ES127" s="30"/>
      <c r="ET127" s="30"/>
      <c r="EU127" s="30"/>
      <c r="EV127" s="30"/>
      <c r="EW127" s="30"/>
      <c r="EX127" s="30"/>
      <c r="EY127" s="135"/>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130"/>
      <c r="LE127" s="130"/>
      <c r="LF127" s="130"/>
      <c r="LG127" s="130"/>
      <c r="LH127" s="130"/>
      <c r="LI127" s="130"/>
      <c r="LJ127" s="130"/>
      <c r="LK127" s="130"/>
      <c r="LL127" s="130"/>
      <c r="LM127" s="130"/>
      <c r="LN127" s="130"/>
      <c r="LO127" s="130"/>
      <c r="LP127" s="130"/>
      <c r="LQ127" s="130"/>
      <c r="LR127" s="130"/>
      <c r="LS127" s="130"/>
      <c r="LT127" s="130"/>
      <c r="LU127" s="130"/>
      <c r="LV127" s="130"/>
      <c r="LW127" s="130"/>
      <c r="LX127" s="135"/>
      <c r="LY127" s="30"/>
      <c r="LZ127" s="30"/>
      <c r="MA127" s="30"/>
      <c r="MB127" s="30"/>
      <c r="MC127" s="30"/>
      <c r="MD127" s="30"/>
      <c r="ME127" s="30"/>
      <c r="MF127" s="30"/>
      <c r="MG127" s="30"/>
      <c r="MH127" s="30"/>
      <c r="MI127" s="30"/>
      <c r="MJ127" s="30"/>
      <c r="MK127" s="30"/>
      <c r="ML127" s="30"/>
      <c r="MM127" s="30"/>
      <c r="MN127" s="30"/>
      <c r="MO127" s="30"/>
      <c r="MP127" s="30"/>
      <c r="MQ127" s="30"/>
      <c r="MR127" s="30"/>
      <c r="MS127" s="30"/>
      <c r="MT127" s="30"/>
      <c r="MU127" s="30"/>
      <c r="MV127" s="30"/>
      <c r="MW127" s="30"/>
      <c r="MX127" s="30"/>
      <c r="MY127" s="30"/>
      <c r="MZ127" s="30"/>
      <c r="NA127" s="30"/>
      <c r="NB127" s="30"/>
      <c r="NC127" s="135"/>
      <c r="ND127" s="30"/>
      <c r="NE127" s="30"/>
      <c r="NF127" s="30"/>
      <c r="NG127" s="30"/>
      <c r="NH127" s="30"/>
      <c r="NI127" s="30"/>
      <c r="NJ127" s="30"/>
      <c r="NK127" s="30"/>
      <c r="NL127" s="30"/>
      <c r="NM127" s="30"/>
      <c r="NN127" s="30"/>
      <c r="NO127" s="30"/>
      <c r="NP127" s="30"/>
      <c r="NQ127" s="30"/>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f t="shared" si="251"/>
        <v>1</v>
      </c>
      <c r="ON127" s="74"/>
    </row>
    <row r="128" spans="1:404" ht="76.5" hidden="1" customHeight="1">
      <c r="A128" s="317"/>
      <c r="B128" s="74">
        <v>46</v>
      </c>
      <c r="C128" s="16" t="s">
        <v>64</v>
      </c>
      <c r="D128" s="73" t="s">
        <v>3</v>
      </c>
      <c r="E128" s="75" t="s">
        <v>660</v>
      </c>
      <c r="F128" s="82" t="s">
        <v>3</v>
      </c>
      <c r="G128" s="73"/>
      <c r="H128" s="89" t="s">
        <v>653</v>
      </c>
      <c r="I128" s="17" t="s">
        <v>664</v>
      </c>
      <c r="J128" s="76"/>
      <c r="K128" s="30" t="s">
        <v>958</v>
      </c>
      <c r="L128" s="30" t="s">
        <v>957</v>
      </c>
      <c r="M128" s="29" t="s">
        <v>638</v>
      </c>
      <c r="N128" s="93" t="s">
        <v>639</v>
      </c>
      <c r="O128" s="301"/>
      <c r="P128" s="76"/>
      <c r="Q128" s="30"/>
      <c r="R128" s="30"/>
      <c r="S128" s="30"/>
      <c r="T128" s="30"/>
      <c r="U128" s="30"/>
      <c r="V128" s="30"/>
      <c r="W128" s="30"/>
      <c r="X128" s="30"/>
      <c r="Y128" s="30" t="s">
        <v>27</v>
      </c>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130"/>
      <c r="CP128" s="130"/>
      <c r="CQ128" s="130"/>
      <c r="CR128" s="130"/>
      <c r="CS128" s="130"/>
      <c r="CT128" s="130"/>
      <c r="CU128" s="130"/>
      <c r="CV128" s="130"/>
      <c r="CW128" s="130"/>
      <c r="CX128" s="130"/>
      <c r="CY128" s="30"/>
      <c r="CZ128" s="30"/>
      <c r="DA128" s="30"/>
      <c r="DB128" s="30"/>
      <c r="DC128" s="30"/>
      <c r="DD128" s="30"/>
      <c r="DE128" s="30"/>
      <c r="DF128" s="30"/>
      <c r="DG128" s="30"/>
      <c r="DH128" s="135"/>
      <c r="DI128" s="30"/>
      <c r="DJ128" s="30"/>
      <c r="DK128" s="30"/>
      <c r="DL128" s="30"/>
      <c r="DM128" s="30"/>
      <c r="DN128" s="30"/>
      <c r="DO128" s="30"/>
      <c r="DP128" s="30"/>
      <c r="DQ128" s="30"/>
      <c r="DR128" s="135"/>
      <c r="DS128" s="30"/>
      <c r="DT128" s="30"/>
      <c r="DU128" s="30"/>
      <c r="DV128" s="130"/>
      <c r="DW128" s="130"/>
      <c r="DX128" s="130"/>
      <c r="DY128" s="130"/>
      <c r="DZ128" s="130"/>
      <c r="EA128" s="130"/>
      <c r="EB128" s="130"/>
      <c r="EC128" s="130"/>
      <c r="ED128" s="130"/>
      <c r="EE128" s="130"/>
      <c r="EF128" s="130"/>
      <c r="EG128" s="130"/>
      <c r="EH128" s="130"/>
      <c r="EI128" s="130"/>
      <c r="EJ128" s="130"/>
      <c r="EK128" s="130"/>
      <c r="EL128" s="130"/>
      <c r="EM128" s="130"/>
      <c r="EN128" s="130"/>
      <c r="EO128" s="130"/>
      <c r="EP128" s="30"/>
      <c r="EQ128" s="30"/>
      <c r="ER128" s="30"/>
      <c r="ES128" s="30"/>
      <c r="ET128" s="30"/>
      <c r="EU128" s="30"/>
      <c r="EV128" s="30"/>
      <c r="EW128" s="30"/>
      <c r="EX128" s="30"/>
      <c r="EY128" s="135"/>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130"/>
      <c r="LE128" s="130"/>
      <c r="LF128" s="130"/>
      <c r="LG128" s="130"/>
      <c r="LH128" s="130"/>
      <c r="LI128" s="130"/>
      <c r="LJ128" s="130"/>
      <c r="LK128" s="130"/>
      <c r="LL128" s="130"/>
      <c r="LM128" s="130"/>
      <c r="LN128" s="130"/>
      <c r="LO128" s="130"/>
      <c r="LP128" s="130"/>
      <c r="LQ128" s="130"/>
      <c r="LR128" s="130"/>
      <c r="LS128" s="130"/>
      <c r="LT128" s="130"/>
      <c r="LU128" s="130"/>
      <c r="LV128" s="130"/>
      <c r="LW128" s="130"/>
      <c r="LX128" s="135"/>
      <c r="LY128" s="30"/>
      <c r="LZ128" s="30"/>
      <c r="MA128" s="30"/>
      <c r="MB128" s="30"/>
      <c r="MC128" s="30"/>
      <c r="MD128" s="30"/>
      <c r="ME128" s="30"/>
      <c r="MF128" s="30"/>
      <c r="MG128" s="30"/>
      <c r="MH128" s="30"/>
      <c r="MI128" s="30"/>
      <c r="MJ128" s="30"/>
      <c r="MK128" s="30"/>
      <c r="ML128" s="30"/>
      <c r="MM128" s="30"/>
      <c r="MN128" s="30"/>
      <c r="MO128" s="30"/>
      <c r="MP128" s="30"/>
      <c r="MQ128" s="30"/>
      <c r="MR128" s="30"/>
      <c r="MS128" s="30"/>
      <c r="MT128" s="30"/>
      <c r="MU128" s="30"/>
      <c r="MV128" s="30"/>
      <c r="MW128" s="30"/>
      <c r="MX128" s="30"/>
      <c r="MY128" s="30"/>
      <c r="MZ128" s="30"/>
      <c r="NA128" s="30"/>
      <c r="NB128" s="30"/>
      <c r="NC128" s="135"/>
      <c r="ND128" s="30"/>
      <c r="NE128" s="30"/>
      <c r="NF128" s="30"/>
      <c r="NG128" s="30"/>
      <c r="NH128" s="30"/>
      <c r="NI128" s="30"/>
      <c r="NJ128" s="30"/>
      <c r="NK128" s="30"/>
      <c r="NL128" s="30"/>
      <c r="NM128" s="30"/>
      <c r="NN128" s="30"/>
      <c r="NO128" s="30"/>
      <c r="NP128" s="30"/>
      <c r="NQ128" s="30"/>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f t="shared" si="251"/>
        <v>1</v>
      </c>
      <c r="ON128" s="74"/>
    </row>
    <row r="129" spans="1:404" ht="76.5" hidden="1" customHeight="1">
      <c r="A129" s="317"/>
      <c r="B129" s="74">
        <v>46</v>
      </c>
      <c r="C129" s="16" t="s">
        <v>64</v>
      </c>
      <c r="D129" s="73" t="s">
        <v>3</v>
      </c>
      <c r="E129" s="75" t="s">
        <v>661</v>
      </c>
      <c r="F129" s="82" t="s">
        <v>3</v>
      </c>
      <c r="G129" s="73"/>
      <c r="H129" s="89" t="s">
        <v>653</v>
      </c>
      <c r="I129" s="17" t="s">
        <v>665</v>
      </c>
      <c r="J129" s="76"/>
      <c r="K129" s="30" t="s">
        <v>958</v>
      </c>
      <c r="L129" s="30" t="s">
        <v>957</v>
      </c>
      <c r="M129" s="29" t="s">
        <v>638</v>
      </c>
      <c r="N129" s="93" t="s">
        <v>639</v>
      </c>
      <c r="O129" s="301"/>
      <c r="P129" s="76"/>
      <c r="Q129" s="30"/>
      <c r="R129" s="30"/>
      <c r="S129" s="30"/>
      <c r="T129" s="30"/>
      <c r="U129" s="30"/>
      <c r="V129" s="30"/>
      <c r="W129" s="30"/>
      <c r="X129" s="30"/>
      <c r="Y129" s="30"/>
      <c r="Z129" s="30" t="s">
        <v>27</v>
      </c>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130"/>
      <c r="CP129" s="130"/>
      <c r="CQ129" s="130"/>
      <c r="CR129" s="130"/>
      <c r="CS129" s="130"/>
      <c r="CT129" s="130"/>
      <c r="CU129" s="130"/>
      <c r="CV129" s="130"/>
      <c r="CW129" s="130"/>
      <c r="CX129" s="130"/>
      <c r="CY129" s="30"/>
      <c r="CZ129" s="30"/>
      <c r="DA129" s="30"/>
      <c r="DB129" s="30"/>
      <c r="DC129" s="30"/>
      <c r="DD129" s="30"/>
      <c r="DE129" s="30"/>
      <c r="DF129" s="30"/>
      <c r="DG129" s="30"/>
      <c r="DH129" s="135"/>
      <c r="DI129" s="30"/>
      <c r="DJ129" s="30"/>
      <c r="DK129" s="30"/>
      <c r="DL129" s="30"/>
      <c r="DM129" s="30"/>
      <c r="DN129" s="30"/>
      <c r="DO129" s="30"/>
      <c r="DP129" s="30"/>
      <c r="DQ129" s="30"/>
      <c r="DR129" s="135"/>
      <c r="DS129" s="30"/>
      <c r="DT129" s="30"/>
      <c r="DU129" s="30"/>
      <c r="DV129" s="130"/>
      <c r="DW129" s="130"/>
      <c r="DX129" s="130"/>
      <c r="DY129" s="130"/>
      <c r="DZ129" s="130"/>
      <c r="EA129" s="130"/>
      <c r="EB129" s="130"/>
      <c r="EC129" s="130"/>
      <c r="ED129" s="130"/>
      <c r="EE129" s="130"/>
      <c r="EF129" s="130"/>
      <c r="EG129" s="130"/>
      <c r="EH129" s="130"/>
      <c r="EI129" s="130"/>
      <c r="EJ129" s="130"/>
      <c r="EK129" s="130"/>
      <c r="EL129" s="130"/>
      <c r="EM129" s="130"/>
      <c r="EN129" s="130"/>
      <c r="EO129" s="130"/>
      <c r="EP129" s="30"/>
      <c r="EQ129" s="30"/>
      <c r="ER129" s="30"/>
      <c r="ES129" s="30"/>
      <c r="ET129" s="30"/>
      <c r="EU129" s="30"/>
      <c r="EV129" s="30"/>
      <c r="EW129" s="30"/>
      <c r="EX129" s="30"/>
      <c r="EY129" s="135"/>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130"/>
      <c r="LE129" s="130"/>
      <c r="LF129" s="130"/>
      <c r="LG129" s="130"/>
      <c r="LH129" s="130"/>
      <c r="LI129" s="130"/>
      <c r="LJ129" s="130"/>
      <c r="LK129" s="130"/>
      <c r="LL129" s="130"/>
      <c r="LM129" s="130"/>
      <c r="LN129" s="130"/>
      <c r="LO129" s="130"/>
      <c r="LP129" s="130"/>
      <c r="LQ129" s="130"/>
      <c r="LR129" s="130"/>
      <c r="LS129" s="130"/>
      <c r="LT129" s="130"/>
      <c r="LU129" s="130"/>
      <c r="LV129" s="130"/>
      <c r="LW129" s="130"/>
      <c r="LX129" s="135"/>
      <c r="LY129" s="30"/>
      <c r="LZ129" s="30"/>
      <c r="MA129" s="30"/>
      <c r="MB129" s="30"/>
      <c r="MC129" s="30"/>
      <c r="MD129" s="30"/>
      <c r="ME129" s="30"/>
      <c r="MF129" s="30"/>
      <c r="MG129" s="30"/>
      <c r="MH129" s="30"/>
      <c r="MI129" s="30"/>
      <c r="MJ129" s="30"/>
      <c r="MK129" s="30"/>
      <c r="ML129" s="30"/>
      <c r="MM129" s="30"/>
      <c r="MN129" s="30"/>
      <c r="MO129" s="30"/>
      <c r="MP129" s="30"/>
      <c r="MQ129" s="30"/>
      <c r="MR129" s="30"/>
      <c r="MS129" s="30"/>
      <c r="MT129" s="30"/>
      <c r="MU129" s="30"/>
      <c r="MV129" s="30"/>
      <c r="MW129" s="30"/>
      <c r="MX129" s="30"/>
      <c r="MY129" s="30"/>
      <c r="MZ129" s="30"/>
      <c r="NA129" s="30"/>
      <c r="NB129" s="30"/>
      <c r="NC129" s="135"/>
      <c r="ND129" s="30"/>
      <c r="NE129" s="30"/>
      <c r="NF129" s="30"/>
      <c r="NG129" s="30"/>
      <c r="NH129" s="30"/>
      <c r="NI129" s="30"/>
      <c r="NJ129" s="30"/>
      <c r="NK129" s="30"/>
      <c r="NL129" s="30"/>
      <c r="NM129" s="30"/>
      <c r="NN129" s="30"/>
      <c r="NO129" s="30"/>
      <c r="NP129" s="30"/>
      <c r="NQ129" s="30"/>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f t="shared" si="251"/>
        <v>1</v>
      </c>
      <c r="ON129" s="74"/>
    </row>
    <row r="130" spans="1:404" ht="77.25" hidden="1" customHeight="1">
      <c r="A130" s="317"/>
      <c r="B130" s="61">
        <v>46</v>
      </c>
      <c r="C130" s="16" t="s">
        <v>64</v>
      </c>
      <c r="D130" s="14" t="s">
        <v>3</v>
      </c>
      <c r="E130" s="24" t="s">
        <v>662</v>
      </c>
      <c r="F130" s="82" t="s">
        <v>3</v>
      </c>
      <c r="G130" s="14"/>
      <c r="H130" s="89" t="s">
        <v>653</v>
      </c>
      <c r="I130" s="17" t="s">
        <v>666</v>
      </c>
      <c r="J130" s="54"/>
      <c r="K130" s="30" t="s">
        <v>958</v>
      </c>
      <c r="L130" s="30" t="s">
        <v>957</v>
      </c>
      <c r="M130" s="29" t="s">
        <v>638</v>
      </c>
      <c r="N130" s="93" t="s">
        <v>639</v>
      </c>
      <c r="O130" s="302"/>
      <c r="P130" s="54"/>
      <c r="Q130" s="30"/>
      <c r="R130" s="30"/>
      <c r="S130" s="30"/>
      <c r="T130" s="30"/>
      <c r="U130" s="30"/>
      <c r="V130" s="30"/>
      <c r="W130" s="30"/>
      <c r="X130" s="30"/>
      <c r="Y130" s="30"/>
      <c r="Z130" s="30"/>
      <c r="AA130" s="30" t="s">
        <v>27</v>
      </c>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130"/>
      <c r="CP130" s="130"/>
      <c r="CQ130" s="130"/>
      <c r="CR130" s="130"/>
      <c r="CS130" s="130"/>
      <c r="CT130" s="130"/>
      <c r="CU130" s="130"/>
      <c r="CV130" s="130"/>
      <c r="CW130" s="130"/>
      <c r="CX130" s="130"/>
      <c r="CY130" s="30"/>
      <c r="CZ130" s="30"/>
      <c r="DA130" s="30"/>
      <c r="DB130" s="30"/>
      <c r="DC130" s="30"/>
      <c r="DD130" s="30"/>
      <c r="DE130" s="30"/>
      <c r="DF130" s="30"/>
      <c r="DG130" s="30"/>
      <c r="DH130" s="135"/>
      <c r="DI130" s="30"/>
      <c r="DJ130" s="30"/>
      <c r="DK130" s="30"/>
      <c r="DL130" s="30"/>
      <c r="DM130" s="30"/>
      <c r="DN130" s="30"/>
      <c r="DO130" s="30"/>
      <c r="DP130" s="30"/>
      <c r="DQ130" s="30"/>
      <c r="DR130" s="135"/>
      <c r="DS130" s="30"/>
      <c r="DT130" s="30"/>
      <c r="DU130" s="30"/>
      <c r="DV130" s="130"/>
      <c r="DW130" s="130"/>
      <c r="DX130" s="130"/>
      <c r="DY130" s="130"/>
      <c r="DZ130" s="130"/>
      <c r="EA130" s="130"/>
      <c r="EB130" s="130"/>
      <c r="EC130" s="130"/>
      <c r="ED130" s="130"/>
      <c r="EE130" s="130"/>
      <c r="EF130" s="130"/>
      <c r="EG130" s="130"/>
      <c r="EH130" s="130"/>
      <c r="EI130" s="130"/>
      <c r="EJ130" s="130"/>
      <c r="EK130" s="130"/>
      <c r="EL130" s="130"/>
      <c r="EM130" s="130"/>
      <c r="EN130" s="130"/>
      <c r="EO130" s="130"/>
      <c r="EP130" s="30"/>
      <c r="EQ130" s="30"/>
      <c r="ER130" s="30"/>
      <c r="ES130" s="30"/>
      <c r="ET130" s="30"/>
      <c r="EU130" s="30"/>
      <c r="EV130" s="30"/>
      <c r="EW130" s="30"/>
      <c r="EX130" s="30"/>
      <c r="EY130" s="135"/>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130"/>
      <c r="LE130" s="130"/>
      <c r="LF130" s="130"/>
      <c r="LG130" s="130"/>
      <c r="LH130" s="130"/>
      <c r="LI130" s="130"/>
      <c r="LJ130" s="130"/>
      <c r="LK130" s="130"/>
      <c r="LL130" s="130"/>
      <c r="LM130" s="130"/>
      <c r="LN130" s="130"/>
      <c r="LO130" s="130"/>
      <c r="LP130" s="130"/>
      <c r="LQ130" s="130"/>
      <c r="LR130" s="130"/>
      <c r="LS130" s="130"/>
      <c r="LT130" s="130"/>
      <c r="LU130" s="130"/>
      <c r="LV130" s="130"/>
      <c r="LW130" s="130"/>
      <c r="LX130" s="135"/>
      <c r="LY130" s="30"/>
      <c r="LZ130" s="30"/>
      <c r="MA130" s="30"/>
      <c r="MB130" s="30"/>
      <c r="MC130" s="30"/>
      <c r="MD130" s="30"/>
      <c r="ME130" s="30"/>
      <c r="MF130" s="30"/>
      <c r="MG130" s="30"/>
      <c r="MH130" s="30"/>
      <c r="MI130" s="30"/>
      <c r="MJ130" s="30"/>
      <c r="MK130" s="30"/>
      <c r="ML130" s="30"/>
      <c r="MM130" s="30"/>
      <c r="MN130" s="30"/>
      <c r="MO130" s="30"/>
      <c r="MP130" s="30"/>
      <c r="MQ130" s="30"/>
      <c r="MR130" s="30"/>
      <c r="MS130" s="30"/>
      <c r="MT130" s="30"/>
      <c r="MU130" s="30"/>
      <c r="MV130" s="30"/>
      <c r="MW130" s="30"/>
      <c r="MX130" s="30"/>
      <c r="MY130" s="30"/>
      <c r="MZ130" s="30"/>
      <c r="NA130" s="30"/>
      <c r="NB130" s="30"/>
      <c r="NC130" s="135"/>
      <c r="ND130" s="30"/>
      <c r="NE130" s="30"/>
      <c r="NF130" s="30"/>
      <c r="NG130" s="30"/>
      <c r="NH130" s="30"/>
      <c r="NI130" s="30"/>
      <c r="NJ130" s="30"/>
      <c r="NK130" s="30"/>
      <c r="NL130" s="30"/>
      <c r="NM130" s="30"/>
      <c r="NN130" s="30"/>
      <c r="NO130" s="30"/>
      <c r="NP130" s="30"/>
      <c r="NQ130" s="30"/>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f t="shared" si="251"/>
        <v>1</v>
      </c>
      <c r="ON130" s="51"/>
    </row>
    <row r="131" spans="1:404" ht="24" customHeight="1">
      <c r="A131" s="28"/>
      <c r="B131" s="13"/>
      <c r="C131" s="296" t="s">
        <v>35</v>
      </c>
      <c r="D131" s="296"/>
      <c r="E131" s="296"/>
      <c r="F131" s="82"/>
      <c r="G131" s="164">
        <f>G132+G160+G189+G230</f>
        <v>5</v>
      </c>
      <c r="H131" s="12"/>
      <c r="I131" s="53"/>
      <c r="J131" s="54"/>
      <c r="K131" s="105"/>
      <c r="L131" s="105"/>
      <c r="M131" s="105"/>
      <c r="N131" s="105"/>
      <c r="O131" s="25">
        <f>O132+O160+O189+O230</f>
        <v>27</v>
      </c>
      <c r="P131" s="31">
        <f>P132+P160+P189+P230</f>
        <v>45</v>
      </c>
      <c r="Q131" s="108" t="s">
        <v>122</v>
      </c>
      <c r="R131" s="124" t="s">
        <v>122</v>
      </c>
      <c r="S131" s="124" t="s">
        <v>122</v>
      </c>
      <c r="T131" s="124" t="s">
        <v>122</v>
      </c>
      <c r="U131" s="124" t="s">
        <v>122</v>
      </c>
      <c r="V131" s="124" t="s">
        <v>122</v>
      </c>
      <c r="W131" s="124" t="s">
        <v>122</v>
      </c>
      <c r="X131" s="124" t="s">
        <v>122</v>
      </c>
      <c r="Y131" s="124" t="s">
        <v>122</v>
      </c>
      <c r="Z131" s="124" t="s">
        <v>122</v>
      </c>
      <c r="AA131" s="124" t="s">
        <v>122</v>
      </c>
      <c r="AB131" s="124"/>
      <c r="AC131" s="124"/>
      <c r="AD131" s="124"/>
      <c r="AE131" s="119"/>
      <c r="AF131" s="120"/>
      <c r="AG131" s="120"/>
      <c r="AH131" s="120"/>
      <c r="AI131" s="25"/>
      <c r="AJ131" s="25"/>
      <c r="AK131" s="120"/>
      <c r="AL131" s="120"/>
      <c r="AM131" s="120"/>
      <c r="AN131" s="120"/>
      <c r="AO131" s="120"/>
      <c r="AP131" s="25"/>
      <c r="AQ131" s="120"/>
      <c r="AR131" s="25"/>
      <c r="AS131" s="120"/>
      <c r="AT131" s="120"/>
      <c r="AU131" s="120"/>
      <c r="AV131" s="164"/>
      <c r="AW131" s="120"/>
      <c r="AX131" s="120"/>
      <c r="AY131" s="120"/>
      <c r="AZ131" s="120"/>
      <c r="BA131" s="119"/>
      <c r="BB131" s="119"/>
      <c r="BC131" s="119"/>
      <c r="BD131" s="119"/>
      <c r="BE131" s="119"/>
      <c r="BF131" s="119"/>
      <c r="BG131" s="119"/>
      <c r="BH131" s="119"/>
      <c r="BI131" s="119"/>
      <c r="BJ131" s="119"/>
      <c r="BK131" s="120"/>
      <c r="BL131" s="120"/>
      <c r="BM131" s="120"/>
      <c r="BN131" s="164"/>
      <c r="BO131" s="164"/>
      <c r="BP131" s="164"/>
      <c r="BQ131" s="120"/>
      <c r="BR131" s="120"/>
      <c r="BS131" s="120"/>
      <c r="BT131" s="120"/>
      <c r="BU131" s="120"/>
      <c r="BV131" s="120"/>
      <c r="BW131" s="120"/>
      <c r="BX131" s="120"/>
      <c r="BY131" s="120"/>
      <c r="BZ131" s="120"/>
      <c r="CA131" s="120"/>
      <c r="CB131" s="120"/>
      <c r="CC131" s="120"/>
      <c r="CD131" s="120"/>
      <c r="CE131" s="120"/>
      <c r="CF131" s="119"/>
      <c r="CG131" s="119"/>
      <c r="CH131" s="119"/>
      <c r="CI131" s="119"/>
      <c r="CJ131" s="119"/>
      <c r="CK131" s="119"/>
      <c r="CL131" s="119"/>
      <c r="CM131" s="119"/>
      <c r="CN131" s="119"/>
      <c r="CO131" s="125"/>
      <c r="CP131" s="125"/>
      <c r="CQ131" s="125"/>
      <c r="CR131" s="125"/>
      <c r="CS131" s="125"/>
      <c r="CT131" s="125"/>
      <c r="CU131" s="125"/>
      <c r="CV131" s="125"/>
      <c r="CW131" s="125"/>
      <c r="CX131" s="125"/>
      <c r="CY131" s="120"/>
      <c r="CZ131" s="120"/>
      <c r="DA131" s="120"/>
      <c r="DB131" s="120"/>
      <c r="DC131" s="120"/>
      <c r="DD131" s="120"/>
      <c r="DE131" s="120"/>
      <c r="DF131" s="120"/>
      <c r="DG131" s="120"/>
      <c r="DH131" s="126"/>
      <c r="DI131" s="120"/>
      <c r="DJ131" s="120"/>
      <c r="DK131" s="120"/>
      <c r="DL131" s="120"/>
      <c r="DM131" s="120"/>
      <c r="DN131" s="120"/>
      <c r="DO131" s="120"/>
      <c r="DP131" s="120"/>
      <c r="DQ131" s="120"/>
      <c r="DR131" s="126"/>
      <c r="DS131" s="119"/>
      <c r="DT131" s="119"/>
      <c r="DU131" s="119"/>
      <c r="DV131" s="125"/>
      <c r="DW131" s="203"/>
      <c r="DX131" s="203"/>
      <c r="DY131" s="203"/>
      <c r="DZ131" s="203"/>
      <c r="EA131" s="203"/>
      <c r="EB131" s="203"/>
      <c r="EC131" s="203"/>
      <c r="ED131" s="203"/>
      <c r="EE131" s="125"/>
      <c r="EF131" s="125"/>
      <c r="EG131" s="125"/>
      <c r="EH131" s="125"/>
      <c r="EI131" s="125"/>
      <c r="EJ131" s="125"/>
      <c r="EK131" s="125"/>
      <c r="EL131" s="125"/>
      <c r="EM131" s="125"/>
      <c r="EN131" s="125"/>
      <c r="EO131" s="125"/>
      <c r="EP131" s="120"/>
      <c r="EQ131" s="120"/>
      <c r="ER131" s="120"/>
      <c r="ES131" s="120"/>
      <c r="ET131" s="120"/>
      <c r="EU131" s="120"/>
      <c r="EV131" s="120"/>
      <c r="EW131" s="120"/>
      <c r="EX131" s="120"/>
      <c r="EY131" s="126"/>
      <c r="EZ131" s="119"/>
      <c r="FA131" s="119"/>
      <c r="FB131" s="119"/>
      <c r="FC131" s="120"/>
      <c r="FD131" s="120"/>
      <c r="FE131" s="120"/>
      <c r="FF131" s="120"/>
      <c r="FG131" s="120"/>
      <c r="FH131" s="120"/>
      <c r="FI131" s="120"/>
      <c r="FJ131" s="120"/>
      <c r="FK131" s="120"/>
      <c r="FL131" s="120"/>
      <c r="FM131" s="120"/>
      <c r="FN131" s="120"/>
      <c r="FO131" s="120"/>
      <c r="FP131" s="120"/>
      <c r="FQ131" s="120"/>
      <c r="FR131" s="120"/>
      <c r="FS131" s="120"/>
      <c r="FT131" s="120"/>
      <c r="FU131" s="119"/>
      <c r="FV131" s="119"/>
      <c r="FW131" s="119"/>
      <c r="FX131" s="119"/>
      <c r="FY131" s="119"/>
      <c r="FZ131" s="119"/>
      <c r="GA131" s="119"/>
      <c r="GB131" s="119"/>
      <c r="GC131" s="119"/>
      <c r="GD131" s="119"/>
      <c r="GE131" s="119"/>
      <c r="GF131" s="119"/>
      <c r="GG131" s="120"/>
      <c r="GH131" s="120"/>
      <c r="GI131" s="120"/>
      <c r="GJ131" s="120"/>
      <c r="GK131" s="120"/>
      <c r="GL131" s="120"/>
      <c r="GM131" s="120"/>
      <c r="GN131" s="120"/>
      <c r="GO131" s="164"/>
      <c r="GP131" s="164"/>
      <c r="GQ131" s="164"/>
      <c r="GR131" s="164"/>
      <c r="GS131" s="164"/>
      <c r="GT131" s="120"/>
      <c r="GU131" s="120"/>
      <c r="GV131" s="120"/>
      <c r="GW131" s="120"/>
      <c r="GX131" s="119"/>
      <c r="GY131" s="119"/>
      <c r="GZ131" s="119"/>
      <c r="HA131" s="119"/>
      <c r="HB131" s="119"/>
      <c r="HC131" s="119"/>
      <c r="HD131" s="119"/>
      <c r="HE131" s="119"/>
      <c r="HF131" s="119"/>
      <c r="HG131" s="119"/>
      <c r="HH131" s="119"/>
      <c r="HI131" s="120"/>
      <c r="HJ131" s="119"/>
      <c r="HK131" s="119"/>
      <c r="HL131" s="119"/>
      <c r="HM131" s="119"/>
      <c r="HN131" s="120"/>
      <c r="HO131" s="120"/>
      <c r="HP131" s="120"/>
      <c r="HQ131" s="120"/>
      <c r="HR131" s="120"/>
      <c r="HS131" s="120"/>
      <c r="HT131" s="120"/>
      <c r="HU131" s="120"/>
      <c r="HV131" s="120"/>
      <c r="HW131" s="120"/>
      <c r="HX131" s="120"/>
      <c r="HY131" s="120"/>
      <c r="HZ131" s="120"/>
      <c r="IA131" s="120"/>
      <c r="IB131" s="120"/>
      <c r="IC131" s="119"/>
      <c r="ID131" s="119"/>
      <c r="IE131" s="119"/>
      <c r="IF131" s="119"/>
      <c r="IG131" s="119"/>
      <c r="IH131" s="119"/>
      <c r="II131" s="119"/>
      <c r="IJ131" s="119"/>
      <c r="IK131" s="119"/>
      <c r="IL131" s="119"/>
      <c r="IM131" s="119"/>
      <c r="IN131" s="119"/>
      <c r="IO131" s="119"/>
      <c r="IP131" s="119"/>
      <c r="IQ131" s="119"/>
      <c r="IR131" s="119"/>
      <c r="IS131" s="119"/>
      <c r="IT131" s="119"/>
      <c r="IU131" s="119"/>
      <c r="IV131" s="119"/>
      <c r="IW131" s="119"/>
      <c r="IX131" s="119"/>
      <c r="IY131" s="119"/>
      <c r="IZ131" s="119"/>
      <c r="JA131" s="120"/>
      <c r="JB131" s="120"/>
      <c r="JC131" s="120"/>
      <c r="JD131" s="120"/>
      <c r="JE131" s="120"/>
      <c r="JF131" s="120"/>
      <c r="JG131" s="119"/>
      <c r="JH131" s="119"/>
      <c r="JI131" s="119"/>
      <c r="JJ131" s="119"/>
      <c r="JK131" s="119"/>
      <c r="JL131" s="119"/>
      <c r="JM131" s="119"/>
      <c r="JN131" s="119"/>
      <c r="JO131" s="119"/>
      <c r="JP131" s="119"/>
      <c r="JQ131" s="119"/>
      <c r="JR131" s="119"/>
      <c r="JS131" s="119"/>
      <c r="JT131" s="119"/>
      <c r="JU131" s="119"/>
      <c r="JV131" s="119"/>
      <c r="JW131" s="119"/>
      <c r="JX131" s="119"/>
      <c r="JY131" s="119"/>
      <c r="JZ131" s="119"/>
      <c r="KA131" s="119"/>
      <c r="KB131" s="119"/>
      <c r="KC131" s="230"/>
      <c r="KD131" s="230"/>
      <c r="KE131" s="230"/>
      <c r="KF131" s="230"/>
      <c r="KG131" s="230"/>
      <c r="KH131" s="230"/>
      <c r="KI131" s="230"/>
      <c r="KJ131" s="230"/>
      <c r="KK131" s="230"/>
      <c r="KL131" s="230"/>
      <c r="KM131" s="230"/>
      <c r="KN131" s="230"/>
      <c r="KO131" s="230"/>
      <c r="KP131" s="230"/>
      <c r="KQ131" s="119"/>
      <c r="KR131" s="119"/>
      <c r="KS131" s="119"/>
      <c r="KT131" s="119"/>
      <c r="KU131" s="119"/>
      <c r="KV131" s="119"/>
      <c r="KW131" s="119"/>
      <c r="KX131" s="119"/>
      <c r="KY131" s="119"/>
      <c r="KZ131" s="119"/>
      <c r="LA131" s="119"/>
      <c r="LB131" s="119"/>
      <c r="LC131" s="119"/>
      <c r="LD131" s="125"/>
      <c r="LE131" s="125"/>
      <c r="LF131" s="125"/>
      <c r="LG131" s="231"/>
      <c r="LH131" s="231"/>
      <c r="LI131" s="231"/>
      <c r="LJ131" s="231"/>
      <c r="LK131" s="231"/>
      <c r="LL131" s="231"/>
      <c r="LM131" s="231"/>
      <c r="LN131" s="231"/>
      <c r="LO131" s="231"/>
      <c r="LP131" s="231"/>
      <c r="LQ131" s="231"/>
      <c r="LR131" s="231"/>
      <c r="LS131" s="125"/>
      <c r="LT131" s="125"/>
      <c r="LU131" s="125"/>
      <c r="LV131" s="125"/>
      <c r="LW131" s="125"/>
      <c r="LX131" s="126"/>
      <c r="LY131" s="119"/>
      <c r="LZ131" s="119"/>
      <c r="MA131" s="119"/>
      <c r="MB131" s="119"/>
      <c r="MC131" s="119"/>
      <c r="MD131" s="119"/>
      <c r="ME131" s="119"/>
      <c r="MF131" s="119"/>
      <c r="MG131" s="119"/>
      <c r="MH131" s="119"/>
      <c r="MI131" s="119"/>
      <c r="MJ131" s="119"/>
      <c r="MK131" s="230"/>
      <c r="ML131" s="230"/>
      <c r="MM131" s="230"/>
      <c r="MN131" s="230"/>
      <c r="MO131" s="230"/>
      <c r="MP131" s="230"/>
      <c r="MQ131" s="230"/>
      <c r="MR131" s="230"/>
      <c r="MS131" s="230"/>
      <c r="MT131" s="230"/>
      <c r="MU131" s="230"/>
      <c r="MV131" s="230"/>
      <c r="MW131" s="230"/>
      <c r="MX131" s="230"/>
      <c r="MY131" s="119"/>
      <c r="MZ131" s="119"/>
      <c r="NA131" s="119"/>
      <c r="NB131" s="119"/>
      <c r="NC131" s="126"/>
      <c r="ND131" s="119"/>
      <c r="NE131" s="119"/>
      <c r="NF131" s="119"/>
      <c r="NG131" s="119"/>
      <c r="NH131" s="119"/>
      <c r="NI131" s="119"/>
      <c r="NJ131" s="119"/>
      <c r="NK131" s="119"/>
      <c r="NL131" s="119"/>
      <c r="NM131" s="119"/>
      <c r="NN131" s="119"/>
      <c r="NO131" s="119"/>
      <c r="NP131" s="119"/>
      <c r="NQ131" s="119"/>
      <c r="NR131" s="119"/>
      <c r="NS131" s="119"/>
      <c r="NT131" s="119"/>
      <c r="NU131" s="119"/>
      <c r="NV131" s="119"/>
      <c r="NW131" s="119"/>
      <c r="NX131" s="119"/>
      <c r="NY131" s="119"/>
      <c r="NZ131" s="119"/>
      <c r="OA131" s="119"/>
      <c r="OB131" s="119"/>
      <c r="OC131" s="119"/>
      <c r="OD131" s="119"/>
      <c r="OE131" s="119"/>
      <c r="OF131" s="119"/>
      <c r="OG131" s="119"/>
      <c r="OH131" s="119"/>
      <c r="OI131" s="119"/>
      <c r="OJ131" s="119"/>
      <c r="OK131" s="119"/>
      <c r="OL131" s="119"/>
      <c r="OM131" s="30"/>
      <c r="ON131" s="15"/>
    </row>
    <row r="132" spans="1:404" ht="37.5" customHeight="1">
      <c r="A132" s="28"/>
      <c r="B132" s="13"/>
      <c r="C132" s="296" t="s">
        <v>36</v>
      </c>
      <c r="D132" s="296"/>
      <c r="E132" s="296"/>
      <c r="F132" s="82"/>
      <c r="G132" s="164">
        <f>COUNTIF(G135:G159,"x")</f>
        <v>1</v>
      </c>
      <c r="H132" s="12"/>
      <c r="I132" s="53"/>
      <c r="J132" s="54"/>
      <c r="K132" s="105"/>
      <c r="L132" s="105"/>
      <c r="M132" s="105"/>
      <c r="N132" s="105"/>
      <c r="O132" s="25">
        <f>COUNTIF(O133:O159,"x")</f>
        <v>5</v>
      </c>
      <c r="P132" s="12">
        <f>SUM(P135:P159)</f>
        <v>35</v>
      </c>
      <c r="Q132" s="108" t="s">
        <v>122</v>
      </c>
      <c r="R132" s="124" t="s">
        <v>122</v>
      </c>
      <c r="S132" s="124" t="s">
        <v>122</v>
      </c>
      <c r="T132" s="124" t="s">
        <v>122</v>
      </c>
      <c r="U132" s="124" t="s">
        <v>122</v>
      </c>
      <c r="V132" s="124" t="s">
        <v>122</v>
      </c>
      <c r="W132" s="124" t="s">
        <v>122</v>
      </c>
      <c r="X132" s="124" t="s">
        <v>122</v>
      </c>
      <c r="Y132" s="124" t="s">
        <v>122</v>
      </c>
      <c r="Z132" s="124" t="s">
        <v>122</v>
      </c>
      <c r="AA132" s="124" t="s">
        <v>122</v>
      </c>
      <c r="AB132" s="124"/>
      <c r="AC132" s="124"/>
      <c r="AD132" s="124"/>
      <c r="AE132" s="119"/>
      <c r="AF132" s="120"/>
      <c r="AG132" s="120"/>
      <c r="AH132" s="120"/>
      <c r="AI132" s="25"/>
      <c r="AJ132" s="25"/>
      <c r="AK132" s="120"/>
      <c r="AL132" s="120"/>
      <c r="AM132" s="120"/>
      <c r="AN132" s="120"/>
      <c r="AO132" s="120"/>
      <c r="AP132" s="25"/>
      <c r="AQ132" s="120"/>
      <c r="AR132" s="25"/>
      <c r="AS132" s="120"/>
      <c r="AT132" s="120"/>
      <c r="AU132" s="120"/>
      <c r="AV132" s="164"/>
      <c r="AW132" s="120"/>
      <c r="AX132" s="120"/>
      <c r="AY132" s="120"/>
      <c r="AZ132" s="120"/>
      <c r="BA132" s="119"/>
      <c r="BB132" s="119"/>
      <c r="BC132" s="119"/>
      <c r="BD132" s="119"/>
      <c r="BE132" s="119"/>
      <c r="BF132" s="119"/>
      <c r="BG132" s="119"/>
      <c r="BH132" s="119"/>
      <c r="BI132" s="119"/>
      <c r="BJ132" s="119"/>
      <c r="BK132" s="120"/>
      <c r="BL132" s="120"/>
      <c r="BM132" s="120"/>
      <c r="BN132" s="164"/>
      <c r="BO132" s="164"/>
      <c r="BP132" s="164"/>
      <c r="BQ132" s="120"/>
      <c r="BR132" s="120"/>
      <c r="BS132" s="120"/>
      <c r="BT132" s="120"/>
      <c r="BU132" s="120"/>
      <c r="BV132" s="120"/>
      <c r="BW132" s="120"/>
      <c r="BX132" s="120"/>
      <c r="BY132" s="120"/>
      <c r="BZ132" s="120"/>
      <c r="CA132" s="120"/>
      <c r="CB132" s="120"/>
      <c r="CC132" s="120"/>
      <c r="CD132" s="120"/>
      <c r="CE132" s="120"/>
      <c r="CF132" s="119"/>
      <c r="CG132" s="119"/>
      <c r="CH132" s="119"/>
      <c r="CI132" s="119"/>
      <c r="CJ132" s="119"/>
      <c r="CK132" s="119"/>
      <c r="CL132" s="119"/>
      <c r="CM132" s="119"/>
      <c r="CN132" s="119"/>
      <c r="CO132" s="125"/>
      <c r="CP132" s="125"/>
      <c r="CQ132" s="125"/>
      <c r="CR132" s="125"/>
      <c r="CS132" s="125"/>
      <c r="CT132" s="125"/>
      <c r="CU132" s="125"/>
      <c r="CV132" s="125"/>
      <c r="CW132" s="125"/>
      <c r="CX132" s="125"/>
      <c r="CY132" s="120"/>
      <c r="CZ132" s="120"/>
      <c r="DA132" s="120"/>
      <c r="DB132" s="120"/>
      <c r="DC132" s="120"/>
      <c r="DD132" s="120"/>
      <c r="DE132" s="120"/>
      <c r="DF132" s="120"/>
      <c r="DG132" s="120"/>
      <c r="DH132" s="126"/>
      <c r="DI132" s="120"/>
      <c r="DJ132" s="120"/>
      <c r="DK132" s="120"/>
      <c r="DL132" s="120"/>
      <c r="DM132" s="120"/>
      <c r="DN132" s="120"/>
      <c r="DO132" s="120"/>
      <c r="DP132" s="120"/>
      <c r="DQ132" s="120"/>
      <c r="DR132" s="126"/>
      <c r="DS132" s="119"/>
      <c r="DT132" s="119"/>
      <c r="DU132" s="119"/>
      <c r="DV132" s="125"/>
      <c r="DW132" s="203"/>
      <c r="DX132" s="203"/>
      <c r="DY132" s="203"/>
      <c r="DZ132" s="203"/>
      <c r="EA132" s="203"/>
      <c r="EB132" s="203"/>
      <c r="EC132" s="203"/>
      <c r="ED132" s="203"/>
      <c r="EE132" s="125"/>
      <c r="EF132" s="125"/>
      <c r="EG132" s="125"/>
      <c r="EH132" s="125"/>
      <c r="EI132" s="125"/>
      <c r="EJ132" s="125"/>
      <c r="EK132" s="125"/>
      <c r="EL132" s="125"/>
      <c r="EM132" s="125"/>
      <c r="EN132" s="125"/>
      <c r="EO132" s="125"/>
      <c r="EP132" s="120"/>
      <c r="EQ132" s="120"/>
      <c r="ER132" s="120"/>
      <c r="ES132" s="120"/>
      <c r="ET132" s="120"/>
      <c r="EU132" s="120"/>
      <c r="EV132" s="120"/>
      <c r="EW132" s="120"/>
      <c r="EX132" s="120"/>
      <c r="EY132" s="126"/>
      <c r="EZ132" s="119"/>
      <c r="FA132" s="119"/>
      <c r="FB132" s="119"/>
      <c r="FC132" s="120"/>
      <c r="FD132" s="120"/>
      <c r="FE132" s="120"/>
      <c r="FF132" s="120"/>
      <c r="FG132" s="120"/>
      <c r="FH132" s="120"/>
      <c r="FI132" s="120"/>
      <c r="FJ132" s="120"/>
      <c r="FK132" s="120"/>
      <c r="FL132" s="120"/>
      <c r="FM132" s="120"/>
      <c r="FN132" s="120"/>
      <c r="FO132" s="120"/>
      <c r="FP132" s="120"/>
      <c r="FQ132" s="120"/>
      <c r="FR132" s="120"/>
      <c r="FS132" s="120"/>
      <c r="FT132" s="120"/>
      <c r="FU132" s="119"/>
      <c r="FV132" s="119"/>
      <c r="FW132" s="119"/>
      <c r="FX132" s="119"/>
      <c r="FY132" s="119"/>
      <c r="FZ132" s="119"/>
      <c r="GA132" s="119"/>
      <c r="GB132" s="119"/>
      <c r="GC132" s="119"/>
      <c r="GD132" s="119"/>
      <c r="GE132" s="119"/>
      <c r="GF132" s="119"/>
      <c r="GG132" s="120"/>
      <c r="GH132" s="120"/>
      <c r="GI132" s="120"/>
      <c r="GJ132" s="120"/>
      <c r="GK132" s="120"/>
      <c r="GL132" s="120"/>
      <c r="GM132" s="120"/>
      <c r="GN132" s="120"/>
      <c r="GO132" s="164"/>
      <c r="GP132" s="164"/>
      <c r="GQ132" s="164"/>
      <c r="GR132" s="164"/>
      <c r="GS132" s="164"/>
      <c r="GT132" s="120"/>
      <c r="GU132" s="120"/>
      <c r="GV132" s="120"/>
      <c r="GW132" s="120"/>
      <c r="GX132" s="119"/>
      <c r="GY132" s="119"/>
      <c r="GZ132" s="119"/>
      <c r="HA132" s="119"/>
      <c r="HB132" s="119"/>
      <c r="HC132" s="119"/>
      <c r="HD132" s="119"/>
      <c r="HE132" s="119"/>
      <c r="HF132" s="119"/>
      <c r="HG132" s="119"/>
      <c r="HH132" s="119"/>
      <c r="HI132" s="120"/>
      <c r="HJ132" s="119"/>
      <c r="HK132" s="119"/>
      <c r="HL132" s="119"/>
      <c r="HM132" s="119"/>
      <c r="HN132" s="120"/>
      <c r="HO132" s="120"/>
      <c r="HP132" s="120"/>
      <c r="HQ132" s="120"/>
      <c r="HR132" s="120"/>
      <c r="HS132" s="120"/>
      <c r="HT132" s="120"/>
      <c r="HU132" s="120"/>
      <c r="HV132" s="120"/>
      <c r="HW132" s="120"/>
      <c r="HX132" s="120"/>
      <c r="HY132" s="120"/>
      <c r="HZ132" s="120"/>
      <c r="IA132" s="120"/>
      <c r="IB132" s="120"/>
      <c r="IC132" s="119"/>
      <c r="ID132" s="119"/>
      <c r="IE132" s="119"/>
      <c r="IF132" s="119"/>
      <c r="IG132" s="119"/>
      <c r="IH132" s="119"/>
      <c r="II132" s="119"/>
      <c r="IJ132" s="119"/>
      <c r="IK132" s="119"/>
      <c r="IL132" s="119"/>
      <c r="IM132" s="119"/>
      <c r="IN132" s="119"/>
      <c r="IO132" s="119"/>
      <c r="IP132" s="119"/>
      <c r="IQ132" s="119"/>
      <c r="IR132" s="119"/>
      <c r="IS132" s="119"/>
      <c r="IT132" s="119"/>
      <c r="IU132" s="119"/>
      <c r="IV132" s="119"/>
      <c r="IW132" s="119"/>
      <c r="IX132" s="119"/>
      <c r="IY132" s="119"/>
      <c r="IZ132" s="119"/>
      <c r="JA132" s="120"/>
      <c r="JB132" s="120"/>
      <c r="JC132" s="120"/>
      <c r="JD132" s="120"/>
      <c r="JE132" s="120"/>
      <c r="JF132" s="120"/>
      <c r="JG132" s="119"/>
      <c r="JH132" s="119"/>
      <c r="JI132" s="119"/>
      <c r="JJ132" s="119"/>
      <c r="JK132" s="119"/>
      <c r="JL132" s="119"/>
      <c r="JM132" s="119"/>
      <c r="JN132" s="119"/>
      <c r="JO132" s="119"/>
      <c r="JP132" s="119"/>
      <c r="JQ132" s="119"/>
      <c r="JR132" s="119"/>
      <c r="JS132" s="119"/>
      <c r="JT132" s="119"/>
      <c r="JU132" s="119"/>
      <c r="JV132" s="119"/>
      <c r="JW132" s="119"/>
      <c r="JX132" s="119"/>
      <c r="JY132" s="119"/>
      <c r="JZ132" s="119"/>
      <c r="KA132" s="119"/>
      <c r="KB132" s="119"/>
      <c r="KC132" s="230"/>
      <c r="KD132" s="230"/>
      <c r="KE132" s="230"/>
      <c r="KF132" s="230"/>
      <c r="KG132" s="230"/>
      <c r="KH132" s="230"/>
      <c r="KI132" s="230"/>
      <c r="KJ132" s="230"/>
      <c r="KK132" s="230"/>
      <c r="KL132" s="230"/>
      <c r="KM132" s="230"/>
      <c r="KN132" s="230"/>
      <c r="KO132" s="230"/>
      <c r="KP132" s="230"/>
      <c r="KQ132" s="119"/>
      <c r="KR132" s="119"/>
      <c r="KS132" s="119"/>
      <c r="KT132" s="119"/>
      <c r="KU132" s="119"/>
      <c r="KV132" s="119"/>
      <c r="KW132" s="119"/>
      <c r="KX132" s="119"/>
      <c r="KY132" s="119"/>
      <c r="KZ132" s="119"/>
      <c r="LA132" s="119"/>
      <c r="LB132" s="119"/>
      <c r="LC132" s="119"/>
      <c r="LD132" s="125"/>
      <c r="LE132" s="125"/>
      <c r="LF132" s="125"/>
      <c r="LG132" s="231"/>
      <c r="LH132" s="231"/>
      <c r="LI132" s="231"/>
      <c r="LJ132" s="231"/>
      <c r="LK132" s="231"/>
      <c r="LL132" s="231"/>
      <c r="LM132" s="231"/>
      <c r="LN132" s="231"/>
      <c r="LO132" s="231"/>
      <c r="LP132" s="231"/>
      <c r="LQ132" s="231"/>
      <c r="LR132" s="231"/>
      <c r="LS132" s="125"/>
      <c r="LT132" s="125"/>
      <c r="LU132" s="125"/>
      <c r="LV132" s="125"/>
      <c r="LW132" s="125"/>
      <c r="LX132" s="126"/>
      <c r="LY132" s="119"/>
      <c r="LZ132" s="119"/>
      <c r="MA132" s="119"/>
      <c r="MB132" s="119"/>
      <c r="MC132" s="119"/>
      <c r="MD132" s="119"/>
      <c r="ME132" s="119"/>
      <c r="MF132" s="119"/>
      <c r="MG132" s="119"/>
      <c r="MH132" s="119"/>
      <c r="MI132" s="119"/>
      <c r="MJ132" s="119"/>
      <c r="MK132" s="230"/>
      <c r="ML132" s="230"/>
      <c r="MM132" s="230"/>
      <c r="MN132" s="230"/>
      <c r="MO132" s="230"/>
      <c r="MP132" s="230"/>
      <c r="MQ132" s="230"/>
      <c r="MR132" s="230"/>
      <c r="MS132" s="230"/>
      <c r="MT132" s="230"/>
      <c r="MU132" s="230"/>
      <c r="MV132" s="230"/>
      <c r="MW132" s="230"/>
      <c r="MX132" s="230"/>
      <c r="MY132" s="119"/>
      <c r="MZ132" s="119"/>
      <c r="NA132" s="119"/>
      <c r="NB132" s="119"/>
      <c r="NC132" s="126"/>
      <c r="ND132" s="119"/>
      <c r="NE132" s="119"/>
      <c r="NF132" s="119"/>
      <c r="NG132" s="119"/>
      <c r="NH132" s="119"/>
      <c r="NI132" s="119"/>
      <c r="NJ132" s="119"/>
      <c r="NK132" s="119"/>
      <c r="NL132" s="119"/>
      <c r="NM132" s="119"/>
      <c r="NN132" s="119"/>
      <c r="NO132" s="119"/>
      <c r="NP132" s="119"/>
      <c r="NQ132" s="119"/>
      <c r="NR132" s="119"/>
      <c r="NS132" s="119"/>
      <c r="NT132" s="119"/>
      <c r="NU132" s="119"/>
      <c r="NV132" s="119"/>
      <c r="NW132" s="119"/>
      <c r="NX132" s="119"/>
      <c r="NY132" s="119"/>
      <c r="NZ132" s="119"/>
      <c r="OA132" s="119"/>
      <c r="OB132" s="119"/>
      <c r="OC132" s="119"/>
      <c r="OD132" s="119"/>
      <c r="OE132" s="119"/>
      <c r="OF132" s="119"/>
      <c r="OG132" s="119"/>
      <c r="OH132" s="119"/>
      <c r="OI132" s="119"/>
      <c r="OJ132" s="119"/>
      <c r="OK132" s="119"/>
      <c r="OL132" s="119"/>
      <c r="OM132" s="30"/>
      <c r="ON132" s="15"/>
    </row>
    <row r="133" spans="1:404" ht="36.75" hidden="1" customHeight="1">
      <c r="A133" s="309">
        <v>143</v>
      </c>
      <c r="B133" s="61">
        <v>47</v>
      </c>
      <c r="C133" s="16" t="s">
        <v>240</v>
      </c>
      <c r="D133" s="60" t="s">
        <v>1</v>
      </c>
      <c r="E133" s="62" t="s">
        <v>241</v>
      </c>
      <c r="F133" s="82" t="s">
        <v>1</v>
      </c>
      <c r="G133" s="60"/>
      <c r="H133" s="89" t="s">
        <v>667</v>
      </c>
      <c r="I133" s="26" t="s">
        <v>673</v>
      </c>
      <c r="J133" s="59"/>
      <c r="K133" s="30" t="s">
        <v>636</v>
      </c>
      <c r="L133" s="30" t="s">
        <v>957</v>
      </c>
      <c r="M133" s="29" t="s">
        <v>638</v>
      </c>
      <c r="N133" s="93" t="s">
        <v>639</v>
      </c>
      <c r="O133" s="300" t="s">
        <v>27</v>
      </c>
      <c r="P133" s="12"/>
      <c r="Q133" s="30" t="s">
        <v>27</v>
      </c>
      <c r="R133" s="30"/>
      <c r="S133" s="30"/>
      <c r="T133" s="30"/>
      <c r="U133" s="30"/>
      <c r="V133" s="30"/>
      <c r="W133" s="30"/>
      <c r="X133" s="30"/>
      <c r="Y133" s="30"/>
      <c r="Z133" s="30"/>
      <c r="AA133" s="30"/>
      <c r="AB133" s="152" t="s">
        <v>1069</v>
      </c>
      <c r="AC133" s="152" t="s">
        <v>1069</v>
      </c>
      <c r="AD133" s="152" t="s">
        <v>1069</v>
      </c>
      <c r="AE133" s="30">
        <v>2</v>
      </c>
      <c r="AF133" s="30">
        <v>1</v>
      </c>
      <c r="AG133" s="30">
        <v>2</v>
      </c>
      <c r="AH133" s="30">
        <v>2</v>
      </c>
      <c r="AI133" s="23">
        <v>1</v>
      </c>
      <c r="AJ133" s="23">
        <v>1</v>
      </c>
      <c r="AK133" s="30">
        <v>2</v>
      </c>
      <c r="AL133" s="30">
        <v>2</v>
      </c>
      <c r="AM133" s="30">
        <v>2</v>
      </c>
      <c r="AN133" s="30">
        <v>2</v>
      </c>
      <c r="AO133" s="30">
        <v>2</v>
      </c>
      <c r="AP133" s="23">
        <v>1</v>
      </c>
      <c r="AQ133" s="30">
        <v>2</v>
      </c>
      <c r="AR133" s="23">
        <v>1</v>
      </c>
      <c r="AS133" s="30">
        <v>2</v>
      </c>
      <c r="AT133" s="30">
        <v>2</v>
      </c>
      <c r="AU133" s="30">
        <v>2</v>
      </c>
      <c r="AV133" s="30">
        <v>2</v>
      </c>
      <c r="AW133" s="173">
        <f>COUNTIF(AE133:AV133,"2")</f>
        <v>13</v>
      </c>
      <c r="AX133" s="174">
        <f t="shared" ref="AX133" si="360">AW133/(AW133+AY133+BA133+BC133)</f>
        <v>0.72222222222222221</v>
      </c>
      <c r="AY133" s="173">
        <f>COUNTIF(AE133:AV133,"1")</f>
        <v>5</v>
      </c>
      <c r="AZ133" s="174">
        <f t="shared" ref="AZ133" si="361">AY133/(AW133+AY133+BA133+BC133)</f>
        <v>0.27777777777777779</v>
      </c>
      <c r="BA133" s="173">
        <f>COUNTIF(AE133:AV133,"0")</f>
        <v>0</v>
      </c>
      <c r="BB133" s="174">
        <f t="shared" ref="BB133" si="362">BA133/(AW133+AY133+BA133+BC133)</f>
        <v>0</v>
      </c>
      <c r="BC133" s="173">
        <f>COUNTIF(AE133:AV133,"KĐG")</f>
        <v>0</v>
      </c>
      <c r="BD133" s="174">
        <f t="shared" ref="BD133" si="363">BC133/(AW133+AY133+BA133+BC133)</f>
        <v>0</v>
      </c>
      <c r="BE133" s="175">
        <f t="shared" ref="BE133" si="364">(((AW133*2)+(AY133*1)+(BA133*0)))/(AW133+AY133+BA133)</f>
        <v>1.7222222222222223</v>
      </c>
      <c r="BF133" s="169" t="str">
        <f t="shared" ref="BF133" si="365">IF(BD133&gt;=50%,"KĐG",IF(BE133&gt;=1.6,"ĐMT",IF(BE133&gt;=1,"CCG","CĐ")))</f>
        <v>ĐMT</v>
      </c>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130"/>
      <c r="CP133" s="130"/>
      <c r="CQ133" s="130"/>
      <c r="CR133" s="130"/>
      <c r="CS133" s="130"/>
      <c r="CT133" s="130"/>
      <c r="CU133" s="130"/>
      <c r="CV133" s="130"/>
      <c r="CW133" s="130"/>
      <c r="CX133" s="130"/>
      <c r="CY133" s="30"/>
      <c r="CZ133" s="30"/>
      <c r="DA133" s="30"/>
      <c r="DB133" s="30"/>
      <c r="DC133" s="30"/>
      <c r="DD133" s="30"/>
      <c r="DE133" s="30"/>
      <c r="DF133" s="30"/>
      <c r="DG133" s="30"/>
      <c r="DH133" s="135"/>
      <c r="DI133" s="30"/>
      <c r="DJ133" s="30"/>
      <c r="DK133" s="30"/>
      <c r="DL133" s="30"/>
      <c r="DM133" s="30"/>
      <c r="DN133" s="30"/>
      <c r="DO133" s="30"/>
      <c r="DP133" s="30"/>
      <c r="DQ133" s="30"/>
      <c r="DR133" s="135"/>
      <c r="DS133" s="30"/>
      <c r="DT133" s="30"/>
      <c r="DU133" s="30"/>
      <c r="DV133" s="130"/>
      <c r="DW133" s="130"/>
      <c r="DX133" s="130"/>
      <c r="DY133" s="130"/>
      <c r="DZ133" s="130"/>
      <c r="EA133" s="130"/>
      <c r="EB133" s="130"/>
      <c r="EC133" s="130"/>
      <c r="ED133" s="130"/>
      <c r="EE133" s="130"/>
      <c r="EF133" s="130"/>
      <c r="EG133" s="130"/>
      <c r="EH133" s="130"/>
      <c r="EI133" s="130"/>
      <c r="EJ133" s="130"/>
      <c r="EK133" s="130"/>
      <c r="EL133" s="130"/>
      <c r="EM133" s="130"/>
      <c r="EN133" s="130"/>
      <c r="EO133" s="130"/>
      <c r="EP133" s="30"/>
      <c r="EQ133" s="30"/>
      <c r="ER133" s="30"/>
      <c r="ES133" s="30"/>
      <c r="ET133" s="30"/>
      <c r="EU133" s="30"/>
      <c r="EV133" s="30"/>
      <c r="EW133" s="30"/>
      <c r="EX133" s="30"/>
      <c r="EY133" s="135"/>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130"/>
      <c r="LE133" s="130"/>
      <c r="LF133" s="130"/>
      <c r="LG133" s="130"/>
      <c r="LH133" s="130"/>
      <c r="LI133" s="130"/>
      <c r="LJ133" s="130"/>
      <c r="LK133" s="130"/>
      <c r="LL133" s="130"/>
      <c r="LM133" s="130"/>
      <c r="LN133" s="130"/>
      <c r="LO133" s="130"/>
      <c r="LP133" s="130"/>
      <c r="LQ133" s="130"/>
      <c r="LR133" s="130"/>
      <c r="LS133" s="130"/>
      <c r="LT133" s="130"/>
      <c r="LU133" s="130"/>
      <c r="LV133" s="130"/>
      <c r="LW133" s="130"/>
      <c r="LX133" s="135"/>
      <c r="LY133" s="30"/>
      <c r="LZ133" s="30"/>
      <c r="MA133" s="30"/>
      <c r="MB133" s="30"/>
      <c r="MC133" s="30"/>
      <c r="MD133" s="30"/>
      <c r="ME133" s="30"/>
      <c r="MF133" s="30"/>
      <c r="MG133" s="30"/>
      <c r="MH133" s="30"/>
      <c r="MI133" s="30"/>
      <c r="MJ133" s="30"/>
      <c r="MK133" s="30"/>
      <c r="ML133" s="30"/>
      <c r="MM133" s="30"/>
      <c r="MN133" s="30"/>
      <c r="MO133" s="30"/>
      <c r="MP133" s="30"/>
      <c r="MQ133" s="30"/>
      <c r="MR133" s="30"/>
      <c r="MS133" s="30"/>
      <c r="MT133" s="30"/>
      <c r="MU133" s="30"/>
      <c r="MV133" s="30"/>
      <c r="MW133" s="30"/>
      <c r="MX133" s="30"/>
      <c r="MY133" s="30"/>
      <c r="MZ133" s="30"/>
      <c r="NA133" s="30"/>
      <c r="NB133" s="30"/>
      <c r="NC133" s="135"/>
      <c r="ND133" s="30"/>
      <c r="NE133" s="30"/>
      <c r="NF133" s="30"/>
      <c r="NG133" s="30"/>
      <c r="NH133" s="30"/>
      <c r="NI133" s="30"/>
      <c r="NJ133" s="30"/>
      <c r="NK133" s="30"/>
      <c r="NL133" s="30"/>
      <c r="NM133" s="30"/>
      <c r="NN133" s="30"/>
      <c r="NO133" s="30"/>
      <c r="NP133" s="30"/>
      <c r="NQ133" s="30"/>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v>1</v>
      </c>
      <c r="ON133" s="15"/>
    </row>
    <row r="134" spans="1:404" ht="36.75" hidden="1" customHeight="1">
      <c r="A134" s="310"/>
      <c r="B134" s="61">
        <v>47</v>
      </c>
      <c r="C134" s="16" t="s">
        <v>240</v>
      </c>
      <c r="D134" s="60" t="s">
        <v>1</v>
      </c>
      <c r="E134" s="62" t="s">
        <v>241</v>
      </c>
      <c r="F134" s="82" t="s">
        <v>1</v>
      </c>
      <c r="G134" s="60"/>
      <c r="H134" s="89" t="s">
        <v>667</v>
      </c>
      <c r="I134" s="26" t="s">
        <v>672</v>
      </c>
      <c r="J134" s="59"/>
      <c r="K134" s="30" t="s">
        <v>636</v>
      </c>
      <c r="L134" s="30" t="s">
        <v>957</v>
      </c>
      <c r="M134" s="29" t="s">
        <v>638</v>
      </c>
      <c r="N134" s="93" t="s">
        <v>639</v>
      </c>
      <c r="O134" s="301"/>
      <c r="P134" s="12"/>
      <c r="Q134" s="30"/>
      <c r="R134" s="30"/>
      <c r="S134" s="30"/>
      <c r="T134" s="30"/>
      <c r="U134" s="30" t="s">
        <v>27</v>
      </c>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130"/>
      <c r="CP134" s="130"/>
      <c r="CQ134" s="130"/>
      <c r="CR134" s="130"/>
      <c r="CS134" s="130"/>
      <c r="CT134" s="130"/>
      <c r="CU134" s="130"/>
      <c r="CV134" s="130"/>
      <c r="CW134" s="130"/>
      <c r="CX134" s="130"/>
      <c r="CY134" s="30"/>
      <c r="CZ134" s="30"/>
      <c r="DA134" s="30"/>
      <c r="DB134" s="30"/>
      <c r="DC134" s="30"/>
      <c r="DD134" s="30"/>
      <c r="DE134" s="30"/>
      <c r="DF134" s="30"/>
      <c r="DG134" s="30"/>
      <c r="DH134" s="135"/>
      <c r="DI134" s="30"/>
      <c r="DJ134" s="30"/>
      <c r="DK134" s="30"/>
      <c r="DL134" s="30"/>
      <c r="DM134" s="30"/>
      <c r="DN134" s="30"/>
      <c r="DO134" s="30"/>
      <c r="DP134" s="30"/>
      <c r="DQ134" s="30"/>
      <c r="DR134" s="135"/>
      <c r="DS134" s="30"/>
      <c r="DT134" s="30"/>
      <c r="DU134" s="30"/>
      <c r="DV134" s="130"/>
      <c r="DW134" s="130"/>
      <c r="DX134" s="130"/>
      <c r="DY134" s="130"/>
      <c r="DZ134" s="130"/>
      <c r="EA134" s="130"/>
      <c r="EB134" s="130"/>
      <c r="EC134" s="130"/>
      <c r="ED134" s="130"/>
      <c r="EE134" s="130"/>
      <c r="EF134" s="130"/>
      <c r="EG134" s="130"/>
      <c r="EH134" s="130"/>
      <c r="EI134" s="130"/>
      <c r="EJ134" s="130"/>
      <c r="EK134" s="130"/>
      <c r="EL134" s="130"/>
      <c r="EM134" s="130"/>
      <c r="EN134" s="130"/>
      <c r="EO134" s="130"/>
      <c r="EP134" s="30"/>
      <c r="EQ134" s="30"/>
      <c r="ER134" s="30"/>
      <c r="ES134" s="30"/>
      <c r="ET134" s="30"/>
      <c r="EU134" s="30"/>
      <c r="EV134" s="30"/>
      <c r="EW134" s="30"/>
      <c r="EX134" s="30"/>
      <c r="EY134" s="152" t="s">
        <v>1069</v>
      </c>
      <c r="EZ134" s="152" t="s">
        <v>1069</v>
      </c>
      <c r="FA134" s="152" t="s">
        <v>1069</v>
      </c>
      <c r="FB134" s="30">
        <v>2</v>
      </c>
      <c r="FC134" s="30">
        <v>1</v>
      </c>
      <c r="FD134" s="30">
        <v>2</v>
      </c>
      <c r="FE134" s="30">
        <v>2</v>
      </c>
      <c r="FF134" s="23">
        <v>1</v>
      </c>
      <c r="FG134" s="23">
        <v>2</v>
      </c>
      <c r="FH134" s="30">
        <v>2</v>
      </c>
      <c r="FI134" s="30">
        <v>2</v>
      </c>
      <c r="FJ134" s="30">
        <v>2</v>
      </c>
      <c r="FK134" s="30">
        <v>2</v>
      </c>
      <c r="FL134" s="30">
        <v>2</v>
      </c>
      <c r="FM134" s="23">
        <v>2</v>
      </c>
      <c r="FN134" s="30">
        <v>2</v>
      </c>
      <c r="FO134" s="23">
        <v>1</v>
      </c>
      <c r="FP134" s="30">
        <v>2</v>
      </c>
      <c r="FQ134" s="30">
        <v>2</v>
      </c>
      <c r="FR134" s="30">
        <v>2</v>
      </c>
      <c r="FS134" s="30"/>
      <c r="FT134" s="214">
        <f>COUNTIF(FB134:FS134,"2")</f>
        <v>14</v>
      </c>
      <c r="FU134" s="215">
        <f t="shared" ref="FU134" si="366">FT134/(FT134+FV134+FX134+FZ134)</f>
        <v>0.82352941176470584</v>
      </c>
      <c r="FV134" s="214">
        <f>COUNTIF(FB134:FS134,"1")</f>
        <v>3</v>
      </c>
      <c r="FW134" s="215">
        <f t="shared" ref="FW134" si="367">FV134/(FT134+FV134+FX134+FZ134)</f>
        <v>0.17647058823529413</v>
      </c>
      <c r="FX134" s="214">
        <f>COUNTIF(FB134:FS134,"0")</f>
        <v>0</v>
      </c>
      <c r="FY134" s="215">
        <f t="shared" ref="FY134" si="368">FX134/(FT134+FV134+FX134+FZ134)</f>
        <v>0</v>
      </c>
      <c r="FZ134" s="214">
        <f>COUNTIF(FB134:FS134,"KĐG")</f>
        <v>0</v>
      </c>
      <c r="GA134" s="215">
        <f t="shared" ref="GA134" si="369">FZ134/(FT134+FV134+FX134+FZ134)</f>
        <v>0</v>
      </c>
      <c r="GB134" s="216">
        <f t="shared" ref="GB134" si="370">(((FT134*2)+(FV134*1)+(FX134*0)))/(FT134+FV134+FX134)</f>
        <v>1.8235294117647058</v>
      </c>
      <c r="GC134" s="169" t="str">
        <f t="shared" ref="GC134" si="371">IF(GA134&gt;=50%,"KĐG",IF(GB134&gt;=1.6,"ĐMT",IF(GB134&gt;=1,"CCG","CĐ")))</f>
        <v>ĐMT</v>
      </c>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130"/>
      <c r="LE134" s="130"/>
      <c r="LF134" s="130"/>
      <c r="LG134" s="130"/>
      <c r="LH134" s="130"/>
      <c r="LI134" s="130"/>
      <c r="LJ134" s="130"/>
      <c r="LK134" s="130"/>
      <c r="LL134" s="130"/>
      <c r="LM134" s="130"/>
      <c r="LN134" s="130"/>
      <c r="LO134" s="130"/>
      <c r="LP134" s="130"/>
      <c r="LQ134" s="130"/>
      <c r="LR134" s="130"/>
      <c r="LS134" s="130"/>
      <c r="LT134" s="130"/>
      <c r="LU134" s="130"/>
      <c r="LV134" s="130"/>
      <c r="LW134" s="130"/>
      <c r="LX134" s="135"/>
      <c r="LY134" s="30"/>
      <c r="LZ134" s="30"/>
      <c r="MA134" s="30"/>
      <c r="MB134" s="30"/>
      <c r="MC134" s="30"/>
      <c r="MD134" s="30"/>
      <c r="ME134" s="30"/>
      <c r="MF134" s="30"/>
      <c r="MG134" s="30"/>
      <c r="MH134" s="30"/>
      <c r="MI134" s="30"/>
      <c r="MJ134" s="30"/>
      <c r="MK134" s="30"/>
      <c r="ML134" s="30"/>
      <c r="MM134" s="30"/>
      <c r="MN134" s="30"/>
      <c r="MO134" s="30"/>
      <c r="MP134" s="30"/>
      <c r="MQ134" s="30"/>
      <c r="MR134" s="30"/>
      <c r="MS134" s="30"/>
      <c r="MT134" s="30"/>
      <c r="MU134" s="30"/>
      <c r="MV134" s="30"/>
      <c r="MW134" s="30"/>
      <c r="MX134" s="30"/>
      <c r="MY134" s="30"/>
      <c r="MZ134" s="30"/>
      <c r="NA134" s="30"/>
      <c r="NB134" s="30"/>
      <c r="NC134" s="135"/>
      <c r="ND134" s="30"/>
      <c r="NE134" s="30"/>
      <c r="NF134" s="30"/>
      <c r="NG134" s="30"/>
      <c r="NH134" s="30"/>
      <c r="NI134" s="30"/>
      <c r="NJ134" s="30"/>
      <c r="NK134" s="30"/>
      <c r="NL134" s="30"/>
      <c r="NM134" s="30"/>
      <c r="NN134" s="30"/>
      <c r="NO134" s="30"/>
      <c r="NP134" s="30"/>
      <c r="NQ134" s="30"/>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v>1</v>
      </c>
      <c r="ON134" s="15"/>
    </row>
    <row r="135" spans="1:404" ht="34.5" customHeight="1">
      <c r="A135" s="310"/>
      <c r="B135" s="51">
        <v>47</v>
      </c>
      <c r="C135" s="16" t="s">
        <v>240</v>
      </c>
      <c r="D135" s="14" t="s">
        <v>1</v>
      </c>
      <c r="E135" s="24" t="s">
        <v>241</v>
      </c>
      <c r="F135" s="82" t="s">
        <v>1</v>
      </c>
      <c r="G135" s="14"/>
      <c r="H135" s="89" t="s">
        <v>667</v>
      </c>
      <c r="I135" s="26" t="s">
        <v>671</v>
      </c>
      <c r="J135" s="54"/>
      <c r="K135" s="30" t="s">
        <v>636</v>
      </c>
      <c r="L135" s="30" t="s">
        <v>957</v>
      </c>
      <c r="M135" s="29" t="s">
        <v>638</v>
      </c>
      <c r="N135" s="93" t="s">
        <v>639</v>
      </c>
      <c r="O135" s="301"/>
      <c r="P135" s="54"/>
      <c r="Q135" s="30"/>
      <c r="R135" s="30"/>
      <c r="S135" s="30"/>
      <c r="T135" s="30"/>
      <c r="U135" s="30"/>
      <c r="V135" s="30"/>
      <c r="W135" s="30" t="s">
        <v>27</v>
      </c>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130"/>
      <c r="CP135" s="130"/>
      <c r="CQ135" s="130"/>
      <c r="CR135" s="130"/>
      <c r="CS135" s="130"/>
      <c r="CT135" s="130"/>
      <c r="CU135" s="130"/>
      <c r="CV135" s="130"/>
      <c r="CW135" s="130"/>
      <c r="CX135" s="130"/>
      <c r="CY135" s="30"/>
      <c r="CZ135" s="30"/>
      <c r="DA135" s="30"/>
      <c r="DB135" s="30"/>
      <c r="DC135" s="30"/>
      <c r="DD135" s="30"/>
      <c r="DE135" s="30"/>
      <c r="DF135" s="30"/>
      <c r="DG135" s="30"/>
      <c r="DH135" s="135"/>
      <c r="DI135" s="30"/>
      <c r="DJ135" s="30"/>
      <c r="DK135" s="30"/>
      <c r="DL135" s="30"/>
      <c r="DM135" s="30"/>
      <c r="DN135" s="30"/>
      <c r="DO135" s="30"/>
      <c r="DP135" s="30"/>
      <c r="DQ135" s="30"/>
      <c r="DR135" s="135"/>
      <c r="DS135" s="30"/>
      <c r="DT135" s="30"/>
      <c r="DU135" s="30"/>
      <c r="DV135" s="130"/>
      <c r="DW135" s="130"/>
      <c r="DX135" s="130"/>
      <c r="DY135" s="130"/>
      <c r="DZ135" s="130"/>
      <c r="EA135" s="130"/>
      <c r="EB135" s="130"/>
      <c r="EC135" s="130"/>
      <c r="ED135" s="130"/>
      <c r="EE135" s="130"/>
      <c r="EF135" s="130"/>
      <c r="EG135" s="130"/>
      <c r="EH135" s="130"/>
      <c r="EI135" s="130"/>
      <c r="EJ135" s="130"/>
      <c r="EK135" s="130"/>
      <c r="EL135" s="130"/>
      <c r="EM135" s="130"/>
      <c r="EN135" s="130"/>
      <c r="EO135" s="130"/>
      <c r="EP135" s="30"/>
      <c r="EQ135" s="30"/>
      <c r="ER135" s="30"/>
      <c r="ES135" s="30"/>
      <c r="ET135" s="30"/>
      <c r="EU135" s="30"/>
      <c r="EV135" s="30"/>
      <c r="EW135" s="30"/>
      <c r="EX135" s="30"/>
      <c r="EY135" s="135"/>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152" t="s">
        <v>1069</v>
      </c>
      <c r="HJ135" s="152" t="s">
        <v>1069</v>
      </c>
      <c r="HK135" s="152" t="s">
        <v>1069</v>
      </c>
      <c r="HL135" s="152" t="s">
        <v>1069</v>
      </c>
      <c r="HM135" s="152" t="s">
        <v>1069</v>
      </c>
      <c r="HN135" s="30">
        <v>2</v>
      </c>
      <c r="HO135" s="30">
        <v>1</v>
      </c>
      <c r="HP135" s="30">
        <v>2</v>
      </c>
      <c r="HQ135" s="30">
        <v>2</v>
      </c>
      <c r="HR135" s="23">
        <v>1</v>
      </c>
      <c r="HS135" s="23">
        <v>2</v>
      </c>
      <c r="HT135" s="30">
        <v>2</v>
      </c>
      <c r="HU135" s="30">
        <v>2</v>
      </c>
      <c r="HV135" s="30">
        <v>2</v>
      </c>
      <c r="HW135" s="30">
        <v>2</v>
      </c>
      <c r="HX135" s="30">
        <v>2</v>
      </c>
      <c r="HY135" s="30">
        <v>2</v>
      </c>
      <c r="HZ135" s="30">
        <v>2</v>
      </c>
      <c r="IA135" s="23">
        <v>1</v>
      </c>
      <c r="IB135" s="30">
        <v>2</v>
      </c>
      <c r="IC135" s="30">
        <v>2</v>
      </c>
      <c r="ID135" s="30">
        <v>2</v>
      </c>
      <c r="IE135" s="30"/>
      <c r="IF135" s="30">
        <v>2</v>
      </c>
      <c r="IG135" s="234">
        <f>COUNTIF(HN135:IF135,"2")</f>
        <v>15</v>
      </c>
      <c r="IH135" s="235">
        <f t="shared" ref="IH135" si="372">IG135/(IG135+II135+IK135+IM135)</f>
        <v>0.83333333333333337</v>
      </c>
      <c r="II135" s="234">
        <f>COUNTIF(HO135:IF135,"1")</f>
        <v>3</v>
      </c>
      <c r="IJ135" s="235">
        <f t="shared" ref="IJ135" si="373">II135/(IG135+II135+IK135+IM135)</f>
        <v>0.16666666666666666</v>
      </c>
      <c r="IK135" s="234">
        <f>COUNTIF(HO135:IF135,"0")</f>
        <v>0</v>
      </c>
      <c r="IL135" s="235">
        <f t="shared" ref="IL135" si="374">IK135/(IG135+II135+IK135+IM135)</f>
        <v>0</v>
      </c>
      <c r="IM135" s="234">
        <f>COUNTIF(HO135:IF135,"KĐG")</f>
        <v>0</v>
      </c>
      <c r="IN135" s="235">
        <f t="shared" ref="IN135" si="375">IM135/(IG135+II135+IK135+IM135)</f>
        <v>0</v>
      </c>
      <c r="IO135" s="236">
        <f t="shared" ref="IO135" si="376">(((IG135*2)+(II135*1)+(IK135*0)))/(IG135+II135+IK135)</f>
        <v>1.8333333333333333</v>
      </c>
      <c r="IP135" s="169" t="str">
        <f t="shared" ref="IP135" si="377">IF(IN135&gt;=50%,"KĐG",IF(IO135&gt;=1.6,"ĐMT",IF(IO135&gt;=1,"CCG","CĐ")))</f>
        <v>ĐMT</v>
      </c>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130"/>
      <c r="LE135" s="130"/>
      <c r="LF135" s="130"/>
      <c r="LG135" s="130"/>
      <c r="LH135" s="130"/>
      <c r="LI135" s="130"/>
      <c r="LJ135" s="130"/>
      <c r="LK135" s="130"/>
      <c r="LL135" s="130"/>
      <c r="LM135" s="130"/>
      <c r="LN135" s="130"/>
      <c r="LO135" s="130"/>
      <c r="LP135" s="130"/>
      <c r="LQ135" s="130"/>
      <c r="LR135" s="130"/>
      <c r="LS135" s="130"/>
      <c r="LT135" s="130"/>
      <c r="LU135" s="130"/>
      <c r="LV135" s="130"/>
      <c r="LW135" s="130"/>
      <c r="LX135" s="135"/>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135"/>
      <c r="ND135" s="30"/>
      <c r="NE135" s="30"/>
      <c r="NF135" s="30"/>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v>1</v>
      </c>
      <c r="ON135" s="15"/>
    </row>
    <row r="136" spans="1:404" ht="39" hidden="1" customHeight="1">
      <c r="A136" s="310"/>
      <c r="B136" s="61">
        <v>47</v>
      </c>
      <c r="C136" s="16" t="s">
        <v>240</v>
      </c>
      <c r="D136" s="60" t="s">
        <v>1</v>
      </c>
      <c r="E136" s="62" t="s">
        <v>241</v>
      </c>
      <c r="F136" s="82" t="s">
        <v>1</v>
      </c>
      <c r="G136" s="60"/>
      <c r="H136" s="89" t="s">
        <v>667</v>
      </c>
      <c r="I136" s="26" t="s">
        <v>670</v>
      </c>
      <c r="J136" s="59"/>
      <c r="K136" s="30" t="s">
        <v>636</v>
      </c>
      <c r="L136" s="30" t="s">
        <v>957</v>
      </c>
      <c r="M136" s="29" t="s">
        <v>638</v>
      </c>
      <c r="N136" s="93" t="s">
        <v>639</v>
      </c>
      <c r="O136" s="301"/>
      <c r="P136" s="59"/>
      <c r="Q136" s="30"/>
      <c r="R136" s="30" t="s">
        <v>27</v>
      </c>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152" t="s">
        <v>1069</v>
      </c>
      <c r="BH136" s="152" t="s">
        <v>1069</v>
      </c>
      <c r="BI136" s="152" t="s">
        <v>1069</v>
      </c>
      <c r="BJ136" s="30">
        <v>2</v>
      </c>
      <c r="BK136" s="30">
        <v>2</v>
      </c>
      <c r="BL136" s="30">
        <v>2</v>
      </c>
      <c r="BM136" s="30">
        <v>2</v>
      </c>
      <c r="BN136" s="23">
        <v>1</v>
      </c>
      <c r="BO136" s="23">
        <v>2</v>
      </c>
      <c r="BP136" s="30">
        <v>2</v>
      </c>
      <c r="BQ136" s="30">
        <v>1</v>
      </c>
      <c r="BR136" s="30">
        <v>2</v>
      </c>
      <c r="BS136" s="30">
        <v>2</v>
      </c>
      <c r="BT136" s="30">
        <v>2</v>
      </c>
      <c r="BU136" s="23">
        <v>2</v>
      </c>
      <c r="BV136" s="30">
        <v>2</v>
      </c>
      <c r="BW136" s="23">
        <v>1</v>
      </c>
      <c r="BX136" s="30">
        <v>2</v>
      </c>
      <c r="BY136" s="30">
        <v>2</v>
      </c>
      <c r="BZ136" s="30">
        <v>2</v>
      </c>
      <c r="CA136" s="30">
        <v>1</v>
      </c>
      <c r="CB136" s="30"/>
      <c r="CC136" s="185">
        <f>COUNTIF(BJ136:CA136,"2")</f>
        <v>14</v>
      </c>
      <c r="CD136" s="186">
        <f t="shared" ref="CD136" si="378">CC136/(CC136+CE136+CG136+CI136)</f>
        <v>0.77777777777777779</v>
      </c>
      <c r="CE136" s="185">
        <f>COUNTIF(BJ136:CA136,"1")</f>
        <v>4</v>
      </c>
      <c r="CF136" s="186">
        <f t="shared" ref="CF136" si="379">CE136/(CC136+CE136+CG136+CI136)</f>
        <v>0.22222222222222221</v>
      </c>
      <c r="CG136" s="185">
        <f>COUNTIF(BJ136:CA136,"0")</f>
        <v>0</v>
      </c>
      <c r="CH136" s="186">
        <f t="shared" ref="CH136" si="380">CG136/(CC136+CE136+CG136+CI136)</f>
        <v>0</v>
      </c>
      <c r="CI136" s="185">
        <f>COUNTIF(BJ136:CA136,"KĐG")</f>
        <v>0</v>
      </c>
      <c r="CJ136" s="186">
        <f t="shared" ref="CJ136" si="381">CI136/(CC136+CE136+CG136+CI136)</f>
        <v>0</v>
      </c>
      <c r="CK136" s="187">
        <f t="shared" ref="CK136" si="382">(((CC136*2)+(CE136*1)+(CG136*0)))/(CC136+CE136+CG136)</f>
        <v>1.7777777777777777</v>
      </c>
      <c r="CL136" s="169" t="str">
        <f t="shared" ref="CL136" si="383">IF(CJ136&gt;=50%,"KĐG",IF(CK136&gt;=1.6,"ĐMT",IF(CK136&gt;=1,"CCG","CĐ")))</f>
        <v>ĐMT</v>
      </c>
      <c r="CM136" s="30"/>
      <c r="CN136" s="30"/>
      <c r="CO136" s="130"/>
      <c r="CP136" s="130"/>
      <c r="CQ136" s="130"/>
      <c r="CR136" s="130"/>
      <c r="CS136" s="130"/>
      <c r="CT136" s="130"/>
      <c r="CU136" s="130"/>
      <c r="CV136" s="130"/>
      <c r="CW136" s="130"/>
      <c r="CX136" s="130"/>
      <c r="CY136" s="30"/>
      <c r="CZ136" s="30"/>
      <c r="DA136" s="30"/>
      <c r="DB136" s="30"/>
      <c r="DC136" s="30"/>
      <c r="DD136" s="30"/>
      <c r="DE136" s="30"/>
      <c r="DF136" s="30"/>
      <c r="DG136" s="30"/>
      <c r="DH136" s="135"/>
      <c r="DI136" s="30"/>
      <c r="DJ136" s="30"/>
      <c r="DK136" s="30"/>
      <c r="DL136" s="30"/>
      <c r="DM136" s="30"/>
      <c r="DN136" s="30"/>
      <c r="DO136" s="30"/>
      <c r="DP136" s="30"/>
      <c r="DQ136" s="30"/>
      <c r="DR136" s="135"/>
      <c r="DS136" s="30"/>
      <c r="DT136" s="30"/>
      <c r="DU136" s="30"/>
      <c r="DV136" s="130"/>
      <c r="DW136" s="130"/>
      <c r="DX136" s="130"/>
      <c r="DY136" s="130"/>
      <c r="DZ136" s="130"/>
      <c r="EA136" s="130"/>
      <c r="EB136" s="130"/>
      <c r="EC136" s="130"/>
      <c r="ED136" s="130"/>
      <c r="EE136" s="130"/>
      <c r="EF136" s="130"/>
      <c r="EG136" s="130"/>
      <c r="EH136" s="130"/>
      <c r="EI136" s="130"/>
      <c r="EJ136" s="130"/>
      <c r="EK136" s="130"/>
      <c r="EL136" s="130"/>
      <c r="EM136" s="130"/>
      <c r="EN136" s="130"/>
      <c r="EO136" s="130"/>
      <c r="EP136" s="30"/>
      <c r="EQ136" s="30"/>
      <c r="ER136" s="30"/>
      <c r="ES136" s="30"/>
      <c r="ET136" s="30"/>
      <c r="EU136" s="30"/>
      <c r="EV136" s="30"/>
      <c r="EW136" s="30"/>
      <c r="EX136" s="30"/>
      <c r="EY136" s="135"/>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130"/>
      <c r="LE136" s="130"/>
      <c r="LF136" s="130"/>
      <c r="LG136" s="130"/>
      <c r="LH136" s="130"/>
      <c r="LI136" s="130"/>
      <c r="LJ136" s="130"/>
      <c r="LK136" s="130"/>
      <c r="LL136" s="130"/>
      <c r="LM136" s="130"/>
      <c r="LN136" s="130"/>
      <c r="LO136" s="130"/>
      <c r="LP136" s="130"/>
      <c r="LQ136" s="130"/>
      <c r="LR136" s="130"/>
      <c r="LS136" s="130"/>
      <c r="LT136" s="130"/>
      <c r="LU136" s="130"/>
      <c r="LV136" s="130"/>
      <c r="LW136" s="130"/>
      <c r="LX136" s="135"/>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135"/>
      <c r="ND136" s="30"/>
      <c r="NE136" s="30"/>
      <c r="NF136" s="30"/>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v>1</v>
      </c>
      <c r="ON136" s="15"/>
    </row>
    <row r="137" spans="1:404" ht="80.25" hidden="1" customHeight="1">
      <c r="A137" s="311"/>
      <c r="B137" s="61">
        <v>47</v>
      </c>
      <c r="C137" s="16" t="s">
        <v>240</v>
      </c>
      <c r="D137" s="60" t="s">
        <v>1</v>
      </c>
      <c r="E137" s="62" t="s">
        <v>241</v>
      </c>
      <c r="F137" s="82" t="s">
        <v>1</v>
      </c>
      <c r="G137" s="60"/>
      <c r="H137" s="89" t="s">
        <v>667</v>
      </c>
      <c r="I137" s="26" t="s">
        <v>669</v>
      </c>
      <c r="J137" s="59"/>
      <c r="K137" s="30" t="s">
        <v>636</v>
      </c>
      <c r="L137" s="30" t="s">
        <v>957</v>
      </c>
      <c r="M137" s="29" t="s">
        <v>638</v>
      </c>
      <c r="N137" s="93" t="s">
        <v>639</v>
      </c>
      <c r="O137" s="302"/>
      <c r="P137" s="59"/>
      <c r="Q137" s="30"/>
      <c r="R137" s="30"/>
      <c r="S137" s="30"/>
      <c r="T137" s="30"/>
      <c r="U137" s="30"/>
      <c r="V137" s="30"/>
      <c r="W137" s="30"/>
      <c r="X137" s="30"/>
      <c r="Y137" s="30" t="s">
        <v>27</v>
      </c>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130"/>
      <c r="CP137" s="130"/>
      <c r="CQ137" s="130"/>
      <c r="CR137" s="130"/>
      <c r="CS137" s="130"/>
      <c r="CT137" s="130"/>
      <c r="CU137" s="130"/>
      <c r="CV137" s="130"/>
      <c r="CW137" s="130"/>
      <c r="CX137" s="130"/>
      <c r="CY137" s="30"/>
      <c r="CZ137" s="30"/>
      <c r="DA137" s="30"/>
      <c r="DB137" s="30"/>
      <c r="DC137" s="30"/>
      <c r="DD137" s="30"/>
      <c r="DE137" s="30"/>
      <c r="DF137" s="30"/>
      <c r="DG137" s="30"/>
      <c r="DH137" s="135"/>
      <c r="DI137" s="30"/>
      <c r="DJ137" s="30"/>
      <c r="DK137" s="30"/>
      <c r="DL137" s="30"/>
      <c r="DM137" s="30"/>
      <c r="DN137" s="30"/>
      <c r="DO137" s="30"/>
      <c r="DP137" s="30"/>
      <c r="DQ137" s="30"/>
      <c r="DR137" s="135"/>
      <c r="DS137" s="30"/>
      <c r="DT137" s="30"/>
      <c r="DU137" s="30"/>
      <c r="DV137" s="130"/>
      <c r="DW137" s="130"/>
      <c r="DX137" s="130"/>
      <c r="DY137" s="130"/>
      <c r="DZ137" s="130"/>
      <c r="EA137" s="130"/>
      <c r="EB137" s="130"/>
      <c r="EC137" s="130"/>
      <c r="ED137" s="130"/>
      <c r="EE137" s="130"/>
      <c r="EF137" s="130"/>
      <c r="EG137" s="130"/>
      <c r="EH137" s="130"/>
      <c r="EI137" s="130"/>
      <c r="EJ137" s="130"/>
      <c r="EK137" s="130"/>
      <c r="EL137" s="130"/>
      <c r="EM137" s="130"/>
      <c r="EN137" s="130"/>
      <c r="EO137" s="130"/>
      <c r="EP137" s="30"/>
      <c r="EQ137" s="30"/>
      <c r="ER137" s="30"/>
      <c r="ES137" s="30"/>
      <c r="ET137" s="30"/>
      <c r="EU137" s="30"/>
      <c r="EV137" s="30"/>
      <c r="EW137" s="30"/>
      <c r="EX137" s="30"/>
      <c r="EY137" s="135"/>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130"/>
      <c r="LE137" s="130"/>
      <c r="LF137" s="130"/>
      <c r="LG137" s="130"/>
      <c r="LH137" s="130"/>
      <c r="LI137" s="130"/>
      <c r="LJ137" s="130"/>
      <c r="LK137" s="130"/>
      <c r="LL137" s="130"/>
      <c r="LM137" s="130"/>
      <c r="LN137" s="130"/>
      <c r="LO137" s="130"/>
      <c r="LP137" s="130"/>
      <c r="LQ137" s="130"/>
      <c r="LR137" s="130"/>
      <c r="LS137" s="130"/>
      <c r="LT137" s="130"/>
      <c r="LU137" s="130"/>
      <c r="LV137" s="130"/>
      <c r="LW137" s="130"/>
      <c r="LX137" s="135"/>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135"/>
      <c r="ND137" s="30"/>
      <c r="NE137" s="30"/>
      <c r="NF137" s="30"/>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v>1</v>
      </c>
      <c r="ON137" s="15"/>
    </row>
    <row r="138" spans="1:404" ht="49.5" hidden="1" customHeight="1">
      <c r="A138" s="309">
        <v>146</v>
      </c>
      <c r="B138" s="51">
        <v>48</v>
      </c>
      <c r="C138" s="16" t="s">
        <v>242</v>
      </c>
      <c r="D138" s="14" t="s">
        <v>1</v>
      </c>
      <c r="E138" s="16" t="s">
        <v>243</v>
      </c>
      <c r="F138" s="82" t="s">
        <v>1</v>
      </c>
      <c r="G138" s="29"/>
      <c r="H138" s="89" t="s">
        <v>668</v>
      </c>
      <c r="I138" s="16" t="s">
        <v>674</v>
      </c>
      <c r="J138" s="54"/>
      <c r="K138" s="30" t="s">
        <v>636</v>
      </c>
      <c r="L138" s="30" t="s">
        <v>957</v>
      </c>
      <c r="M138" s="29" t="s">
        <v>638</v>
      </c>
      <c r="N138" s="93" t="s">
        <v>639</v>
      </c>
      <c r="O138" s="300" t="s">
        <v>27</v>
      </c>
      <c r="P138" s="54"/>
      <c r="Q138" s="30"/>
      <c r="R138" s="30"/>
      <c r="S138" s="30" t="s">
        <v>27</v>
      </c>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152" t="s">
        <v>1069</v>
      </c>
      <c r="CN138" s="152" t="s">
        <v>1069</v>
      </c>
      <c r="CO138" s="152" t="s">
        <v>1069</v>
      </c>
      <c r="CP138" s="30">
        <v>2</v>
      </c>
      <c r="CQ138" s="30">
        <v>2</v>
      </c>
      <c r="CR138" s="30">
        <v>2</v>
      </c>
      <c r="CS138" s="30">
        <v>2</v>
      </c>
      <c r="CT138" s="23">
        <v>1</v>
      </c>
      <c r="CU138" s="23">
        <v>2</v>
      </c>
      <c r="CV138" s="30">
        <v>2</v>
      </c>
      <c r="CW138" s="30">
        <v>1</v>
      </c>
      <c r="CX138" s="30">
        <v>2</v>
      </c>
      <c r="CY138" s="30">
        <v>2</v>
      </c>
      <c r="CZ138" s="30">
        <v>2</v>
      </c>
      <c r="DA138" s="23">
        <v>2</v>
      </c>
      <c r="DB138" s="30">
        <v>2</v>
      </c>
      <c r="DC138" s="23">
        <v>1</v>
      </c>
      <c r="DD138" s="30">
        <v>2</v>
      </c>
      <c r="DE138" s="30">
        <v>2</v>
      </c>
      <c r="DF138" s="30">
        <v>2</v>
      </c>
      <c r="DG138" s="30"/>
      <c r="DH138" s="201">
        <f>COUNTIF(CP138:DG138,"2")</f>
        <v>14</v>
      </c>
      <c r="DI138" s="198">
        <f t="shared" ref="DI138" si="384">DH138/(DH138+DJ138+DL138+DN138)</f>
        <v>0.82352941176470584</v>
      </c>
      <c r="DJ138" s="201">
        <f>COUNTIF(CP138:DG138,"1")</f>
        <v>3</v>
      </c>
      <c r="DK138" s="198">
        <f t="shared" ref="DK138" si="385">DJ138/(DH138+DJ138+DL138+DN138)</f>
        <v>0.17647058823529413</v>
      </c>
      <c r="DL138" s="201">
        <f>COUNTIF(CP138:DG138,"0")</f>
        <v>0</v>
      </c>
      <c r="DM138" s="198">
        <f t="shared" ref="DM138" si="386">DL138/(DH138+DJ138+DL138+DN138)</f>
        <v>0</v>
      </c>
      <c r="DN138" s="201">
        <f>COUNTIF(CP138:DG138,"KĐG")</f>
        <v>0</v>
      </c>
      <c r="DO138" s="198">
        <f t="shared" ref="DO138" si="387">DN138/(DH138+DJ138+DL138+DN138)</f>
        <v>0</v>
      </c>
      <c r="DP138" s="199">
        <f t="shared" ref="DP138" si="388">(((DH138*2)+(DJ138*1)+(DL138*0)))/(DH138+DJ138+DL138)</f>
        <v>1.8235294117647058</v>
      </c>
      <c r="DQ138" s="169" t="str">
        <f t="shared" ref="DQ138" si="389">IF(DO138&gt;=50%,"KĐG",IF(DP138&gt;=1.6,"ĐMT",IF(DP138&gt;=1,"CCG","CĐ")))</f>
        <v>ĐMT</v>
      </c>
      <c r="DR138" s="135"/>
      <c r="DS138" s="30"/>
      <c r="DT138" s="30"/>
      <c r="DU138" s="30"/>
      <c r="DV138" s="130"/>
      <c r="DW138" s="130"/>
      <c r="DX138" s="130"/>
      <c r="DY138" s="130"/>
      <c r="DZ138" s="130"/>
      <c r="EA138" s="130"/>
      <c r="EB138" s="130"/>
      <c r="EC138" s="130"/>
      <c r="ED138" s="130"/>
      <c r="EE138" s="130"/>
      <c r="EF138" s="130"/>
      <c r="EG138" s="130"/>
      <c r="EH138" s="130"/>
      <c r="EI138" s="130"/>
      <c r="EJ138" s="130"/>
      <c r="EK138" s="130"/>
      <c r="EL138" s="130"/>
      <c r="EM138" s="130"/>
      <c r="EN138" s="130"/>
      <c r="EO138" s="130"/>
      <c r="EP138" s="30"/>
      <c r="EQ138" s="30"/>
      <c r="ER138" s="30"/>
      <c r="ES138" s="30"/>
      <c r="ET138" s="30"/>
      <c r="EU138" s="30"/>
      <c r="EV138" s="30"/>
      <c r="EW138" s="30"/>
      <c r="EX138" s="30"/>
      <c r="EY138" s="135"/>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130"/>
      <c r="LE138" s="130"/>
      <c r="LF138" s="130"/>
      <c r="LG138" s="130"/>
      <c r="LH138" s="130"/>
      <c r="LI138" s="130"/>
      <c r="LJ138" s="130"/>
      <c r="LK138" s="130"/>
      <c r="LL138" s="130"/>
      <c r="LM138" s="130"/>
      <c r="LN138" s="130"/>
      <c r="LO138" s="130"/>
      <c r="LP138" s="130"/>
      <c r="LQ138" s="130"/>
      <c r="LR138" s="130"/>
      <c r="LS138" s="130"/>
      <c r="LT138" s="130"/>
      <c r="LU138" s="130"/>
      <c r="LV138" s="130"/>
      <c r="LW138" s="130"/>
      <c r="LX138" s="135"/>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135"/>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f t="shared" ref="OM138:OM144" si="390">COUNTIF(Q138:AA138,"x")</f>
        <v>1</v>
      </c>
      <c r="ON138" s="51"/>
    </row>
    <row r="139" spans="1:404" ht="51.75" hidden="1" customHeight="1">
      <c r="A139" s="310"/>
      <c r="B139" s="74">
        <v>48</v>
      </c>
      <c r="C139" s="16" t="s">
        <v>242</v>
      </c>
      <c r="D139" s="73" t="s">
        <v>1</v>
      </c>
      <c r="E139" s="16" t="s">
        <v>243</v>
      </c>
      <c r="F139" s="82" t="s">
        <v>1</v>
      </c>
      <c r="G139" s="73"/>
      <c r="H139" s="89" t="s">
        <v>668</v>
      </c>
      <c r="I139" s="16" t="s">
        <v>674</v>
      </c>
      <c r="J139" s="76"/>
      <c r="K139" s="30" t="s">
        <v>636</v>
      </c>
      <c r="L139" s="30" t="s">
        <v>957</v>
      </c>
      <c r="M139" s="29" t="s">
        <v>638</v>
      </c>
      <c r="N139" s="93" t="s">
        <v>639</v>
      </c>
      <c r="O139" s="301"/>
      <c r="P139" s="76"/>
      <c r="Q139" s="30"/>
      <c r="R139" s="30"/>
      <c r="S139" s="30"/>
      <c r="T139" s="30" t="s">
        <v>27</v>
      </c>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130"/>
      <c r="CP139" s="130"/>
      <c r="CQ139" s="130"/>
      <c r="CR139" s="130"/>
      <c r="CS139" s="130"/>
      <c r="CT139" s="130"/>
      <c r="CU139" s="130"/>
      <c r="CV139" s="130"/>
      <c r="CW139" s="130"/>
      <c r="CX139" s="130"/>
      <c r="CY139" s="30"/>
      <c r="CZ139" s="30"/>
      <c r="DA139" s="30"/>
      <c r="DB139" s="30"/>
      <c r="DC139" s="30"/>
      <c r="DD139" s="30"/>
      <c r="DE139" s="30"/>
      <c r="DF139" s="30"/>
      <c r="DG139" s="30"/>
      <c r="DH139" s="135"/>
      <c r="DI139" s="30"/>
      <c r="DJ139" s="30"/>
      <c r="DK139" s="30"/>
      <c r="DL139" s="30"/>
      <c r="DM139" s="30"/>
      <c r="DN139" s="30"/>
      <c r="DO139" s="30"/>
      <c r="DP139" s="30"/>
      <c r="DQ139" s="30"/>
      <c r="DR139" s="152" t="s">
        <v>1069</v>
      </c>
      <c r="DS139" s="152" t="s">
        <v>1069</v>
      </c>
      <c r="DT139" s="152" t="s">
        <v>1069</v>
      </c>
      <c r="DU139" s="152" t="s">
        <v>1069</v>
      </c>
      <c r="DV139" s="152" t="s">
        <v>1069</v>
      </c>
      <c r="DW139" s="30">
        <v>1</v>
      </c>
      <c r="DX139" s="30">
        <v>1</v>
      </c>
      <c r="DY139" s="30">
        <v>2</v>
      </c>
      <c r="DZ139" s="30">
        <v>2</v>
      </c>
      <c r="EA139" s="23">
        <v>1</v>
      </c>
      <c r="EB139" s="23">
        <v>2</v>
      </c>
      <c r="EC139" s="30">
        <v>2</v>
      </c>
      <c r="ED139" s="30">
        <v>2</v>
      </c>
      <c r="EE139" s="30">
        <v>2</v>
      </c>
      <c r="EF139" s="30">
        <v>2</v>
      </c>
      <c r="EG139" s="30">
        <v>2</v>
      </c>
      <c r="EH139" s="23">
        <v>2</v>
      </c>
      <c r="EI139" s="30">
        <v>2</v>
      </c>
      <c r="EJ139" s="23">
        <v>1</v>
      </c>
      <c r="EK139" s="30">
        <v>2</v>
      </c>
      <c r="EL139" s="30">
        <v>2</v>
      </c>
      <c r="EM139" s="30">
        <v>2</v>
      </c>
      <c r="EN139" s="30"/>
      <c r="EO139" s="208">
        <f>COUNTIF(DW139:EN139,"2")</f>
        <v>13</v>
      </c>
      <c r="EP139" s="207">
        <f t="shared" ref="EP139" si="391">EO139/(EO139+EQ139+ES139+EU139)</f>
        <v>0.76470588235294112</v>
      </c>
      <c r="EQ139" s="208">
        <f>COUNTIF(DW139:EN139,"1")</f>
        <v>4</v>
      </c>
      <c r="ER139" s="207">
        <f t="shared" ref="ER139" si="392">EQ139/(EO139+EQ139+ES139+EU139)</f>
        <v>0.23529411764705882</v>
      </c>
      <c r="ES139" s="208">
        <f>COUNTIF(DW139:EN139,"0")</f>
        <v>0</v>
      </c>
      <c r="ET139" s="207">
        <f t="shared" ref="ET139" si="393">ES139/(EO139+EQ139+ES139+EU139)</f>
        <v>0</v>
      </c>
      <c r="EU139" s="208">
        <f>COUNTIF(DW139:EN139,"KĐG")</f>
        <v>0</v>
      </c>
      <c r="EV139" s="207">
        <f t="shared" ref="EV139" si="394">EU139/(EO139+EQ139+ES139+EU139)</f>
        <v>0</v>
      </c>
      <c r="EW139" s="209">
        <f t="shared" ref="EW139" si="395">(((EO139*2)+(EQ139*1)+(ES139*0)))/(EO139+EQ139+ES139)</f>
        <v>1.7647058823529411</v>
      </c>
      <c r="EX139" s="169" t="str">
        <f t="shared" ref="EX139" si="396">IF(EV139&gt;=50%,"KĐG",IF(EW139&gt;=1.6,"ĐMT",IF(EW139&gt;=1,"CCG","CĐ")))</f>
        <v>ĐMT</v>
      </c>
      <c r="EY139" s="135"/>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130"/>
      <c r="LE139" s="130"/>
      <c r="LF139" s="130"/>
      <c r="LG139" s="130"/>
      <c r="LH139" s="130"/>
      <c r="LI139" s="130"/>
      <c r="LJ139" s="130"/>
      <c r="LK139" s="130"/>
      <c r="LL139" s="130"/>
      <c r="LM139" s="130"/>
      <c r="LN139" s="130"/>
      <c r="LO139" s="130"/>
      <c r="LP139" s="130"/>
      <c r="LQ139" s="130"/>
      <c r="LR139" s="130"/>
      <c r="LS139" s="130"/>
      <c r="LT139" s="130"/>
      <c r="LU139" s="130"/>
      <c r="LV139" s="130"/>
      <c r="LW139" s="130"/>
      <c r="LX139" s="135"/>
      <c r="LY139" s="30"/>
      <c r="LZ139" s="30"/>
      <c r="MA139" s="30"/>
      <c r="MB139" s="30"/>
      <c r="MC139" s="30"/>
      <c r="MD139" s="30"/>
      <c r="ME139" s="30"/>
      <c r="MF139" s="30"/>
      <c r="MG139" s="30"/>
      <c r="MH139" s="30"/>
      <c r="MI139" s="30"/>
      <c r="MJ139" s="30"/>
      <c r="MK139" s="30"/>
      <c r="ML139" s="30"/>
      <c r="MM139" s="30"/>
      <c r="MN139" s="30"/>
      <c r="MO139" s="30"/>
      <c r="MP139" s="30"/>
      <c r="MQ139" s="30"/>
      <c r="MR139" s="30"/>
      <c r="MS139" s="30"/>
      <c r="MT139" s="30"/>
      <c r="MU139" s="30"/>
      <c r="MV139" s="30"/>
      <c r="MW139" s="30"/>
      <c r="MX139" s="30"/>
      <c r="MY139" s="30"/>
      <c r="MZ139" s="30"/>
      <c r="NA139" s="30"/>
      <c r="NB139" s="30"/>
      <c r="NC139" s="135"/>
      <c r="ND139" s="30"/>
      <c r="NE139" s="30"/>
      <c r="NF139" s="30"/>
      <c r="NG139" s="30"/>
      <c r="NH139" s="30"/>
      <c r="NI139" s="30"/>
      <c r="NJ139" s="30"/>
      <c r="NK139" s="30"/>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f t="shared" si="390"/>
        <v>1</v>
      </c>
      <c r="ON139" s="74"/>
    </row>
    <row r="140" spans="1:404" ht="51" hidden="1" customHeight="1">
      <c r="A140" s="311"/>
      <c r="B140" s="74">
        <v>48</v>
      </c>
      <c r="C140" s="16" t="s">
        <v>242</v>
      </c>
      <c r="D140" s="73" t="s">
        <v>1</v>
      </c>
      <c r="E140" s="16" t="s">
        <v>243</v>
      </c>
      <c r="F140" s="82" t="s">
        <v>1</v>
      </c>
      <c r="G140" s="73"/>
      <c r="H140" s="89" t="s">
        <v>668</v>
      </c>
      <c r="I140" s="16" t="s">
        <v>674</v>
      </c>
      <c r="J140" s="76"/>
      <c r="K140" s="30" t="s">
        <v>636</v>
      </c>
      <c r="L140" s="30" t="s">
        <v>957</v>
      </c>
      <c r="M140" s="29" t="s">
        <v>638</v>
      </c>
      <c r="N140" s="93" t="s">
        <v>639</v>
      </c>
      <c r="O140" s="302"/>
      <c r="P140" s="76"/>
      <c r="Q140" s="30"/>
      <c r="R140" s="30"/>
      <c r="S140" s="30"/>
      <c r="T140" s="30"/>
      <c r="U140" s="30" t="s">
        <v>27</v>
      </c>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130"/>
      <c r="CP140" s="130"/>
      <c r="CQ140" s="130"/>
      <c r="CR140" s="130"/>
      <c r="CS140" s="130"/>
      <c r="CT140" s="130"/>
      <c r="CU140" s="130"/>
      <c r="CV140" s="130"/>
      <c r="CW140" s="130"/>
      <c r="CX140" s="130"/>
      <c r="CY140" s="30"/>
      <c r="CZ140" s="30"/>
      <c r="DA140" s="30"/>
      <c r="DB140" s="30"/>
      <c r="DC140" s="30"/>
      <c r="DD140" s="30"/>
      <c r="DE140" s="30"/>
      <c r="DF140" s="30"/>
      <c r="DG140" s="30"/>
      <c r="DH140" s="135"/>
      <c r="DI140" s="30"/>
      <c r="DJ140" s="30"/>
      <c r="DK140" s="30"/>
      <c r="DL140" s="30"/>
      <c r="DM140" s="30"/>
      <c r="DN140" s="30"/>
      <c r="DO140" s="30"/>
      <c r="DP140" s="30"/>
      <c r="DQ140" s="30"/>
      <c r="DR140" s="135"/>
      <c r="DS140" s="30"/>
      <c r="DT140" s="30"/>
      <c r="DU140" s="30"/>
      <c r="DV140" s="130"/>
      <c r="DW140" s="130"/>
      <c r="DX140" s="130"/>
      <c r="DY140" s="130"/>
      <c r="DZ140" s="130"/>
      <c r="EA140" s="130"/>
      <c r="EB140" s="130"/>
      <c r="EC140" s="130"/>
      <c r="ED140" s="130"/>
      <c r="EE140" s="130"/>
      <c r="EF140" s="130"/>
      <c r="EG140" s="130"/>
      <c r="EH140" s="130"/>
      <c r="EI140" s="130"/>
      <c r="EJ140" s="130"/>
      <c r="EK140" s="130"/>
      <c r="EL140" s="130"/>
      <c r="EM140" s="130"/>
      <c r="EN140" s="130"/>
      <c r="EO140" s="130"/>
      <c r="EP140" s="30"/>
      <c r="EQ140" s="30"/>
      <c r="ER140" s="30"/>
      <c r="ES140" s="30"/>
      <c r="ET140" s="30"/>
      <c r="EU140" s="30"/>
      <c r="EV140" s="30"/>
      <c r="EW140" s="30"/>
      <c r="EX140" s="30"/>
      <c r="EY140" s="152" t="s">
        <v>1069</v>
      </c>
      <c r="EZ140" s="152" t="s">
        <v>1069</v>
      </c>
      <c r="FA140" s="152" t="s">
        <v>1069</v>
      </c>
      <c r="FB140" s="30">
        <v>2</v>
      </c>
      <c r="FC140" s="30">
        <v>1</v>
      </c>
      <c r="FD140" s="30">
        <v>2</v>
      </c>
      <c r="FE140" s="30">
        <v>2</v>
      </c>
      <c r="FF140" s="23">
        <v>1</v>
      </c>
      <c r="FG140" s="23">
        <v>2</v>
      </c>
      <c r="FH140" s="30">
        <v>2</v>
      </c>
      <c r="FI140" s="30">
        <v>2</v>
      </c>
      <c r="FJ140" s="30">
        <v>2</v>
      </c>
      <c r="FK140" s="30">
        <v>1</v>
      </c>
      <c r="FL140" s="30">
        <v>2</v>
      </c>
      <c r="FM140" s="23">
        <v>2</v>
      </c>
      <c r="FN140" s="30">
        <v>2</v>
      </c>
      <c r="FO140" s="23">
        <v>1</v>
      </c>
      <c r="FP140" s="30">
        <v>2</v>
      </c>
      <c r="FQ140" s="30">
        <v>2</v>
      </c>
      <c r="FR140" s="30">
        <v>2</v>
      </c>
      <c r="FS140" s="30"/>
      <c r="FT140" s="214">
        <f>COUNTIF(FB140:FS140,"2")</f>
        <v>13</v>
      </c>
      <c r="FU140" s="215">
        <f t="shared" ref="FU140" si="397">FT140/(FT140+FV140+FX140+FZ140)</f>
        <v>0.76470588235294112</v>
      </c>
      <c r="FV140" s="214">
        <f>COUNTIF(FB140:FS140,"1")</f>
        <v>4</v>
      </c>
      <c r="FW140" s="215">
        <f t="shared" ref="FW140" si="398">FV140/(FT140+FV140+FX140+FZ140)</f>
        <v>0.23529411764705882</v>
      </c>
      <c r="FX140" s="214">
        <f>COUNTIF(FB140:FS140,"0")</f>
        <v>0</v>
      </c>
      <c r="FY140" s="215">
        <f t="shared" ref="FY140" si="399">FX140/(FT140+FV140+FX140+FZ140)</f>
        <v>0</v>
      </c>
      <c r="FZ140" s="214">
        <f>COUNTIF(FB140:FS140,"KĐG")</f>
        <v>0</v>
      </c>
      <c r="GA140" s="215">
        <f t="shared" ref="GA140" si="400">FZ140/(FT140+FV140+FX140+FZ140)</f>
        <v>0</v>
      </c>
      <c r="GB140" s="216">
        <f t="shared" ref="GB140" si="401">(((FT140*2)+(FV140*1)+(FX140*0)))/(FT140+FV140+FX140)</f>
        <v>1.7647058823529411</v>
      </c>
      <c r="GC140" s="169" t="str">
        <f t="shared" ref="GC140" si="402">IF(GA140&gt;=50%,"KĐG",IF(GB140&gt;=1.6,"ĐMT",IF(GB140&gt;=1,"CCG","CĐ")))</f>
        <v>ĐMT</v>
      </c>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130"/>
      <c r="LE140" s="130"/>
      <c r="LF140" s="130"/>
      <c r="LG140" s="130"/>
      <c r="LH140" s="130"/>
      <c r="LI140" s="130"/>
      <c r="LJ140" s="130"/>
      <c r="LK140" s="130"/>
      <c r="LL140" s="130"/>
      <c r="LM140" s="130"/>
      <c r="LN140" s="130"/>
      <c r="LO140" s="130"/>
      <c r="LP140" s="130"/>
      <c r="LQ140" s="130"/>
      <c r="LR140" s="130"/>
      <c r="LS140" s="130"/>
      <c r="LT140" s="130"/>
      <c r="LU140" s="130"/>
      <c r="LV140" s="130"/>
      <c r="LW140" s="130"/>
      <c r="LX140" s="135"/>
      <c r="LY140" s="30"/>
      <c r="LZ140" s="30"/>
      <c r="MA140" s="30"/>
      <c r="MB140" s="30"/>
      <c r="MC140" s="30"/>
      <c r="MD140" s="30"/>
      <c r="ME140" s="30"/>
      <c r="MF140" s="30"/>
      <c r="MG140" s="30"/>
      <c r="MH140" s="30"/>
      <c r="MI140" s="30"/>
      <c r="MJ140" s="30"/>
      <c r="MK140" s="30"/>
      <c r="ML140" s="30"/>
      <c r="MM140" s="30"/>
      <c r="MN140" s="30"/>
      <c r="MO140" s="30"/>
      <c r="MP140" s="30"/>
      <c r="MQ140" s="30"/>
      <c r="MR140" s="30"/>
      <c r="MS140" s="30"/>
      <c r="MT140" s="30"/>
      <c r="MU140" s="30"/>
      <c r="MV140" s="30"/>
      <c r="MW140" s="30"/>
      <c r="MX140" s="30"/>
      <c r="MY140" s="30"/>
      <c r="MZ140" s="30"/>
      <c r="NA140" s="30"/>
      <c r="NB140" s="30"/>
      <c r="NC140" s="135"/>
      <c r="ND140" s="30"/>
      <c r="NE140" s="30"/>
      <c r="NF140" s="30"/>
      <c r="NG140" s="30"/>
      <c r="NH140" s="30"/>
      <c r="NI140" s="30"/>
      <c r="NJ140" s="30"/>
      <c r="NK140" s="30"/>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f t="shared" si="390"/>
        <v>1</v>
      </c>
      <c r="ON140" s="74"/>
    </row>
    <row r="141" spans="1:404" ht="41.25" hidden="1" customHeight="1">
      <c r="A141" s="309">
        <v>148</v>
      </c>
      <c r="B141" s="51">
        <v>49</v>
      </c>
      <c r="C141" s="16" t="s">
        <v>244</v>
      </c>
      <c r="D141" s="14" t="s">
        <v>2</v>
      </c>
      <c r="E141" s="24" t="s">
        <v>241</v>
      </c>
      <c r="F141" s="82" t="s">
        <v>1</v>
      </c>
      <c r="G141" s="29"/>
      <c r="H141" s="89" t="s">
        <v>677</v>
      </c>
      <c r="I141" s="16" t="s">
        <v>675</v>
      </c>
      <c r="J141" s="54"/>
      <c r="K141" s="30" t="s">
        <v>636</v>
      </c>
      <c r="L141" s="30" t="s">
        <v>957</v>
      </c>
      <c r="M141" s="29" t="s">
        <v>638</v>
      </c>
      <c r="N141" s="93" t="s">
        <v>639</v>
      </c>
      <c r="O141" s="300" t="s">
        <v>27</v>
      </c>
      <c r="P141" s="54"/>
      <c r="Q141" s="30"/>
      <c r="R141" s="30"/>
      <c r="S141" s="30" t="s">
        <v>27</v>
      </c>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152" t="s">
        <v>1069</v>
      </c>
      <c r="CN141" s="152" t="s">
        <v>1069</v>
      </c>
      <c r="CO141" s="152" t="s">
        <v>1069</v>
      </c>
      <c r="CP141" s="30">
        <v>2</v>
      </c>
      <c r="CQ141" s="30">
        <v>2</v>
      </c>
      <c r="CR141" s="30">
        <v>2</v>
      </c>
      <c r="CS141" s="30">
        <v>2</v>
      </c>
      <c r="CT141" s="23">
        <v>1</v>
      </c>
      <c r="CU141" s="23">
        <v>2</v>
      </c>
      <c r="CV141" s="30">
        <v>2</v>
      </c>
      <c r="CW141" s="30">
        <v>2</v>
      </c>
      <c r="CX141" s="30">
        <v>2</v>
      </c>
      <c r="CY141" s="30">
        <v>2</v>
      </c>
      <c r="CZ141" s="30">
        <v>2</v>
      </c>
      <c r="DA141" s="23">
        <v>2</v>
      </c>
      <c r="DB141" s="30">
        <v>2</v>
      </c>
      <c r="DC141" s="23">
        <v>1</v>
      </c>
      <c r="DD141" s="30">
        <v>2</v>
      </c>
      <c r="DE141" s="30">
        <v>2</v>
      </c>
      <c r="DF141" s="30">
        <v>2</v>
      </c>
      <c r="DG141" s="30"/>
      <c r="DH141" s="201">
        <f>COUNTIF(CP141:DG141,"2")</f>
        <v>15</v>
      </c>
      <c r="DI141" s="198">
        <f t="shared" ref="DI141" si="403">DH141/(DH141+DJ141+DL141+DN141)</f>
        <v>0.88235294117647056</v>
      </c>
      <c r="DJ141" s="201">
        <f>COUNTIF(CP141:DG141,"1")</f>
        <v>2</v>
      </c>
      <c r="DK141" s="198">
        <f t="shared" ref="DK141" si="404">DJ141/(DH141+DJ141+DL141+DN141)</f>
        <v>0.11764705882352941</v>
      </c>
      <c r="DL141" s="201">
        <f>COUNTIF(CP141:DG141,"0")</f>
        <v>0</v>
      </c>
      <c r="DM141" s="198">
        <f t="shared" ref="DM141" si="405">DL141/(DH141+DJ141+DL141+DN141)</f>
        <v>0</v>
      </c>
      <c r="DN141" s="201">
        <f>COUNTIF(CP141:DG141,"KĐG")</f>
        <v>0</v>
      </c>
      <c r="DO141" s="198">
        <f t="shared" ref="DO141" si="406">DN141/(DH141+DJ141+DL141+DN141)</f>
        <v>0</v>
      </c>
      <c r="DP141" s="199">
        <f t="shared" ref="DP141" si="407">(((DH141*2)+(DJ141*1)+(DL141*0)))/(DH141+DJ141+DL141)</f>
        <v>1.8823529411764706</v>
      </c>
      <c r="DQ141" s="169" t="str">
        <f t="shared" ref="DQ141" si="408">IF(DO141&gt;=50%,"KĐG",IF(DP141&gt;=1.6,"ĐMT",IF(DP141&gt;=1,"CCG","CĐ")))</f>
        <v>ĐMT</v>
      </c>
      <c r="DR141" s="135"/>
      <c r="DS141" s="30"/>
      <c r="DT141" s="30"/>
      <c r="DU141" s="30"/>
      <c r="DV141" s="130"/>
      <c r="DW141" s="130"/>
      <c r="DX141" s="130"/>
      <c r="DY141" s="130"/>
      <c r="DZ141" s="130"/>
      <c r="EA141" s="130"/>
      <c r="EB141" s="130"/>
      <c r="EC141" s="130"/>
      <c r="ED141" s="130"/>
      <c r="EE141" s="130"/>
      <c r="EF141" s="130"/>
      <c r="EG141" s="130"/>
      <c r="EH141" s="130"/>
      <c r="EI141" s="130"/>
      <c r="EJ141" s="130"/>
      <c r="EK141" s="130"/>
      <c r="EL141" s="130"/>
      <c r="EM141" s="130"/>
      <c r="EN141" s="130"/>
      <c r="EO141" s="130"/>
      <c r="EP141" s="30"/>
      <c r="EQ141" s="30"/>
      <c r="ER141" s="30"/>
      <c r="ES141" s="30"/>
      <c r="ET141" s="30"/>
      <c r="EU141" s="30"/>
      <c r="EV141" s="30"/>
      <c r="EW141" s="30"/>
      <c r="EX141" s="30"/>
      <c r="EY141" s="135"/>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130"/>
      <c r="LE141" s="130"/>
      <c r="LF141" s="130"/>
      <c r="LG141" s="130"/>
      <c r="LH141" s="130"/>
      <c r="LI141" s="130"/>
      <c r="LJ141" s="130"/>
      <c r="LK141" s="130"/>
      <c r="LL141" s="130"/>
      <c r="LM141" s="130"/>
      <c r="LN141" s="130"/>
      <c r="LO141" s="130"/>
      <c r="LP141" s="130"/>
      <c r="LQ141" s="130"/>
      <c r="LR141" s="130"/>
      <c r="LS141" s="130"/>
      <c r="LT141" s="130"/>
      <c r="LU141" s="130"/>
      <c r="LV141" s="130"/>
      <c r="LW141" s="130"/>
      <c r="LX141" s="135"/>
      <c r="LY141" s="30"/>
      <c r="LZ141" s="30"/>
      <c r="MA141" s="30"/>
      <c r="MB141" s="30"/>
      <c r="MC141" s="30"/>
      <c r="MD141" s="30"/>
      <c r="ME141" s="30"/>
      <c r="MF141" s="30"/>
      <c r="MG141" s="30"/>
      <c r="MH141" s="30"/>
      <c r="MI141" s="30"/>
      <c r="MJ141" s="30"/>
      <c r="MK141" s="30"/>
      <c r="ML141" s="30"/>
      <c r="MM141" s="30"/>
      <c r="MN141" s="30"/>
      <c r="MO141" s="30"/>
      <c r="MP141" s="30"/>
      <c r="MQ141" s="30"/>
      <c r="MR141" s="30"/>
      <c r="MS141" s="30"/>
      <c r="MT141" s="30"/>
      <c r="MU141" s="30"/>
      <c r="MV141" s="30"/>
      <c r="MW141" s="30"/>
      <c r="MX141" s="30"/>
      <c r="MY141" s="30"/>
      <c r="MZ141" s="30"/>
      <c r="NA141" s="30"/>
      <c r="NB141" s="30"/>
      <c r="NC141" s="135"/>
      <c r="ND141" s="30"/>
      <c r="NE141" s="30"/>
      <c r="NF141" s="30"/>
      <c r="NG141" s="30"/>
      <c r="NH141" s="30"/>
      <c r="NI141" s="30"/>
      <c r="NJ141" s="30"/>
      <c r="NK141" s="30"/>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f t="shared" si="390"/>
        <v>1</v>
      </c>
      <c r="ON141" s="51"/>
    </row>
    <row r="142" spans="1:404" ht="36.75" customHeight="1">
      <c r="A142" s="310"/>
      <c r="B142" s="74">
        <v>49</v>
      </c>
      <c r="C142" s="16" t="s">
        <v>244</v>
      </c>
      <c r="D142" s="73" t="s">
        <v>2</v>
      </c>
      <c r="E142" s="75" t="s">
        <v>241</v>
      </c>
      <c r="F142" s="82" t="s">
        <v>1</v>
      </c>
      <c r="G142" s="73"/>
      <c r="H142" s="89" t="s">
        <v>677</v>
      </c>
      <c r="I142" s="16" t="s">
        <v>675</v>
      </c>
      <c r="J142" s="76"/>
      <c r="K142" s="30" t="s">
        <v>636</v>
      </c>
      <c r="L142" s="30" t="s">
        <v>957</v>
      </c>
      <c r="M142" s="29" t="s">
        <v>638</v>
      </c>
      <c r="N142" s="93" t="s">
        <v>639</v>
      </c>
      <c r="O142" s="301"/>
      <c r="P142" s="76"/>
      <c r="Q142" s="30"/>
      <c r="R142" s="30"/>
      <c r="S142" s="30"/>
      <c r="T142" s="30"/>
      <c r="U142" s="30"/>
      <c r="V142" s="30"/>
      <c r="W142" s="30" t="s">
        <v>27</v>
      </c>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130"/>
      <c r="CP142" s="130"/>
      <c r="CQ142" s="130"/>
      <c r="CR142" s="130"/>
      <c r="CS142" s="130"/>
      <c r="CT142" s="130"/>
      <c r="CU142" s="130"/>
      <c r="CV142" s="130"/>
      <c r="CW142" s="130"/>
      <c r="CX142" s="130"/>
      <c r="CY142" s="30"/>
      <c r="CZ142" s="30"/>
      <c r="DA142" s="30"/>
      <c r="DB142" s="30"/>
      <c r="DC142" s="30"/>
      <c r="DD142" s="30"/>
      <c r="DE142" s="30"/>
      <c r="DF142" s="30"/>
      <c r="DG142" s="30"/>
      <c r="DH142" s="135"/>
      <c r="DI142" s="30"/>
      <c r="DJ142" s="30"/>
      <c r="DK142" s="30"/>
      <c r="DL142" s="30"/>
      <c r="DM142" s="30"/>
      <c r="DN142" s="30"/>
      <c r="DO142" s="30"/>
      <c r="DP142" s="30"/>
      <c r="DQ142" s="30"/>
      <c r="DR142" s="135"/>
      <c r="DS142" s="30"/>
      <c r="DT142" s="30"/>
      <c r="DU142" s="30"/>
      <c r="DV142" s="130"/>
      <c r="DW142" s="130"/>
      <c r="DX142" s="130"/>
      <c r="DY142" s="130"/>
      <c r="DZ142" s="130"/>
      <c r="EA142" s="130"/>
      <c r="EB142" s="130"/>
      <c r="EC142" s="130"/>
      <c r="ED142" s="130"/>
      <c r="EE142" s="130"/>
      <c r="EF142" s="130"/>
      <c r="EG142" s="130"/>
      <c r="EH142" s="130"/>
      <c r="EI142" s="130"/>
      <c r="EJ142" s="130"/>
      <c r="EK142" s="130"/>
      <c r="EL142" s="130"/>
      <c r="EM142" s="130"/>
      <c r="EN142" s="130"/>
      <c r="EO142" s="130"/>
      <c r="EP142" s="30"/>
      <c r="EQ142" s="30"/>
      <c r="ER142" s="30"/>
      <c r="ES142" s="30"/>
      <c r="ET142" s="30"/>
      <c r="EU142" s="30"/>
      <c r="EV142" s="30"/>
      <c r="EW142" s="30"/>
      <c r="EX142" s="30"/>
      <c r="EY142" s="135"/>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152" t="s">
        <v>1069</v>
      </c>
      <c r="HJ142" s="152" t="s">
        <v>1069</v>
      </c>
      <c r="HK142" s="152" t="s">
        <v>1069</v>
      </c>
      <c r="HL142" s="152" t="s">
        <v>1069</v>
      </c>
      <c r="HM142" s="152" t="s">
        <v>1069</v>
      </c>
      <c r="HN142" s="30">
        <v>2</v>
      </c>
      <c r="HO142" s="30">
        <v>1</v>
      </c>
      <c r="HP142" s="30">
        <v>2</v>
      </c>
      <c r="HQ142" s="30">
        <v>2</v>
      </c>
      <c r="HR142" s="23">
        <v>1</v>
      </c>
      <c r="HS142" s="23">
        <v>2</v>
      </c>
      <c r="HT142" s="30">
        <v>2</v>
      </c>
      <c r="HU142" s="30">
        <v>2</v>
      </c>
      <c r="HV142" s="30">
        <v>2</v>
      </c>
      <c r="HW142" s="30">
        <v>2</v>
      </c>
      <c r="HX142" s="30">
        <v>2</v>
      </c>
      <c r="HY142" s="30">
        <v>2</v>
      </c>
      <c r="HZ142" s="30">
        <v>2</v>
      </c>
      <c r="IA142" s="23">
        <v>1</v>
      </c>
      <c r="IB142" s="30">
        <v>2</v>
      </c>
      <c r="IC142" s="30">
        <v>2</v>
      </c>
      <c r="ID142" s="30">
        <v>2</v>
      </c>
      <c r="IE142" s="30"/>
      <c r="IF142" s="30">
        <v>2</v>
      </c>
      <c r="IG142" s="234">
        <f>COUNTIF(HN142:IF142,"2")</f>
        <v>15</v>
      </c>
      <c r="IH142" s="235">
        <f t="shared" ref="IH142" si="409">IG142/(IG142+II142+IK142+IM142)</f>
        <v>0.83333333333333337</v>
      </c>
      <c r="II142" s="234">
        <f>COUNTIF(HO142:IF142,"1")</f>
        <v>3</v>
      </c>
      <c r="IJ142" s="235">
        <f t="shared" ref="IJ142" si="410">II142/(IG142+II142+IK142+IM142)</f>
        <v>0.16666666666666666</v>
      </c>
      <c r="IK142" s="234">
        <f>COUNTIF(HO142:IF142,"0")</f>
        <v>0</v>
      </c>
      <c r="IL142" s="235">
        <f t="shared" ref="IL142" si="411">IK142/(IG142+II142+IK142+IM142)</f>
        <v>0</v>
      </c>
      <c r="IM142" s="234">
        <f>COUNTIF(HO142:IF142,"KĐG")</f>
        <v>0</v>
      </c>
      <c r="IN142" s="235">
        <f t="shared" ref="IN142" si="412">IM142/(IG142+II142+IK142+IM142)</f>
        <v>0</v>
      </c>
      <c r="IO142" s="236">
        <f t="shared" ref="IO142" si="413">(((IG142*2)+(II142*1)+(IK142*0)))/(IG142+II142+IK142)</f>
        <v>1.8333333333333333</v>
      </c>
      <c r="IP142" s="169" t="str">
        <f t="shared" ref="IP142" si="414">IF(IN142&gt;=50%,"KĐG",IF(IO142&gt;=1.6,"ĐMT",IF(IO142&gt;=1,"CCG","CĐ")))</f>
        <v>ĐMT</v>
      </c>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130"/>
      <c r="LE142" s="130"/>
      <c r="LF142" s="130"/>
      <c r="LG142" s="130"/>
      <c r="LH142" s="130"/>
      <c r="LI142" s="130"/>
      <c r="LJ142" s="130"/>
      <c r="LK142" s="130"/>
      <c r="LL142" s="130"/>
      <c r="LM142" s="130"/>
      <c r="LN142" s="130"/>
      <c r="LO142" s="130"/>
      <c r="LP142" s="130"/>
      <c r="LQ142" s="130"/>
      <c r="LR142" s="130"/>
      <c r="LS142" s="130"/>
      <c r="LT142" s="130"/>
      <c r="LU142" s="130"/>
      <c r="LV142" s="130"/>
      <c r="LW142" s="130"/>
      <c r="LX142" s="135"/>
      <c r="LY142" s="30"/>
      <c r="LZ142" s="30"/>
      <c r="MA142" s="30"/>
      <c r="MB142" s="30"/>
      <c r="MC142" s="30"/>
      <c r="MD142" s="30"/>
      <c r="ME142" s="30"/>
      <c r="MF142" s="30"/>
      <c r="MG142" s="30"/>
      <c r="MH142" s="30"/>
      <c r="MI142" s="30"/>
      <c r="MJ142" s="30"/>
      <c r="MK142" s="30"/>
      <c r="ML142" s="30"/>
      <c r="MM142" s="30"/>
      <c r="MN142" s="30"/>
      <c r="MO142" s="30"/>
      <c r="MP142" s="30"/>
      <c r="MQ142" s="30"/>
      <c r="MR142" s="30"/>
      <c r="MS142" s="30"/>
      <c r="MT142" s="30"/>
      <c r="MU142" s="30"/>
      <c r="MV142" s="30"/>
      <c r="MW142" s="30"/>
      <c r="MX142" s="30"/>
      <c r="MY142" s="30"/>
      <c r="MZ142" s="30"/>
      <c r="NA142" s="30"/>
      <c r="NB142" s="30"/>
      <c r="NC142" s="135"/>
      <c r="ND142" s="30"/>
      <c r="NE142" s="30"/>
      <c r="NF142" s="30"/>
      <c r="NG142" s="30"/>
      <c r="NH142" s="30"/>
      <c r="NI142" s="30"/>
      <c r="NJ142" s="30"/>
      <c r="NK142" s="30"/>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f t="shared" si="390"/>
        <v>1</v>
      </c>
      <c r="ON142" s="74"/>
    </row>
    <row r="143" spans="1:404" ht="33.75" hidden="1" customHeight="1">
      <c r="A143" s="310"/>
      <c r="B143" s="74">
        <v>49</v>
      </c>
      <c r="C143" s="16" t="s">
        <v>244</v>
      </c>
      <c r="D143" s="73" t="s">
        <v>2</v>
      </c>
      <c r="E143" s="75" t="s">
        <v>241</v>
      </c>
      <c r="F143" s="82" t="s">
        <v>1</v>
      </c>
      <c r="G143" s="73"/>
      <c r="H143" s="89" t="s">
        <v>677</v>
      </c>
      <c r="I143" s="16" t="s">
        <v>675</v>
      </c>
      <c r="J143" s="76"/>
      <c r="K143" s="30" t="s">
        <v>636</v>
      </c>
      <c r="L143" s="30" t="s">
        <v>957</v>
      </c>
      <c r="M143" s="29" t="s">
        <v>638</v>
      </c>
      <c r="N143" s="93" t="s">
        <v>639</v>
      </c>
      <c r="O143" s="301"/>
      <c r="P143" s="76"/>
      <c r="Q143" s="30"/>
      <c r="R143" s="30"/>
      <c r="S143" s="30"/>
      <c r="T143" s="30" t="s">
        <v>27</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130"/>
      <c r="CP143" s="130"/>
      <c r="CQ143" s="130"/>
      <c r="CR143" s="130"/>
      <c r="CS143" s="130"/>
      <c r="CT143" s="130"/>
      <c r="CU143" s="130"/>
      <c r="CV143" s="130"/>
      <c r="CW143" s="130"/>
      <c r="CX143" s="130"/>
      <c r="CY143" s="30"/>
      <c r="CZ143" s="30"/>
      <c r="DA143" s="30"/>
      <c r="DB143" s="30"/>
      <c r="DC143" s="30"/>
      <c r="DD143" s="30"/>
      <c r="DE143" s="30"/>
      <c r="DF143" s="30"/>
      <c r="DG143" s="30"/>
      <c r="DH143" s="135"/>
      <c r="DI143" s="30"/>
      <c r="DJ143" s="30"/>
      <c r="DK143" s="30"/>
      <c r="DL143" s="30"/>
      <c r="DM143" s="30"/>
      <c r="DN143" s="30"/>
      <c r="DO143" s="30"/>
      <c r="DP143" s="30"/>
      <c r="DQ143" s="30"/>
      <c r="DR143" s="152" t="s">
        <v>1069</v>
      </c>
      <c r="DS143" s="152" t="s">
        <v>1069</v>
      </c>
      <c r="DT143" s="152" t="s">
        <v>1069</v>
      </c>
      <c r="DU143" s="152" t="s">
        <v>1069</v>
      </c>
      <c r="DV143" s="152" t="s">
        <v>1069</v>
      </c>
      <c r="DW143" s="30">
        <v>2</v>
      </c>
      <c r="DX143" s="30">
        <v>1</v>
      </c>
      <c r="DY143" s="30">
        <v>2</v>
      </c>
      <c r="DZ143" s="30">
        <v>2</v>
      </c>
      <c r="EA143" s="23">
        <v>1</v>
      </c>
      <c r="EB143" s="23">
        <v>2</v>
      </c>
      <c r="EC143" s="30">
        <v>2</v>
      </c>
      <c r="ED143" s="30">
        <v>2</v>
      </c>
      <c r="EE143" s="30">
        <v>2</v>
      </c>
      <c r="EF143" s="30">
        <v>2</v>
      </c>
      <c r="EG143" s="30">
        <v>2</v>
      </c>
      <c r="EH143" s="23">
        <v>2</v>
      </c>
      <c r="EI143" s="30">
        <v>2</v>
      </c>
      <c r="EJ143" s="23">
        <v>1</v>
      </c>
      <c r="EK143" s="30">
        <v>2</v>
      </c>
      <c r="EL143" s="30">
        <v>2</v>
      </c>
      <c r="EM143" s="30">
        <v>2</v>
      </c>
      <c r="EN143" s="30"/>
      <c r="EO143" s="208">
        <f>COUNTIF(DW143:EN143,"2")</f>
        <v>14</v>
      </c>
      <c r="EP143" s="207">
        <f t="shared" ref="EP143" si="415">EO143/(EO143+EQ143+ES143+EU143)</f>
        <v>0.82352941176470584</v>
      </c>
      <c r="EQ143" s="208">
        <f>COUNTIF(DW143:EN143,"1")</f>
        <v>3</v>
      </c>
      <c r="ER143" s="207">
        <f t="shared" ref="ER143" si="416">EQ143/(EO143+EQ143+ES143+EU143)</f>
        <v>0.17647058823529413</v>
      </c>
      <c r="ES143" s="208">
        <f>COUNTIF(DW143:EN143,"0")</f>
        <v>0</v>
      </c>
      <c r="ET143" s="207">
        <f t="shared" ref="ET143" si="417">ES143/(EO143+EQ143+ES143+EU143)</f>
        <v>0</v>
      </c>
      <c r="EU143" s="208">
        <f>COUNTIF(DW143:EN143,"KĐG")</f>
        <v>0</v>
      </c>
      <c r="EV143" s="207">
        <f t="shared" ref="EV143" si="418">EU143/(EO143+EQ143+ES143+EU143)</f>
        <v>0</v>
      </c>
      <c r="EW143" s="209">
        <f t="shared" ref="EW143" si="419">(((EO143*2)+(EQ143*1)+(ES143*0)))/(EO143+EQ143+ES143)</f>
        <v>1.8235294117647058</v>
      </c>
      <c r="EX143" s="169" t="str">
        <f t="shared" ref="EX143" si="420">IF(EV143&gt;=50%,"KĐG",IF(EW143&gt;=1.6,"ĐMT",IF(EW143&gt;=1,"CCG","CĐ")))</f>
        <v>ĐMT</v>
      </c>
      <c r="EY143" s="135"/>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130"/>
      <c r="LE143" s="130"/>
      <c r="LF143" s="130"/>
      <c r="LG143" s="130"/>
      <c r="LH143" s="130"/>
      <c r="LI143" s="130"/>
      <c r="LJ143" s="130"/>
      <c r="LK143" s="130"/>
      <c r="LL143" s="130"/>
      <c r="LM143" s="130"/>
      <c r="LN143" s="130"/>
      <c r="LO143" s="130"/>
      <c r="LP143" s="130"/>
      <c r="LQ143" s="130"/>
      <c r="LR143" s="130"/>
      <c r="LS143" s="130"/>
      <c r="LT143" s="130"/>
      <c r="LU143" s="130"/>
      <c r="LV143" s="130"/>
      <c r="LW143" s="130"/>
      <c r="LX143" s="135"/>
      <c r="LY143" s="30"/>
      <c r="LZ143" s="30"/>
      <c r="MA143" s="30"/>
      <c r="MB143" s="30"/>
      <c r="MC143" s="30"/>
      <c r="MD143" s="30"/>
      <c r="ME143" s="30"/>
      <c r="MF143" s="30"/>
      <c r="MG143" s="30"/>
      <c r="MH143" s="30"/>
      <c r="MI143" s="30"/>
      <c r="MJ143" s="30"/>
      <c r="MK143" s="30"/>
      <c r="ML143" s="30"/>
      <c r="MM143" s="30"/>
      <c r="MN143" s="30"/>
      <c r="MO143" s="30"/>
      <c r="MP143" s="30"/>
      <c r="MQ143" s="30"/>
      <c r="MR143" s="30"/>
      <c r="MS143" s="30"/>
      <c r="MT143" s="30"/>
      <c r="MU143" s="30"/>
      <c r="MV143" s="30"/>
      <c r="MW143" s="30"/>
      <c r="MX143" s="30"/>
      <c r="MY143" s="30"/>
      <c r="MZ143" s="30"/>
      <c r="NA143" s="30"/>
      <c r="NB143" s="30"/>
      <c r="NC143" s="135"/>
      <c r="ND143" s="30"/>
      <c r="NE143" s="30"/>
      <c r="NF143" s="30"/>
      <c r="NG143" s="30"/>
      <c r="NH143" s="30"/>
      <c r="NI143" s="30"/>
      <c r="NJ143" s="30"/>
      <c r="NK143" s="30"/>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f t="shared" si="390"/>
        <v>1</v>
      </c>
      <c r="ON143" s="74"/>
    </row>
    <row r="144" spans="1:404" ht="51.75" hidden="1" customHeight="1">
      <c r="A144" s="310"/>
      <c r="B144" s="74">
        <v>49</v>
      </c>
      <c r="C144" s="16" t="s">
        <v>244</v>
      </c>
      <c r="D144" s="73" t="s">
        <v>2</v>
      </c>
      <c r="E144" s="75" t="s">
        <v>241</v>
      </c>
      <c r="F144" s="82" t="s">
        <v>1</v>
      </c>
      <c r="G144" s="73"/>
      <c r="H144" s="89" t="s">
        <v>677</v>
      </c>
      <c r="I144" s="16" t="s">
        <v>675</v>
      </c>
      <c r="J144" s="76"/>
      <c r="K144" s="30" t="s">
        <v>636</v>
      </c>
      <c r="L144" s="30" t="s">
        <v>957</v>
      </c>
      <c r="M144" s="29" t="s">
        <v>638</v>
      </c>
      <c r="N144" s="93" t="s">
        <v>639</v>
      </c>
      <c r="O144" s="301"/>
      <c r="P144" s="76"/>
      <c r="Q144" s="30"/>
      <c r="R144" s="30"/>
      <c r="S144" s="30"/>
      <c r="T144" s="30"/>
      <c r="U144" s="30"/>
      <c r="V144" s="30"/>
      <c r="W144" s="30"/>
      <c r="X144" s="30" t="s">
        <v>27</v>
      </c>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130"/>
      <c r="CP144" s="130"/>
      <c r="CQ144" s="130"/>
      <c r="CR144" s="130"/>
      <c r="CS144" s="130"/>
      <c r="CT144" s="130"/>
      <c r="CU144" s="130"/>
      <c r="CV144" s="130"/>
      <c r="CW144" s="130"/>
      <c r="CX144" s="130"/>
      <c r="CY144" s="30"/>
      <c r="CZ144" s="30"/>
      <c r="DA144" s="30"/>
      <c r="DB144" s="30"/>
      <c r="DC144" s="30"/>
      <c r="DD144" s="30"/>
      <c r="DE144" s="30"/>
      <c r="DF144" s="30"/>
      <c r="DG144" s="30"/>
      <c r="DH144" s="135"/>
      <c r="DI144" s="30"/>
      <c r="DJ144" s="30"/>
      <c r="DK144" s="30"/>
      <c r="DL144" s="30"/>
      <c r="DM144" s="30"/>
      <c r="DN144" s="30"/>
      <c r="DO144" s="30"/>
      <c r="DP144" s="30"/>
      <c r="DQ144" s="30"/>
      <c r="DR144" s="135"/>
      <c r="DS144" s="30"/>
      <c r="DT144" s="30"/>
      <c r="DU144" s="30"/>
      <c r="DV144" s="130"/>
      <c r="DW144" s="130"/>
      <c r="DX144" s="130"/>
      <c r="DY144" s="130"/>
      <c r="DZ144" s="130"/>
      <c r="EA144" s="130"/>
      <c r="EB144" s="130"/>
      <c r="EC144" s="130"/>
      <c r="ED144" s="130"/>
      <c r="EE144" s="130"/>
      <c r="EF144" s="130"/>
      <c r="EG144" s="130"/>
      <c r="EH144" s="130"/>
      <c r="EI144" s="130"/>
      <c r="EJ144" s="130"/>
      <c r="EK144" s="130"/>
      <c r="EL144" s="130"/>
      <c r="EM144" s="130"/>
      <c r="EN144" s="130"/>
      <c r="EO144" s="130"/>
      <c r="EP144" s="30"/>
      <c r="EQ144" s="30"/>
      <c r="ER144" s="30"/>
      <c r="ES144" s="30"/>
      <c r="ET144" s="30"/>
      <c r="EU144" s="30"/>
      <c r="EV144" s="30"/>
      <c r="EW144" s="30"/>
      <c r="EX144" s="30"/>
      <c r="EY144" s="135"/>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130"/>
      <c r="LE144" s="130"/>
      <c r="LF144" s="130"/>
      <c r="LG144" s="130"/>
      <c r="LH144" s="130"/>
      <c r="LI144" s="130"/>
      <c r="LJ144" s="130"/>
      <c r="LK144" s="130"/>
      <c r="LL144" s="130"/>
      <c r="LM144" s="130"/>
      <c r="LN144" s="130"/>
      <c r="LO144" s="130"/>
      <c r="LP144" s="130"/>
      <c r="LQ144" s="130"/>
      <c r="LR144" s="130"/>
      <c r="LS144" s="130"/>
      <c r="LT144" s="130"/>
      <c r="LU144" s="130"/>
      <c r="LV144" s="130"/>
      <c r="LW144" s="130"/>
      <c r="LX144" s="135"/>
      <c r="LY144" s="30"/>
      <c r="LZ144" s="30"/>
      <c r="MA144" s="30"/>
      <c r="MB144" s="30"/>
      <c r="MC144" s="30"/>
      <c r="MD144" s="30"/>
      <c r="ME144" s="30"/>
      <c r="MF144" s="30"/>
      <c r="MG144" s="30"/>
      <c r="MH144" s="30"/>
      <c r="MI144" s="30"/>
      <c r="MJ144" s="30"/>
      <c r="MK144" s="30"/>
      <c r="ML144" s="30"/>
      <c r="MM144" s="30"/>
      <c r="MN144" s="30"/>
      <c r="MO144" s="30"/>
      <c r="MP144" s="30"/>
      <c r="MQ144" s="30"/>
      <c r="MR144" s="30"/>
      <c r="MS144" s="30"/>
      <c r="MT144" s="30"/>
      <c r="MU144" s="30"/>
      <c r="MV144" s="30"/>
      <c r="MW144" s="30"/>
      <c r="MX144" s="30"/>
      <c r="MY144" s="30"/>
      <c r="MZ144" s="30"/>
      <c r="NA144" s="30"/>
      <c r="NB144" s="30"/>
      <c r="NC144" s="135"/>
      <c r="ND144" s="30"/>
      <c r="NE144" s="30"/>
      <c r="NF144" s="30"/>
      <c r="NG144" s="30"/>
      <c r="NH144" s="30"/>
      <c r="NI144" s="30"/>
      <c r="NJ144" s="30"/>
      <c r="NK144" s="30"/>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f t="shared" si="390"/>
        <v>1</v>
      </c>
      <c r="ON144" s="74"/>
    </row>
    <row r="145" spans="1:404" ht="51.75" hidden="1" customHeight="1">
      <c r="A145" s="311"/>
      <c r="B145" s="74">
        <v>49</v>
      </c>
      <c r="C145" s="16" t="s">
        <v>244</v>
      </c>
      <c r="D145" s="73" t="s">
        <v>2</v>
      </c>
      <c r="E145" s="75" t="s">
        <v>241</v>
      </c>
      <c r="F145" s="82" t="s">
        <v>1</v>
      </c>
      <c r="G145" s="73"/>
      <c r="H145" s="89" t="s">
        <v>677</v>
      </c>
      <c r="I145" s="16" t="s">
        <v>675</v>
      </c>
      <c r="J145" s="59"/>
      <c r="K145" s="30" t="s">
        <v>636</v>
      </c>
      <c r="L145" s="30" t="s">
        <v>957</v>
      </c>
      <c r="M145" s="29" t="s">
        <v>638</v>
      </c>
      <c r="N145" s="93" t="s">
        <v>639</v>
      </c>
      <c r="O145" s="302"/>
      <c r="P145" s="59"/>
      <c r="Q145" s="30"/>
      <c r="R145" s="30"/>
      <c r="S145" s="30"/>
      <c r="T145" s="30"/>
      <c r="U145" s="30"/>
      <c r="V145" s="30"/>
      <c r="W145" s="30"/>
      <c r="X145" s="30"/>
      <c r="Y145" s="30"/>
      <c r="Z145" s="30"/>
      <c r="AA145" s="30" t="s">
        <v>27</v>
      </c>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130"/>
      <c r="CP145" s="130"/>
      <c r="CQ145" s="130"/>
      <c r="CR145" s="130"/>
      <c r="CS145" s="130"/>
      <c r="CT145" s="130"/>
      <c r="CU145" s="130"/>
      <c r="CV145" s="130"/>
      <c r="CW145" s="130"/>
      <c r="CX145" s="130"/>
      <c r="CY145" s="30"/>
      <c r="CZ145" s="30"/>
      <c r="DA145" s="30"/>
      <c r="DB145" s="30"/>
      <c r="DC145" s="30"/>
      <c r="DD145" s="30"/>
      <c r="DE145" s="30"/>
      <c r="DF145" s="30"/>
      <c r="DG145" s="30"/>
      <c r="DH145" s="135"/>
      <c r="DI145" s="30"/>
      <c r="DJ145" s="30"/>
      <c r="DK145" s="30"/>
      <c r="DL145" s="30"/>
      <c r="DM145" s="30"/>
      <c r="DN145" s="30"/>
      <c r="DO145" s="30"/>
      <c r="DP145" s="30"/>
      <c r="DQ145" s="30"/>
      <c r="DR145" s="135"/>
      <c r="DS145" s="30"/>
      <c r="DT145" s="30"/>
      <c r="DU145" s="30"/>
      <c r="DV145" s="130"/>
      <c r="DW145" s="130"/>
      <c r="DX145" s="130"/>
      <c r="DY145" s="130"/>
      <c r="DZ145" s="130"/>
      <c r="EA145" s="130"/>
      <c r="EB145" s="130"/>
      <c r="EC145" s="130"/>
      <c r="ED145" s="130"/>
      <c r="EE145" s="130"/>
      <c r="EF145" s="130"/>
      <c r="EG145" s="130"/>
      <c r="EH145" s="130"/>
      <c r="EI145" s="130"/>
      <c r="EJ145" s="130"/>
      <c r="EK145" s="130"/>
      <c r="EL145" s="130"/>
      <c r="EM145" s="130"/>
      <c r="EN145" s="130"/>
      <c r="EO145" s="130"/>
      <c r="EP145" s="30"/>
      <c r="EQ145" s="30"/>
      <c r="ER145" s="30"/>
      <c r="ES145" s="30"/>
      <c r="ET145" s="30"/>
      <c r="EU145" s="30"/>
      <c r="EV145" s="30"/>
      <c r="EW145" s="30"/>
      <c r="EX145" s="30"/>
      <c r="EY145" s="135"/>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130"/>
      <c r="LE145" s="130"/>
      <c r="LF145" s="130"/>
      <c r="LG145" s="130"/>
      <c r="LH145" s="130"/>
      <c r="LI145" s="130"/>
      <c r="LJ145" s="130"/>
      <c r="LK145" s="130"/>
      <c r="LL145" s="130"/>
      <c r="LM145" s="130"/>
      <c r="LN145" s="130"/>
      <c r="LO145" s="130"/>
      <c r="LP145" s="130"/>
      <c r="LQ145" s="130"/>
      <c r="LR145" s="130"/>
      <c r="LS145" s="130"/>
      <c r="LT145" s="130"/>
      <c r="LU145" s="130"/>
      <c r="LV145" s="130"/>
      <c r="LW145" s="130"/>
      <c r="LX145" s="135"/>
      <c r="LY145" s="30"/>
      <c r="LZ145" s="30"/>
      <c r="MA145" s="30"/>
      <c r="MB145" s="30"/>
      <c r="MC145" s="30"/>
      <c r="MD145" s="30"/>
      <c r="ME145" s="30"/>
      <c r="MF145" s="30"/>
      <c r="MG145" s="30"/>
      <c r="MH145" s="30"/>
      <c r="MI145" s="30"/>
      <c r="MJ145" s="30"/>
      <c r="MK145" s="30"/>
      <c r="ML145" s="30"/>
      <c r="MM145" s="30"/>
      <c r="MN145" s="30"/>
      <c r="MO145" s="30"/>
      <c r="MP145" s="30"/>
      <c r="MQ145" s="30"/>
      <c r="MR145" s="30"/>
      <c r="MS145" s="30"/>
      <c r="MT145" s="30"/>
      <c r="MU145" s="30"/>
      <c r="MV145" s="30"/>
      <c r="MW145" s="30"/>
      <c r="MX145" s="30"/>
      <c r="MY145" s="30"/>
      <c r="MZ145" s="30"/>
      <c r="NA145" s="30"/>
      <c r="NB145" s="30"/>
      <c r="NC145" s="135"/>
      <c r="ND145" s="30"/>
      <c r="NE145" s="30"/>
      <c r="NF145" s="30"/>
      <c r="NG145" s="30"/>
      <c r="NH145" s="30"/>
      <c r="NI145" s="30"/>
      <c r="NJ145" s="30"/>
      <c r="NK145" s="30"/>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v>1</v>
      </c>
      <c r="ON145" s="61"/>
    </row>
    <row r="146" spans="1:404" ht="51.75" hidden="1" customHeight="1">
      <c r="A146" s="309">
        <v>154</v>
      </c>
      <c r="B146" s="61">
        <v>50</v>
      </c>
      <c r="C146" s="16" t="s">
        <v>245</v>
      </c>
      <c r="D146" s="60" t="s">
        <v>2</v>
      </c>
      <c r="E146" s="62" t="s">
        <v>246</v>
      </c>
      <c r="F146" s="82" t="s">
        <v>1</v>
      </c>
      <c r="G146" s="60"/>
      <c r="H146" s="89" t="s">
        <v>678</v>
      </c>
      <c r="I146" s="16" t="s">
        <v>676</v>
      </c>
      <c r="J146" s="59"/>
      <c r="K146" s="30" t="s">
        <v>636</v>
      </c>
      <c r="L146" s="30" t="s">
        <v>957</v>
      </c>
      <c r="M146" s="29" t="s">
        <v>638</v>
      </c>
      <c r="N146" s="93" t="s">
        <v>639</v>
      </c>
      <c r="O146" s="300" t="s">
        <v>27</v>
      </c>
      <c r="P146" s="59"/>
      <c r="Q146" s="30"/>
      <c r="R146" s="30"/>
      <c r="S146" s="30"/>
      <c r="T146" s="30"/>
      <c r="U146" s="30"/>
      <c r="V146" s="30" t="s">
        <v>27</v>
      </c>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130"/>
      <c r="CP146" s="130"/>
      <c r="CQ146" s="130"/>
      <c r="CR146" s="130"/>
      <c r="CS146" s="130"/>
      <c r="CT146" s="130"/>
      <c r="CU146" s="130"/>
      <c r="CV146" s="130"/>
      <c r="CW146" s="130"/>
      <c r="CX146" s="130"/>
      <c r="CY146" s="30"/>
      <c r="CZ146" s="30"/>
      <c r="DA146" s="30"/>
      <c r="DB146" s="30"/>
      <c r="DC146" s="30"/>
      <c r="DD146" s="30"/>
      <c r="DE146" s="30"/>
      <c r="DF146" s="30"/>
      <c r="DG146" s="30"/>
      <c r="DH146" s="135"/>
      <c r="DI146" s="30"/>
      <c r="DJ146" s="30"/>
      <c r="DK146" s="30"/>
      <c r="DL146" s="30"/>
      <c r="DM146" s="30"/>
      <c r="DN146" s="30"/>
      <c r="DO146" s="30"/>
      <c r="DP146" s="30"/>
      <c r="DQ146" s="30"/>
      <c r="DR146" s="135"/>
      <c r="DS146" s="30"/>
      <c r="DT146" s="30"/>
      <c r="DU146" s="30"/>
      <c r="DV146" s="130"/>
      <c r="DW146" s="130"/>
      <c r="DX146" s="130"/>
      <c r="DY146" s="130"/>
      <c r="DZ146" s="130"/>
      <c r="EA146" s="130"/>
      <c r="EB146" s="130"/>
      <c r="EC146" s="130"/>
      <c r="ED146" s="130"/>
      <c r="EE146" s="130"/>
      <c r="EF146" s="130"/>
      <c r="EG146" s="130"/>
      <c r="EH146" s="130"/>
      <c r="EI146" s="130"/>
      <c r="EJ146" s="130"/>
      <c r="EK146" s="130"/>
      <c r="EL146" s="130"/>
      <c r="EM146" s="130"/>
      <c r="EN146" s="130"/>
      <c r="EO146" s="130"/>
      <c r="EP146" s="30"/>
      <c r="EQ146" s="30"/>
      <c r="ER146" s="30"/>
      <c r="ES146" s="30"/>
      <c r="ET146" s="30"/>
      <c r="EU146" s="30"/>
      <c r="EV146" s="30"/>
      <c r="EW146" s="30"/>
      <c r="EX146" s="30"/>
      <c r="EY146" s="135"/>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152" t="s">
        <v>1069</v>
      </c>
      <c r="GE146" s="152" t="s">
        <v>1069</v>
      </c>
      <c r="GF146" s="30">
        <v>2</v>
      </c>
      <c r="GG146" s="30">
        <v>2</v>
      </c>
      <c r="GH146" s="30">
        <v>2</v>
      </c>
      <c r="GI146" s="30">
        <v>2</v>
      </c>
      <c r="GJ146" s="23">
        <v>2</v>
      </c>
      <c r="GK146" s="23">
        <v>2</v>
      </c>
      <c r="GL146" s="30">
        <v>2</v>
      </c>
      <c r="GM146" s="30">
        <v>2</v>
      </c>
      <c r="GN146" s="30">
        <v>2</v>
      </c>
      <c r="GO146" s="30">
        <v>2</v>
      </c>
      <c r="GP146" s="30">
        <v>2</v>
      </c>
      <c r="GQ146" s="30">
        <v>2</v>
      </c>
      <c r="GR146" s="30">
        <v>1</v>
      </c>
      <c r="GS146" s="23">
        <v>1</v>
      </c>
      <c r="GT146" s="30">
        <v>2</v>
      </c>
      <c r="GU146" s="30">
        <v>2</v>
      </c>
      <c r="GV146" s="30">
        <v>2</v>
      </c>
      <c r="GW146" s="30"/>
      <c r="GX146" s="30">
        <v>2</v>
      </c>
      <c r="GY146" s="224">
        <f>COUNTIF(GF146:GX146,"2")</f>
        <v>16</v>
      </c>
      <c r="GZ146" s="225">
        <f t="shared" ref="GZ146" si="421">GY146/(GY146+HA146+HC146+HE146)</f>
        <v>0.88888888888888884</v>
      </c>
      <c r="HA146" s="224">
        <f>COUNTIF(GG146:GX146,"1")</f>
        <v>2</v>
      </c>
      <c r="HB146" s="225">
        <f t="shared" ref="HB146" si="422">HA146/(GY146+HA146+HC146+HE146)</f>
        <v>0.1111111111111111</v>
      </c>
      <c r="HC146" s="224">
        <f>COUNTIF(GG146:GX146,"0")</f>
        <v>0</v>
      </c>
      <c r="HD146" s="225">
        <f t="shared" ref="HD146" si="423">HC146/(GY146+HA146+HC146+HE146)</f>
        <v>0</v>
      </c>
      <c r="HE146" s="224">
        <f>COUNTIF(GG146:GX146,"KĐG")</f>
        <v>0</v>
      </c>
      <c r="HF146" s="225">
        <f t="shared" ref="HF146" si="424">HE146/(GY146+HA146+HC146+HE146)</f>
        <v>0</v>
      </c>
      <c r="HG146" s="226">
        <f t="shared" ref="HG146" si="425">(((GY146*2)+(HA146*1)+(HC146*0)))/(GY146+HA146+HC146)</f>
        <v>1.8888888888888888</v>
      </c>
      <c r="HH146" s="169" t="str">
        <f t="shared" ref="HH146" si="426">IF(HF146&gt;=50%,"KĐG",IF(HG146&gt;=1.6,"ĐMT",IF(HG146&gt;=1,"CCG","CĐ")))</f>
        <v>ĐMT</v>
      </c>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130"/>
      <c r="LE146" s="130"/>
      <c r="LF146" s="130"/>
      <c r="LG146" s="130"/>
      <c r="LH146" s="130"/>
      <c r="LI146" s="130"/>
      <c r="LJ146" s="130"/>
      <c r="LK146" s="130"/>
      <c r="LL146" s="130"/>
      <c r="LM146" s="130"/>
      <c r="LN146" s="130"/>
      <c r="LO146" s="130"/>
      <c r="LP146" s="130"/>
      <c r="LQ146" s="130"/>
      <c r="LR146" s="130"/>
      <c r="LS146" s="130"/>
      <c r="LT146" s="130"/>
      <c r="LU146" s="130"/>
      <c r="LV146" s="130"/>
      <c r="LW146" s="130"/>
      <c r="LX146" s="135"/>
      <c r="LY146" s="30"/>
      <c r="LZ146" s="30"/>
      <c r="MA146" s="30"/>
      <c r="MB146" s="30"/>
      <c r="MC146" s="30"/>
      <c r="MD146" s="30"/>
      <c r="ME146" s="30"/>
      <c r="MF146" s="30"/>
      <c r="MG146" s="30"/>
      <c r="MH146" s="30"/>
      <c r="MI146" s="30"/>
      <c r="MJ146" s="30"/>
      <c r="MK146" s="30"/>
      <c r="ML146" s="30"/>
      <c r="MM146" s="30"/>
      <c r="MN146" s="30"/>
      <c r="MO146" s="30"/>
      <c r="MP146" s="30"/>
      <c r="MQ146" s="30"/>
      <c r="MR146" s="30"/>
      <c r="MS146" s="30"/>
      <c r="MT146" s="30"/>
      <c r="MU146" s="30"/>
      <c r="MV146" s="30"/>
      <c r="MW146" s="30"/>
      <c r="MX146" s="30"/>
      <c r="MY146" s="30"/>
      <c r="MZ146" s="30"/>
      <c r="NA146" s="30"/>
      <c r="NB146" s="30"/>
      <c r="NC146" s="135"/>
      <c r="ND146" s="30"/>
      <c r="NE146" s="30"/>
      <c r="NF146" s="30"/>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v>1</v>
      </c>
      <c r="ON146" s="61"/>
    </row>
    <row r="147" spans="1:404" ht="104.25" hidden="1" customHeight="1">
      <c r="A147" s="310"/>
      <c r="B147" s="74">
        <v>50</v>
      </c>
      <c r="C147" s="16" t="s">
        <v>245</v>
      </c>
      <c r="D147" s="73" t="s">
        <v>2</v>
      </c>
      <c r="E147" s="75" t="s">
        <v>246</v>
      </c>
      <c r="F147" s="82" t="s">
        <v>1</v>
      </c>
      <c r="G147" s="73"/>
      <c r="H147" s="89" t="s">
        <v>678</v>
      </c>
      <c r="I147" s="16" t="s">
        <v>676</v>
      </c>
      <c r="J147" s="76"/>
      <c r="K147" s="30" t="s">
        <v>636</v>
      </c>
      <c r="L147" s="30" t="s">
        <v>957</v>
      </c>
      <c r="M147" s="29" t="s">
        <v>638</v>
      </c>
      <c r="N147" s="93" t="s">
        <v>639</v>
      </c>
      <c r="O147" s="301"/>
      <c r="P147" s="76"/>
      <c r="Q147" s="30"/>
      <c r="R147" s="30"/>
      <c r="S147" s="30"/>
      <c r="T147" s="30"/>
      <c r="U147" s="30"/>
      <c r="V147" s="30"/>
      <c r="W147" s="30"/>
      <c r="X147" s="30"/>
      <c r="Y147" s="30" t="s">
        <v>27</v>
      </c>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130"/>
      <c r="CP147" s="130"/>
      <c r="CQ147" s="130"/>
      <c r="CR147" s="130"/>
      <c r="CS147" s="130"/>
      <c r="CT147" s="130"/>
      <c r="CU147" s="130"/>
      <c r="CV147" s="130"/>
      <c r="CW147" s="130"/>
      <c r="CX147" s="130"/>
      <c r="CY147" s="30"/>
      <c r="CZ147" s="30"/>
      <c r="DA147" s="30"/>
      <c r="DB147" s="30"/>
      <c r="DC147" s="30"/>
      <c r="DD147" s="30"/>
      <c r="DE147" s="30"/>
      <c r="DF147" s="30"/>
      <c r="DG147" s="30"/>
      <c r="DH147" s="135"/>
      <c r="DI147" s="30"/>
      <c r="DJ147" s="30"/>
      <c r="DK147" s="30"/>
      <c r="DL147" s="30"/>
      <c r="DM147" s="30"/>
      <c r="DN147" s="30"/>
      <c r="DO147" s="30"/>
      <c r="DP147" s="30"/>
      <c r="DQ147" s="30"/>
      <c r="DR147" s="135"/>
      <c r="DS147" s="30"/>
      <c r="DT147" s="30"/>
      <c r="DU147" s="30"/>
      <c r="DV147" s="130"/>
      <c r="DW147" s="130"/>
      <c r="DX147" s="130"/>
      <c r="DY147" s="130"/>
      <c r="DZ147" s="130"/>
      <c r="EA147" s="130"/>
      <c r="EB147" s="130"/>
      <c r="EC147" s="130"/>
      <c r="ED147" s="130"/>
      <c r="EE147" s="130"/>
      <c r="EF147" s="130"/>
      <c r="EG147" s="130"/>
      <c r="EH147" s="130"/>
      <c r="EI147" s="130"/>
      <c r="EJ147" s="130"/>
      <c r="EK147" s="130"/>
      <c r="EL147" s="130"/>
      <c r="EM147" s="130"/>
      <c r="EN147" s="130"/>
      <c r="EO147" s="130"/>
      <c r="EP147" s="30"/>
      <c r="EQ147" s="30"/>
      <c r="ER147" s="30"/>
      <c r="ES147" s="30"/>
      <c r="ET147" s="30"/>
      <c r="EU147" s="30"/>
      <c r="EV147" s="30"/>
      <c r="EW147" s="30"/>
      <c r="EX147" s="30"/>
      <c r="EY147" s="135"/>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130"/>
      <c r="LE147" s="130"/>
      <c r="LF147" s="130"/>
      <c r="LG147" s="130"/>
      <c r="LH147" s="130"/>
      <c r="LI147" s="130"/>
      <c r="LJ147" s="130"/>
      <c r="LK147" s="130"/>
      <c r="LL147" s="130"/>
      <c r="LM147" s="130"/>
      <c r="LN147" s="130"/>
      <c r="LO147" s="130"/>
      <c r="LP147" s="130"/>
      <c r="LQ147" s="130"/>
      <c r="LR147" s="130"/>
      <c r="LS147" s="130"/>
      <c r="LT147" s="130"/>
      <c r="LU147" s="130"/>
      <c r="LV147" s="130"/>
      <c r="LW147" s="130"/>
      <c r="LX147" s="135"/>
      <c r="LY147" s="30"/>
      <c r="LZ147" s="30"/>
      <c r="MA147" s="30"/>
      <c r="MB147" s="30"/>
      <c r="MC147" s="30"/>
      <c r="MD147" s="30"/>
      <c r="ME147" s="30"/>
      <c r="MF147" s="30"/>
      <c r="MG147" s="30"/>
      <c r="MH147" s="30"/>
      <c r="MI147" s="30"/>
      <c r="MJ147" s="30"/>
      <c r="MK147" s="30"/>
      <c r="ML147" s="30"/>
      <c r="MM147" s="30"/>
      <c r="MN147" s="30"/>
      <c r="MO147" s="30"/>
      <c r="MP147" s="30"/>
      <c r="MQ147" s="30"/>
      <c r="MR147" s="30"/>
      <c r="MS147" s="30"/>
      <c r="MT147" s="30"/>
      <c r="MU147" s="30"/>
      <c r="MV147" s="30"/>
      <c r="MW147" s="30"/>
      <c r="MX147" s="30"/>
      <c r="MY147" s="30"/>
      <c r="MZ147" s="30"/>
      <c r="NA147" s="30"/>
      <c r="NB147" s="30"/>
      <c r="NC147" s="135"/>
      <c r="ND147" s="30"/>
      <c r="NE147" s="30"/>
      <c r="NF147" s="30"/>
      <c r="NG147" s="30"/>
      <c r="NH147" s="30"/>
      <c r="NI147" s="30"/>
      <c r="NJ147" s="30"/>
      <c r="NK147" s="30"/>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v>1</v>
      </c>
      <c r="ON147" s="74"/>
    </row>
    <row r="148" spans="1:404" ht="104.25" hidden="1" customHeight="1">
      <c r="A148" s="311"/>
      <c r="B148" s="51">
        <v>50</v>
      </c>
      <c r="C148" s="16" t="s">
        <v>245</v>
      </c>
      <c r="D148" s="14" t="s">
        <v>2</v>
      </c>
      <c r="E148" s="24" t="s">
        <v>246</v>
      </c>
      <c r="F148" s="82" t="s">
        <v>1</v>
      </c>
      <c r="G148" s="14"/>
      <c r="H148" s="89" t="s">
        <v>678</v>
      </c>
      <c r="I148" s="16" t="s">
        <v>676</v>
      </c>
      <c r="J148" s="54"/>
      <c r="K148" s="30" t="s">
        <v>636</v>
      </c>
      <c r="L148" s="30" t="s">
        <v>957</v>
      </c>
      <c r="M148" s="29" t="s">
        <v>638</v>
      </c>
      <c r="N148" s="93" t="s">
        <v>639</v>
      </c>
      <c r="O148" s="302"/>
      <c r="P148" s="54"/>
      <c r="Q148" s="30"/>
      <c r="R148" s="30"/>
      <c r="S148" s="30"/>
      <c r="T148" s="30"/>
      <c r="U148" s="30"/>
      <c r="V148" s="30"/>
      <c r="W148" s="30"/>
      <c r="X148" s="30"/>
      <c r="Y148" s="30"/>
      <c r="Z148" s="30" t="s">
        <v>27</v>
      </c>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130"/>
      <c r="CP148" s="130"/>
      <c r="CQ148" s="130"/>
      <c r="CR148" s="130"/>
      <c r="CS148" s="130"/>
      <c r="CT148" s="130"/>
      <c r="CU148" s="130"/>
      <c r="CV148" s="130"/>
      <c r="CW148" s="130"/>
      <c r="CX148" s="130"/>
      <c r="CY148" s="30"/>
      <c r="CZ148" s="30"/>
      <c r="DA148" s="30"/>
      <c r="DB148" s="30"/>
      <c r="DC148" s="30"/>
      <c r="DD148" s="30"/>
      <c r="DE148" s="30"/>
      <c r="DF148" s="30"/>
      <c r="DG148" s="30"/>
      <c r="DH148" s="135"/>
      <c r="DI148" s="30"/>
      <c r="DJ148" s="30"/>
      <c r="DK148" s="30"/>
      <c r="DL148" s="30"/>
      <c r="DM148" s="30"/>
      <c r="DN148" s="30"/>
      <c r="DO148" s="30"/>
      <c r="DP148" s="30"/>
      <c r="DQ148" s="30"/>
      <c r="DR148" s="135"/>
      <c r="DS148" s="30"/>
      <c r="DT148" s="30"/>
      <c r="DU148" s="30"/>
      <c r="DV148" s="130"/>
      <c r="DW148" s="130"/>
      <c r="DX148" s="130"/>
      <c r="DY148" s="130"/>
      <c r="DZ148" s="130"/>
      <c r="EA148" s="130"/>
      <c r="EB148" s="130"/>
      <c r="EC148" s="130"/>
      <c r="ED148" s="130"/>
      <c r="EE148" s="130"/>
      <c r="EF148" s="130"/>
      <c r="EG148" s="130"/>
      <c r="EH148" s="130"/>
      <c r="EI148" s="130"/>
      <c r="EJ148" s="130"/>
      <c r="EK148" s="130"/>
      <c r="EL148" s="130"/>
      <c r="EM148" s="130"/>
      <c r="EN148" s="130"/>
      <c r="EO148" s="130"/>
      <c r="EP148" s="30"/>
      <c r="EQ148" s="30"/>
      <c r="ER148" s="30"/>
      <c r="ES148" s="30"/>
      <c r="ET148" s="30"/>
      <c r="EU148" s="30"/>
      <c r="EV148" s="30"/>
      <c r="EW148" s="30"/>
      <c r="EX148" s="30"/>
      <c r="EY148" s="135"/>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130"/>
      <c r="LE148" s="130"/>
      <c r="LF148" s="130"/>
      <c r="LG148" s="130"/>
      <c r="LH148" s="130"/>
      <c r="LI148" s="130"/>
      <c r="LJ148" s="130"/>
      <c r="LK148" s="130"/>
      <c r="LL148" s="130"/>
      <c r="LM148" s="130"/>
      <c r="LN148" s="130"/>
      <c r="LO148" s="130"/>
      <c r="LP148" s="130"/>
      <c r="LQ148" s="130"/>
      <c r="LR148" s="130"/>
      <c r="LS148" s="130"/>
      <c r="LT148" s="130"/>
      <c r="LU148" s="130"/>
      <c r="LV148" s="130"/>
      <c r="LW148" s="130"/>
      <c r="LX148" s="135"/>
      <c r="LY148" s="30"/>
      <c r="LZ148" s="30"/>
      <c r="MA148" s="30"/>
      <c r="MB148" s="30"/>
      <c r="MC148" s="30"/>
      <c r="MD148" s="30"/>
      <c r="ME148" s="30"/>
      <c r="MF148" s="30"/>
      <c r="MG148" s="30"/>
      <c r="MH148" s="30"/>
      <c r="MI148" s="30"/>
      <c r="MJ148" s="30"/>
      <c r="MK148" s="30"/>
      <c r="ML148" s="30"/>
      <c r="MM148" s="30"/>
      <c r="MN148" s="30"/>
      <c r="MO148" s="30"/>
      <c r="MP148" s="30"/>
      <c r="MQ148" s="30"/>
      <c r="MR148" s="30"/>
      <c r="MS148" s="30"/>
      <c r="MT148" s="30"/>
      <c r="MU148" s="30"/>
      <c r="MV148" s="30"/>
      <c r="MW148" s="30"/>
      <c r="MX148" s="30"/>
      <c r="MY148" s="30"/>
      <c r="MZ148" s="30"/>
      <c r="NA148" s="30"/>
      <c r="NB148" s="30"/>
      <c r="NC148" s="135"/>
      <c r="ND148" s="30"/>
      <c r="NE148" s="30"/>
      <c r="NF148" s="30"/>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f t="shared" ref="OM148:OM159" si="427">COUNTIF(Q148:AA148,"x")</f>
        <v>1</v>
      </c>
      <c r="ON148" s="51"/>
    </row>
    <row r="149" spans="1:404" ht="39.75" hidden="1" customHeight="1">
      <c r="A149" s="317">
        <v>161</v>
      </c>
      <c r="B149" s="74">
        <v>51</v>
      </c>
      <c r="C149" s="75" t="s">
        <v>83</v>
      </c>
      <c r="D149" s="73" t="s">
        <v>3</v>
      </c>
      <c r="E149" s="16" t="s">
        <v>679</v>
      </c>
      <c r="F149" s="82" t="s">
        <v>3</v>
      </c>
      <c r="G149" s="381" t="s">
        <v>27</v>
      </c>
      <c r="H149" s="16" t="s">
        <v>679</v>
      </c>
      <c r="I149" s="26" t="s">
        <v>682</v>
      </c>
      <c r="J149" s="54"/>
      <c r="K149" s="30" t="s">
        <v>636</v>
      </c>
      <c r="L149" s="30" t="s">
        <v>957</v>
      </c>
      <c r="M149" s="29" t="s">
        <v>638</v>
      </c>
      <c r="N149" s="93" t="s">
        <v>981</v>
      </c>
      <c r="O149" s="300" t="s">
        <v>27</v>
      </c>
      <c r="P149" s="357">
        <v>35</v>
      </c>
      <c r="Q149" s="30" t="s">
        <v>27</v>
      </c>
      <c r="R149" s="30"/>
      <c r="S149" s="30"/>
      <c r="T149" s="30"/>
      <c r="U149" s="30"/>
      <c r="V149" s="30"/>
      <c r="W149" s="30"/>
      <c r="X149" s="30"/>
      <c r="Y149" s="30"/>
      <c r="Z149" s="30"/>
      <c r="AA149" s="30"/>
      <c r="AB149" s="152" t="s">
        <v>1070</v>
      </c>
      <c r="AC149" s="152" t="s">
        <v>1070</v>
      </c>
      <c r="AD149" s="152" t="s">
        <v>1070</v>
      </c>
      <c r="AE149" s="30">
        <v>2</v>
      </c>
      <c r="AF149" s="30">
        <v>2</v>
      </c>
      <c r="AG149" s="30">
        <v>2</v>
      </c>
      <c r="AH149" s="30">
        <v>2</v>
      </c>
      <c r="AI149" s="23">
        <v>2</v>
      </c>
      <c r="AJ149" s="23">
        <v>2</v>
      </c>
      <c r="AK149" s="30">
        <v>2</v>
      </c>
      <c r="AL149" s="30">
        <v>2</v>
      </c>
      <c r="AM149" s="30">
        <v>2</v>
      </c>
      <c r="AN149" s="30">
        <v>2</v>
      </c>
      <c r="AO149" s="30">
        <v>2</v>
      </c>
      <c r="AP149" s="23">
        <v>2</v>
      </c>
      <c r="AQ149" s="30">
        <v>2</v>
      </c>
      <c r="AR149" s="23">
        <v>2</v>
      </c>
      <c r="AS149" s="30">
        <v>2</v>
      </c>
      <c r="AT149" s="30">
        <v>1</v>
      </c>
      <c r="AU149" s="30">
        <v>1</v>
      </c>
      <c r="AV149" s="30">
        <v>2</v>
      </c>
      <c r="AW149" s="173">
        <f>COUNTIF(AE149:AV149,"2")</f>
        <v>16</v>
      </c>
      <c r="AX149" s="174">
        <f t="shared" ref="AX149" si="428">AW149/(AW149+AY149+BA149+BC149)</f>
        <v>0.88888888888888884</v>
      </c>
      <c r="AY149" s="173">
        <f>COUNTIF(AE149:AV149,"1")</f>
        <v>2</v>
      </c>
      <c r="AZ149" s="174">
        <f t="shared" ref="AZ149" si="429">AY149/(AW149+AY149+BA149+BC149)</f>
        <v>0.1111111111111111</v>
      </c>
      <c r="BA149" s="173">
        <f>COUNTIF(AE149:AV149,"0")</f>
        <v>0</v>
      </c>
      <c r="BB149" s="174">
        <f t="shared" ref="BB149" si="430">BA149/(AW149+AY149+BA149+BC149)</f>
        <v>0</v>
      </c>
      <c r="BC149" s="173">
        <f>COUNTIF(AE149:AV149,"KĐG")</f>
        <v>0</v>
      </c>
      <c r="BD149" s="174">
        <f t="shared" ref="BD149" si="431">BC149/(AW149+AY149+BA149+BC149)</f>
        <v>0</v>
      </c>
      <c r="BE149" s="175">
        <f t="shared" ref="BE149" si="432">(((AW149*2)+(AY149*1)+(BA149*0)))/(AW149+AY149+BA149)</f>
        <v>1.8888888888888888</v>
      </c>
      <c r="BF149" s="169" t="str">
        <f t="shared" ref="BF149" si="433">IF(BD149&gt;=50%,"KĐG",IF(BE149&gt;=1.6,"ĐMT",IF(BE149&gt;=1,"CCG","CĐ")))</f>
        <v>ĐMT</v>
      </c>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130"/>
      <c r="CP149" s="130"/>
      <c r="CQ149" s="130"/>
      <c r="CR149" s="130"/>
      <c r="CS149" s="130"/>
      <c r="CT149" s="130"/>
      <c r="CU149" s="130"/>
      <c r="CV149" s="130"/>
      <c r="CW149" s="130"/>
      <c r="CX149" s="130"/>
      <c r="CY149" s="30"/>
      <c r="CZ149" s="30"/>
      <c r="DA149" s="30"/>
      <c r="DB149" s="30"/>
      <c r="DC149" s="30"/>
      <c r="DD149" s="30"/>
      <c r="DE149" s="30"/>
      <c r="DF149" s="30"/>
      <c r="DG149" s="30"/>
      <c r="DH149" s="135"/>
      <c r="DI149" s="30"/>
      <c r="DJ149" s="30"/>
      <c r="DK149" s="30"/>
      <c r="DL149" s="30"/>
      <c r="DM149" s="30"/>
      <c r="DN149" s="30"/>
      <c r="DO149" s="30"/>
      <c r="DP149" s="30"/>
      <c r="DQ149" s="30"/>
      <c r="DR149" s="135"/>
      <c r="DS149" s="30"/>
      <c r="DT149" s="30"/>
      <c r="DU149" s="30"/>
      <c r="DV149" s="130"/>
      <c r="DW149" s="130"/>
      <c r="DX149" s="130"/>
      <c r="DY149" s="130"/>
      <c r="DZ149" s="130"/>
      <c r="EA149" s="130"/>
      <c r="EB149" s="130"/>
      <c r="EC149" s="130"/>
      <c r="ED149" s="130"/>
      <c r="EE149" s="130"/>
      <c r="EF149" s="130"/>
      <c r="EG149" s="130"/>
      <c r="EH149" s="130"/>
      <c r="EI149" s="130"/>
      <c r="EJ149" s="130"/>
      <c r="EK149" s="130"/>
      <c r="EL149" s="130"/>
      <c r="EM149" s="130"/>
      <c r="EN149" s="130"/>
      <c r="EO149" s="130"/>
      <c r="EP149" s="30"/>
      <c r="EQ149" s="30"/>
      <c r="ER149" s="30"/>
      <c r="ES149" s="30"/>
      <c r="ET149" s="30"/>
      <c r="EU149" s="30"/>
      <c r="EV149" s="30"/>
      <c r="EW149" s="30"/>
      <c r="EX149" s="30"/>
      <c r="EY149" s="135"/>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130"/>
      <c r="LE149" s="130"/>
      <c r="LF149" s="130"/>
      <c r="LG149" s="130"/>
      <c r="LH149" s="130"/>
      <c r="LI149" s="130"/>
      <c r="LJ149" s="130"/>
      <c r="LK149" s="130"/>
      <c r="LL149" s="130"/>
      <c r="LM149" s="130"/>
      <c r="LN149" s="130"/>
      <c r="LO149" s="130"/>
      <c r="LP149" s="130"/>
      <c r="LQ149" s="130"/>
      <c r="LR149" s="130"/>
      <c r="LS149" s="130"/>
      <c r="LT149" s="130"/>
      <c r="LU149" s="130"/>
      <c r="LV149" s="130"/>
      <c r="LW149" s="130"/>
      <c r="LX149" s="135"/>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135"/>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f t="shared" si="427"/>
        <v>1</v>
      </c>
      <c r="ON149" s="27"/>
    </row>
    <row r="150" spans="1:404" ht="33.75" hidden="1" customHeight="1">
      <c r="A150" s="317"/>
      <c r="B150" s="74">
        <v>51</v>
      </c>
      <c r="C150" s="75" t="s">
        <v>83</v>
      </c>
      <c r="D150" s="73" t="s">
        <v>3</v>
      </c>
      <c r="E150" s="16" t="s">
        <v>679</v>
      </c>
      <c r="F150" s="82" t="s">
        <v>3</v>
      </c>
      <c r="G150" s="381"/>
      <c r="H150" s="16" t="s">
        <v>679</v>
      </c>
      <c r="I150" s="26" t="s">
        <v>682</v>
      </c>
      <c r="J150" s="76"/>
      <c r="K150" s="30" t="s">
        <v>636</v>
      </c>
      <c r="L150" s="30" t="s">
        <v>957</v>
      </c>
      <c r="M150" s="29" t="s">
        <v>638</v>
      </c>
      <c r="N150" s="93" t="s">
        <v>981</v>
      </c>
      <c r="O150" s="301"/>
      <c r="P150" s="357"/>
      <c r="Q150" s="30"/>
      <c r="R150" s="30" t="s">
        <v>27</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152" t="s">
        <v>1070</v>
      </c>
      <c r="BH150" s="152" t="s">
        <v>1070</v>
      </c>
      <c r="BI150" s="152" t="s">
        <v>1070</v>
      </c>
      <c r="BJ150" s="30">
        <v>2</v>
      </c>
      <c r="BK150" s="30">
        <v>2</v>
      </c>
      <c r="BL150" s="30">
        <v>2</v>
      </c>
      <c r="BM150" s="30">
        <v>2</v>
      </c>
      <c r="BN150" s="23">
        <v>1</v>
      </c>
      <c r="BO150" s="23">
        <v>2</v>
      </c>
      <c r="BP150" s="30">
        <v>2</v>
      </c>
      <c r="BQ150" s="30">
        <v>1</v>
      </c>
      <c r="BR150" s="30">
        <v>2</v>
      </c>
      <c r="BS150" s="30">
        <v>2</v>
      </c>
      <c r="BT150" s="30">
        <v>2</v>
      </c>
      <c r="BU150" s="23">
        <v>2</v>
      </c>
      <c r="BV150" s="30">
        <v>2</v>
      </c>
      <c r="BW150" s="23">
        <v>1</v>
      </c>
      <c r="BX150" s="30">
        <v>1</v>
      </c>
      <c r="BY150" s="30">
        <v>2</v>
      </c>
      <c r="BZ150" s="30">
        <v>2</v>
      </c>
      <c r="CA150" s="30">
        <v>1</v>
      </c>
      <c r="CB150" s="30"/>
      <c r="CC150" s="185">
        <f>COUNTIF(BJ150:CA150,"2")</f>
        <v>13</v>
      </c>
      <c r="CD150" s="186">
        <f t="shared" ref="CD150" si="434">CC150/(CC150+CE150+CG150+CI150)</f>
        <v>0.72222222222222221</v>
      </c>
      <c r="CE150" s="185">
        <f>COUNTIF(BJ150:CA150,"1")</f>
        <v>5</v>
      </c>
      <c r="CF150" s="186">
        <f t="shared" ref="CF150" si="435">CE150/(CC150+CE150+CG150+CI150)</f>
        <v>0.27777777777777779</v>
      </c>
      <c r="CG150" s="185">
        <f>COUNTIF(BJ150:CA150,"0")</f>
        <v>0</v>
      </c>
      <c r="CH150" s="186">
        <f t="shared" ref="CH150" si="436">CG150/(CC150+CE150+CG150+CI150)</f>
        <v>0</v>
      </c>
      <c r="CI150" s="185">
        <f>COUNTIF(BJ150:CA150,"KĐG")</f>
        <v>0</v>
      </c>
      <c r="CJ150" s="186">
        <f t="shared" ref="CJ150" si="437">CI150/(CC150+CE150+CG150+CI150)</f>
        <v>0</v>
      </c>
      <c r="CK150" s="187">
        <f t="shared" ref="CK150" si="438">(((CC150*2)+(CE150*1)+(CG150*0)))/(CC150+CE150+CG150)</f>
        <v>1.7222222222222223</v>
      </c>
      <c r="CL150" s="169" t="str">
        <f t="shared" ref="CL150" si="439">IF(CJ150&gt;=50%,"KĐG",IF(CK150&gt;=1.6,"ĐMT",IF(CK150&gt;=1,"CCG","CĐ")))</f>
        <v>ĐMT</v>
      </c>
      <c r="CM150" s="30"/>
      <c r="CN150" s="30"/>
      <c r="CO150" s="130"/>
      <c r="CP150" s="130"/>
      <c r="CQ150" s="130"/>
      <c r="CR150" s="130"/>
      <c r="CS150" s="130"/>
      <c r="CT150" s="130"/>
      <c r="CU150" s="130"/>
      <c r="CV150" s="130"/>
      <c r="CW150" s="130"/>
      <c r="CX150" s="130"/>
      <c r="CY150" s="30"/>
      <c r="CZ150" s="30"/>
      <c r="DA150" s="30"/>
      <c r="DB150" s="30"/>
      <c r="DC150" s="30"/>
      <c r="DD150" s="30"/>
      <c r="DE150" s="30"/>
      <c r="DF150" s="30"/>
      <c r="DG150" s="30"/>
      <c r="DH150" s="135"/>
      <c r="DI150" s="30"/>
      <c r="DJ150" s="30"/>
      <c r="DK150" s="30"/>
      <c r="DL150" s="30"/>
      <c r="DM150" s="30"/>
      <c r="DN150" s="30"/>
      <c r="DO150" s="30"/>
      <c r="DP150" s="30"/>
      <c r="DQ150" s="30"/>
      <c r="DR150" s="135"/>
      <c r="DS150" s="30"/>
      <c r="DT150" s="30"/>
      <c r="DU150" s="30"/>
      <c r="DV150" s="130"/>
      <c r="DW150" s="130"/>
      <c r="DX150" s="130"/>
      <c r="DY150" s="130"/>
      <c r="DZ150" s="130"/>
      <c r="EA150" s="130"/>
      <c r="EB150" s="130"/>
      <c r="EC150" s="130"/>
      <c r="ED150" s="130"/>
      <c r="EE150" s="130"/>
      <c r="EF150" s="130"/>
      <c r="EG150" s="130"/>
      <c r="EH150" s="130"/>
      <c r="EI150" s="130"/>
      <c r="EJ150" s="130"/>
      <c r="EK150" s="130"/>
      <c r="EL150" s="130"/>
      <c r="EM150" s="130"/>
      <c r="EN150" s="130"/>
      <c r="EO150" s="130"/>
      <c r="EP150" s="30"/>
      <c r="EQ150" s="30"/>
      <c r="ER150" s="30"/>
      <c r="ES150" s="30"/>
      <c r="ET150" s="30"/>
      <c r="EU150" s="30"/>
      <c r="EV150" s="30"/>
      <c r="EW150" s="30"/>
      <c r="EX150" s="30"/>
      <c r="EY150" s="135"/>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130"/>
      <c r="LE150" s="130"/>
      <c r="LF150" s="130"/>
      <c r="LG150" s="130"/>
      <c r="LH150" s="130"/>
      <c r="LI150" s="130"/>
      <c r="LJ150" s="130"/>
      <c r="LK150" s="130"/>
      <c r="LL150" s="130"/>
      <c r="LM150" s="130"/>
      <c r="LN150" s="130"/>
      <c r="LO150" s="130"/>
      <c r="LP150" s="130"/>
      <c r="LQ150" s="130"/>
      <c r="LR150" s="130"/>
      <c r="LS150" s="130"/>
      <c r="LT150" s="130"/>
      <c r="LU150" s="130"/>
      <c r="LV150" s="130"/>
      <c r="LW150" s="130"/>
      <c r="LX150" s="135"/>
      <c r="LY150" s="30"/>
      <c r="LZ150" s="30"/>
      <c r="MA150" s="30"/>
      <c r="MB150" s="30"/>
      <c r="MC150" s="30"/>
      <c r="MD150" s="30"/>
      <c r="ME150" s="30"/>
      <c r="MF150" s="30"/>
      <c r="MG150" s="30"/>
      <c r="MH150" s="30"/>
      <c r="MI150" s="30"/>
      <c r="MJ150" s="30"/>
      <c r="MK150" s="30"/>
      <c r="ML150" s="30"/>
      <c r="MM150" s="30"/>
      <c r="MN150" s="30"/>
      <c r="MO150" s="30"/>
      <c r="MP150" s="30"/>
      <c r="MQ150" s="30"/>
      <c r="MR150" s="30"/>
      <c r="MS150" s="30"/>
      <c r="MT150" s="30"/>
      <c r="MU150" s="30"/>
      <c r="MV150" s="30"/>
      <c r="MW150" s="30"/>
      <c r="MX150" s="30"/>
      <c r="MY150" s="30"/>
      <c r="MZ150" s="30"/>
      <c r="NA150" s="30"/>
      <c r="NB150" s="30"/>
      <c r="NC150" s="135"/>
      <c r="ND150" s="30"/>
      <c r="NE150" s="30"/>
      <c r="NF150" s="30"/>
      <c r="NG150" s="30"/>
      <c r="NH150" s="30"/>
      <c r="NI150" s="30"/>
      <c r="NJ150" s="30"/>
      <c r="NK150" s="30"/>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f t="shared" si="427"/>
        <v>1</v>
      </c>
      <c r="ON150" s="27"/>
    </row>
    <row r="151" spans="1:404" ht="34.5" hidden="1" customHeight="1">
      <c r="A151" s="317"/>
      <c r="B151" s="74">
        <v>51</v>
      </c>
      <c r="C151" s="75" t="s">
        <v>83</v>
      </c>
      <c r="D151" s="73" t="s">
        <v>3</v>
      </c>
      <c r="E151" s="16" t="s">
        <v>679</v>
      </c>
      <c r="F151" s="82" t="s">
        <v>3</v>
      </c>
      <c r="G151" s="317"/>
      <c r="H151" s="16" t="s">
        <v>679</v>
      </c>
      <c r="I151" s="26" t="s">
        <v>682</v>
      </c>
      <c r="J151" s="76"/>
      <c r="K151" s="30" t="s">
        <v>636</v>
      </c>
      <c r="L151" s="30" t="s">
        <v>957</v>
      </c>
      <c r="M151" s="29" t="s">
        <v>638</v>
      </c>
      <c r="N151" s="93" t="s">
        <v>981</v>
      </c>
      <c r="O151" s="301"/>
      <c r="P151" s="357"/>
      <c r="Q151" s="30"/>
      <c r="R151" s="30"/>
      <c r="S151" s="30" t="s">
        <v>27</v>
      </c>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152" t="s">
        <v>1070</v>
      </c>
      <c r="CN151" s="152" t="s">
        <v>1070</v>
      </c>
      <c r="CO151" s="152" t="s">
        <v>1070</v>
      </c>
      <c r="CP151" s="30">
        <v>2</v>
      </c>
      <c r="CQ151" s="30">
        <v>2</v>
      </c>
      <c r="CR151" s="30">
        <v>2</v>
      </c>
      <c r="CS151" s="30">
        <v>2</v>
      </c>
      <c r="CT151" s="23">
        <v>1</v>
      </c>
      <c r="CU151" s="23">
        <v>2</v>
      </c>
      <c r="CV151" s="30">
        <v>2</v>
      </c>
      <c r="CW151" s="30">
        <v>1</v>
      </c>
      <c r="CX151" s="30">
        <v>2</v>
      </c>
      <c r="CY151" s="30">
        <v>2</v>
      </c>
      <c r="CZ151" s="30">
        <v>2</v>
      </c>
      <c r="DA151" s="23">
        <v>2</v>
      </c>
      <c r="DB151" s="30">
        <v>1</v>
      </c>
      <c r="DC151" s="23">
        <v>1</v>
      </c>
      <c r="DD151" s="30">
        <v>2</v>
      </c>
      <c r="DE151" s="30">
        <v>2</v>
      </c>
      <c r="DF151" s="30">
        <v>2</v>
      </c>
      <c r="DG151" s="30"/>
      <c r="DH151" s="201">
        <f>COUNTIF(CP151:DG151,"2")</f>
        <v>13</v>
      </c>
      <c r="DI151" s="198">
        <f t="shared" ref="DI151" si="440">DH151/(DH151+DJ151+DL151+DN151)</f>
        <v>0.76470588235294112</v>
      </c>
      <c r="DJ151" s="201">
        <f>COUNTIF(CP151:DG151,"1")</f>
        <v>4</v>
      </c>
      <c r="DK151" s="198">
        <f t="shared" ref="DK151" si="441">DJ151/(DH151+DJ151+DL151+DN151)</f>
        <v>0.23529411764705882</v>
      </c>
      <c r="DL151" s="201">
        <f>COUNTIF(CP151:DG151,"0")</f>
        <v>0</v>
      </c>
      <c r="DM151" s="198">
        <f t="shared" ref="DM151" si="442">DL151/(DH151+DJ151+DL151+DN151)</f>
        <v>0</v>
      </c>
      <c r="DN151" s="201">
        <f>COUNTIF(CP151:DG151,"KĐG")</f>
        <v>0</v>
      </c>
      <c r="DO151" s="198">
        <f t="shared" ref="DO151" si="443">DN151/(DH151+DJ151+DL151+DN151)</f>
        <v>0</v>
      </c>
      <c r="DP151" s="199">
        <f t="shared" ref="DP151" si="444">(((DH151*2)+(DJ151*1)+(DL151*0)))/(DH151+DJ151+DL151)</f>
        <v>1.7647058823529411</v>
      </c>
      <c r="DQ151" s="169" t="str">
        <f t="shared" ref="DQ151" si="445">IF(DO151&gt;=50%,"KĐG",IF(DP151&gt;=1.6,"ĐMT",IF(DP151&gt;=1,"CCG","CĐ")))</f>
        <v>ĐMT</v>
      </c>
      <c r="DR151" s="135"/>
      <c r="DS151" s="30"/>
      <c r="DT151" s="30"/>
      <c r="DU151" s="30"/>
      <c r="DV151" s="130"/>
      <c r="DW151" s="130"/>
      <c r="DX151" s="130"/>
      <c r="DY151" s="130"/>
      <c r="DZ151" s="130"/>
      <c r="EA151" s="130"/>
      <c r="EB151" s="130"/>
      <c r="EC151" s="130"/>
      <c r="ED151" s="130"/>
      <c r="EE151" s="130"/>
      <c r="EF151" s="130"/>
      <c r="EG151" s="130"/>
      <c r="EH151" s="130"/>
      <c r="EI151" s="130"/>
      <c r="EJ151" s="130"/>
      <c r="EK151" s="130"/>
      <c r="EL151" s="130"/>
      <c r="EM151" s="130"/>
      <c r="EN151" s="130"/>
      <c r="EO151" s="130"/>
      <c r="EP151" s="30"/>
      <c r="EQ151" s="30"/>
      <c r="ER151" s="30"/>
      <c r="ES151" s="30"/>
      <c r="ET151" s="30"/>
      <c r="EU151" s="30"/>
      <c r="EV151" s="30"/>
      <c r="EW151" s="30"/>
      <c r="EX151" s="30"/>
      <c r="EY151" s="135"/>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130"/>
      <c r="LE151" s="130"/>
      <c r="LF151" s="130"/>
      <c r="LG151" s="130"/>
      <c r="LH151" s="130"/>
      <c r="LI151" s="130"/>
      <c r="LJ151" s="130"/>
      <c r="LK151" s="130"/>
      <c r="LL151" s="130"/>
      <c r="LM151" s="130"/>
      <c r="LN151" s="130"/>
      <c r="LO151" s="130"/>
      <c r="LP151" s="130"/>
      <c r="LQ151" s="130"/>
      <c r="LR151" s="130"/>
      <c r="LS151" s="130"/>
      <c r="LT151" s="130"/>
      <c r="LU151" s="130"/>
      <c r="LV151" s="130"/>
      <c r="LW151" s="130"/>
      <c r="LX151" s="135"/>
      <c r="LY151" s="30"/>
      <c r="LZ151" s="30"/>
      <c r="MA151" s="30"/>
      <c r="MB151" s="30"/>
      <c r="MC151" s="30"/>
      <c r="MD151" s="30"/>
      <c r="ME151" s="30"/>
      <c r="MF151" s="30"/>
      <c r="MG151" s="30"/>
      <c r="MH151" s="30"/>
      <c r="MI151" s="30"/>
      <c r="MJ151" s="30"/>
      <c r="MK151" s="30"/>
      <c r="ML151" s="30"/>
      <c r="MM151" s="30"/>
      <c r="MN151" s="30"/>
      <c r="MO151" s="30"/>
      <c r="MP151" s="30"/>
      <c r="MQ151" s="30"/>
      <c r="MR151" s="30"/>
      <c r="MS151" s="30"/>
      <c r="MT151" s="30"/>
      <c r="MU151" s="30"/>
      <c r="MV151" s="30"/>
      <c r="MW151" s="30"/>
      <c r="MX151" s="30"/>
      <c r="MY151" s="30"/>
      <c r="MZ151" s="30"/>
      <c r="NA151" s="30"/>
      <c r="NB151" s="30"/>
      <c r="NC151" s="135"/>
      <c r="ND151" s="30"/>
      <c r="NE151" s="30"/>
      <c r="NF151" s="30"/>
      <c r="NG151" s="30"/>
      <c r="NH151" s="30"/>
      <c r="NI151" s="30"/>
      <c r="NJ151" s="30"/>
      <c r="NK151" s="30"/>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f t="shared" si="427"/>
        <v>1</v>
      </c>
      <c r="ON151" s="27"/>
    </row>
    <row r="152" spans="1:404" ht="33" hidden="1" customHeight="1">
      <c r="A152" s="317"/>
      <c r="B152" s="74">
        <v>51</v>
      </c>
      <c r="C152" s="75" t="s">
        <v>83</v>
      </c>
      <c r="D152" s="73" t="s">
        <v>3</v>
      </c>
      <c r="E152" s="16" t="s">
        <v>679</v>
      </c>
      <c r="F152" s="82" t="s">
        <v>3</v>
      </c>
      <c r="G152" s="381"/>
      <c r="H152" s="16" t="s">
        <v>679</v>
      </c>
      <c r="I152" s="26" t="s">
        <v>682</v>
      </c>
      <c r="J152" s="76"/>
      <c r="K152" s="30" t="s">
        <v>636</v>
      </c>
      <c r="L152" s="30" t="s">
        <v>957</v>
      </c>
      <c r="M152" s="29" t="s">
        <v>638</v>
      </c>
      <c r="N152" s="93" t="s">
        <v>981</v>
      </c>
      <c r="O152" s="301"/>
      <c r="P152" s="357"/>
      <c r="Q152" s="30"/>
      <c r="R152" s="30"/>
      <c r="S152" s="30"/>
      <c r="T152" s="30" t="s">
        <v>27</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130"/>
      <c r="CP152" s="130"/>
      <c r="CQ152" s="130"/>
      <c r="CR152" s="130"/>
      <c r="CS152" s="130"/>
      <c r="CT152" s="130"/>
      <c r="CU152" s="130"/>
      <c r="CV152" s="130"/>
      <c r="CW152" s="130"/>
      <c r="CX152" s="130"/>
      <c r="CY152" s="30"/>
      <c r="CZ152" s="30"/>
      <c r="DA152" s="30"/>
      <c r="DB152" s="30"/>
      <c r="DC152" s="30"/>
      <c r="DD152" s="30"/>
      <c r="DE152" s="30"/>
      <c r="DF152" s="30"/>
      <c r="DG152" s="30"/>
      <c r="DH152" s="135"/>
      <c r="DI152" s="30"/>
      <c r="DJ152" s="30"/>
      <c r="DK152" s="30"/>
      <c r="DL152" s="30"/>
      <c r="DM152" s="30"/>
      <c r="DN152" s="30"/>
      <c r="DO152" s="30"/>
      <c r="DP152" s="30"/>
      <c r="DQ152" s="30"/>
      <c r="DR152" s="152" t="s">
        <v>1070</v>
      </c>
      <c r="DS152" s="152" t="s">
        <v>1070</v>
      </c>
      <c r="DT152" s="152" t="s">
        <v>1070</v>
      </c>
      <c r="DU152" s="152" t="s">
        <v>1070</v>
      </c>
      <c r="DV152" s="152" t="s">
        <v>1070</v>
      </c>
      <c r="DW152" s="30">
        <v>2</v>
      </c>
      <c r="DX152" s="30">
        <v>2</v>
      </c>
      <c r="DY152" s="30">
        <v>2</v>
      </c>
      <c r="DZ152" s="30">
        <v>2</v>
      </c>
      <c r="EA152" s="23">
        <v>2</v>
      </c>
      <c r="EB152" s="23">
        <v>2</v>
      </c>
      <c r="EC152" s="30">
        <v>2</v>
      </c>
      <c r="ED152" s="30">
        <v>2</v>
      </c>
      <c r="EE152" s="30">
        <v>2</v>
      </c>
      <c r="EF152" s="30">
        <v>2</v>
      </c>
      <c r="EG152" s="30">
        <v>2</v>
      </c>
      <c r="EH152" s="23">
        <v>2</v>
      </c>
      <c r="EI152" s="30">
        <v>2</v>
      </c>
      <c r="EJ152" s="23">
        <v>2</v>
      </c>
      <c r="EK152" s="30">
        <v>2</v>
      </c>
      <c r="EL152" s="30">
        <v>2</v>
      </c>
      <c r="EM152" s="30">
        <v>2</v>
      </c>
      <c r="EN152" s="30"/>
      <c r="EO152" s="208">
        <f>COUNTIF(DW152:EN152,"2")</f>
        <v>17</v>
      </c>
      <c r="EP152" s="207">
        <f t="shared" ref="EP152" si="446">EO152/(EO152+EQ152+ES152+EU152)</f>
        <v>1</v>
      </c>
      <c r="EQ152" s="208">
        <f>COUNTIF(DW152:EN152,"1")</f>
        <v>0</v>
      </c>
      <c r="ER152" s="207">
        <f t="shared" ref="ER152" si="447">EQ152/(EO152+EQ152+ES152+EU152)</f>
        <v>0</v>
      </c>
      <c r="ES152" s="208">
        <f>COUNTIF(DW152:EN152,"0")</f>
        <v>0</v>
      </c>
      <c r="ET152" s="207">
        <f t="shared" ref="ET152" si="448">ES152/(EO152+EQ152+ES152+EU152)</f>
        <v>0</v>
      </c>
      <c r="EU152" s="208">
        <f>COUNTIF(DW152:EN152,"KĐG")</f>
        <v>0</v>
      </c>
      <c r="EV152" s="207">
        <f t="shared" ref="EV152" si="449">EU152/(EO152+EQ152+ES152+EU152)</f>
        <v>0</v>
      </c>
      <c r="EW152" s="209">
        <f t="shared" ref="EW152" si="450">(((EO152*2)+(EQ152*1)+(ES152*0)))/(EO152+EQ152+ES152)</f>
        <v>2</v>
      </c>
      <c r="EX152" s="169" t="str">
        <f t="shared" ref="EX152" si="451">IF(EV152&gt;=50%,"KĐG",IF(EW152&gt;=1.6,"ĐMT",IF(EW152&gt;=1,"CCG","CĐ")))</f>
        <v>ĐMT</v>
      </c>
      <c r="EY152" s="135"/>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130"/>
      <c r="LE152" s="130"/>
      <c r="LF152" s="130"/>
      <c r="LG152" s="130"/>
      <c r="LH152" s="130"/>
      <c r="LI152" s="130"/>
      <c r="LJ152" s="130"/>
      <c r="LK152" s="130"/>
      <c r="LL152" s="130"/>
      <c r="LM152" s="130"/>
      <c r="LN152" s="130"/>
      <c r="LO152" s="130"/>
      <c r="LP152" s="130"/>
      <c r="LQ152" s="130"/>
      <c r="LR152" s="130"/>
      <c r="LS152" s="130"/>
      <c r="LT152" s="130"/>
      <c r="LU152" s="130"/>
      <c r="LV152" s="130"/>
      <c r="LW152" s="130"/>
      <c r="LX152" s="135"/>
      <c r="LY152" s="30"/>
      <c r="LZ152" s="30"/>
      <c r="MA152" s="30"/>
      <c r="MB152" s="30"/>
      <c r="MC152" s="30"/>
      <c r="MD152" s="30"/>
      <c r="ME152" s="30"/>
      <c r="MF152" s="30"/>
      <c r="MG152" s="30"/>
      <c r="MH152" s="30"/>
      <c r="MI152" s="30"/>
      <c r="MJ152" s="30"/>
      <c r="MK152" s="30"/>
      <c r="ML152" s="30"/>
      <c r="MM152" s="30"/>
      <c r="MN152" s="30"/>
      <c r="MO152" s="30"/>
      <c r="MP152" s="30"/>
      <c r="MQ152" s="30"/>
      <c r="MR152" s="30"/>
      <c r="MS152" s="30"/>
      <c r="MT152" s="30"/>
      <c r="MU152" s="30"/>
      <c r="MV152" s="30"/>
      <c r="MW152" s="30"/>
      <c r="MX152" s="30"/>
      <c r="MY152" s="30"/>
      <c r="MZ152" s="30"/>
      <c r="NA152" s="30"/>
      <c r="NB152" s="30"/>
      <c r="NC152" s="135"/>
      <c r="ND152" s="30"/>
      <c r="NE152" s="30"/>
      <c r="NF152" s="30"/>
      <c r="NG152" s="30"/>
      <c r="NH152" s="30"/>
      <c r="NI152" s="30"/>
      <c r="NJ152" s="30"/>
      <c r="NK152" s="30"/>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f t="shared" si="427"/>
        <v>1</v>
      </c>
      <c r="ON152" s="27"/>
    </row>
    <row r="153" spans="1:404" ht="32.25" hidden="1" customHeight="1">
      <c r="A153" s="317"/>
      <c r="B153" s="74">
        <v>51</v>
      </c>
      <c r="C153" s="75" t="s">
        <v>83</v>
      </c>
      <c r="D153" s="73" t="s">
        <v>3</v>
      </c>
      <c r="E153" s="16" t="s">
        <v>680</v>
      </c>
      <c r="F153" s="82" t="s">
        <v>3</v>
      </c>
      <c r="G153" s="381"/>
      <c r="H153" s="16" t="s">
        <v>680</v>
      </c>
      <c r="I153" s="26" t="s">
        <v>683</v>
      </c>
      <c r="J153" s="54"/>
      <c r="K153" s="30" t="s">
        <v>636</v>
      </c>
      <c r="L153" s="30" t="s">
        <v>957</v>
      </c>
      <c r="M153" s="29" t="s">
        <v>638</v>
      </c>
      <c r="N153" s="93" t="s">
        <v>981</v>
      </c>
      <c r="O153" s="301"/>
      <c r="P153" s="357"/>
      <c r="Q153" s="30"/>
      <c r="R153" s="30"/>
      <c r="S153" s="30"/>
      <c r="T153" s="30"/>
      <c r="U153" s="30" t="s">
        <v>27</v>
      </c>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130"/>
      <c r="CP153" s="130"/>
      <c r="CQ153" s="130"/>
      <c r="CR153" s="130"/>
      <c r="CS153" s="130"/>
      <c r="CT153" s="130"/>
      <c r="CU153" s="130"/>
      <c r="CV153" s="130"/>
      <c r="CW153" s="130"/>
      <c r="CX153" s="130"/>
      <c r="CY153" s="30"/>
      <c r="CZ153" s="30"/>
      <c r="DA153" s="30"/>
      <c r="DB153" s="30"/>
      <c r="DC153" s="30"/>
      <c r="DD153" s="30"/>
      <c r="DE153" s="30"/>
      <c r="DF153" s="30"/>
      <c r="DG153" s="30"/>
      <c r="DH153" s="135"/>
      <c r="DI153" s="30"/>
      <c r="DJ153" s="30"/>
      <c r="DK153" s="30"/>
      <c r="DL153" s="30"/>
      <c r="DM153" s="30"/>
      <c r="DN153" s="30"/>
      <c r="DO153" s="30"/>
      <c r="DP153" s="30"/>
      <c r="DQ153" s="30"/>
      <c r="DR153" s="135"/>
      <c r="DS153" s="30"/>
      <c r="DT153" s="30"/>
      <c r="DU153" s="30"/>
      <c r="DV153" s="130"/>
      <c r="DW153" s="130"/>
      <c r="DX153" s="130"/>
      <c r="DY153" s="130"/>
      <c r="DZ153" s="130"/>
      <c r="EA153" s="130"/>
      <c r="EB153" s="130"/>
      <c r="EC153" s="130"/>
      <c r="ED153" s="130"/>
      <c r="EE153" s="130"/>
      <c r="EF153" s="130"/>
      <c r="EG153" s="130"/>
      <c r="EH153" s="130"/>
      <c r="EI153" s="130"/>
      <c r="EJ153" s="130"/>
      <c r="EK153" s="130"/>
      <c r="EL153" s="130"/>
      <c r="EM153" s="130"/>
      <c r="EN153" s="130"/>
      <c r="EO153" s="130"/>
      <c r="EP153" s="30"/>
      <c r="EQ153" s="30"/>
      <c r="ER153" s="30"/>
      <c r="ES153" s="30"/>
      <c r="ET153" s="30"/>
      <c r="EU153" s="30"/>
      <c r="EV153" s="30"/>
      <c r="EW153" s="30"/>
      <c r="EX153" s="30"/>
      <c r="EY153" s="152" t="s">
        <v>1070</v>
      </c>
      <c r="EZ153" s="152" t="s">
        <v>1070</v>
      </c>
      <c r="FA153" s="152" t="s">
        <v>1070</v>
      </c>
      <c r="FB153" s="30">
        <v>2</v>
      </c>
      <c r="FC153" s="30">
        <v>2</v>
      </c>
      <c r="FD153" s="30">
        <v>2</v>
      </c>
      <c r="FE153" s="30">
        <v>2</v>
      </c>
      <c r="FF153" s="23">
        <v>2</v>
      </c>
      <c r="FG153" s="23">
        <v>2</v>
      </c>
      <c r="FH153" s="30">
        <v>2</v>
      </c>
      <c r="FI153" s="30">
        <v>1</v>
      </c>
      <c r="FJ153" s="30">
        <v>2</v>
      </c>
      <c r="FK153" s="30">
        <v>2</v>
      </c>
      <c r="FL153" s="30">
        <v>2</v>
      </c>
      <c r="FM153" s="23">
        <v>2</v>
      </c>
      <c r="FN153" s="30">
        <v>1</v>
      </c>
      <c r="FO153" s="23">
        <v>1</v>
      </c>
      <c r="FP153" s="30">
        <v>2</v>
      </c>
      <c r="FQ153" s="30">
        <v>2</v>
      </c>
      <c r="FR153" s="30">
        <v>2</v>
      </c>
      <c r="FS153" s="30"/>
      <c r="FT153" s="214">
        <f>COUNTIF(FB153:FS153,"2")</f>
        <v>14</v>
      </c>
      <c r="FU153" s="215">
        <f t="shared" ref="FU153" si="452">FT153/(FT153+FV153+FX153+FZ153)</f>
        <v>0.82352941176470584</v>
      </c>
      <c r="FV153" s="214">
        <f>COUNTIF(FB153:FS153,"1")</f>
        <v>3</v>
      </c>
      <c r="FW153" s="215">
        <f t="shared" ref="FW153" si="453">FV153/(FT153+FV153+FX153+FZ153)</f>
        <v>0.17647058823529413</v>
      </c>
      <c r="FX153" s="214">
        <f>COUNTIF(FB153:FS153,"0")</f>
        <v>0</v>
      </c>
      <c r="FY153" s="215">
        <f t="shared" ref="FY153" si="454">FX153/(FT153+FV153+FX153+FZ153)</f>
        <v>0</v>
      </c>
      <c r="FZ153" s="214">
        <f>COUNTIF(FB153:FS153,"KĐG")</f>
        <v>0</v>
      </c>
      <c r="GA153" s="215">
        <f t="shared" ref="GA153" si="455">FZ153/(FT153+FV153+FX153+FZ153)</f>
        <v>0</v>
      </c>
      <c r="GB153" s="216">
        <f t="shared" ref="GB153" si="456">(((FT153*2)+(FV153*1)+(FX153*0)))/(FT153+FV153+FX153)</f>
        <v>1.8235294117647058</v>
      </c>
      <c r="GC153" s="169" t="str">
        <f t="shared" ref="GC153" si="457">IF(GA153&gt;=50%,"KĐG",IF(GB153&gt;=1.6,"ĐMT",IF(GB153&gt;=1,"CCG","CĐ")))</f>
        <v>ĐMT</v>
      </c>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130"/>
      <c r="LE153" s="130"/>
      <c r="LF153" s="130"/>
      <c r="LG153" s="130"/>
      <c r="LH153" s="130"/>
      <c r="LI153" s="130"/>
      <c r="LJ153" s="130"/>
      <c r="LK153" s="130"/>
      <c r="LL153" s="130"/>
      <c r="LM153" s="130"/>
      <c r="LN153" s="130"/>
      <c r="LO153" s="130"/>
      <c r="LP153" s="130"/>
      <c r="LQ153" s="130"/>
      <c r="LR153" s="130"/>
      <c r="LS153" s="130"/>
      <c r="LT153" s="130"/>
      <c r="LU153" s="130"/>
      <c r="LV153" s="130"/>
      <c r="LW153" s="130"/>
      <c r="LX153" s="135"/>
      <c r="LY153" s="30"/>
      <c r="LZ153" s="30"/>
      <c r="MA153" s="30"/>
      <c r="MB153" s="30"/>
      <c r="MC153" s="30"/>
      <c r="MD153" s="30"/>
      <c r="ME153" s="30"/>
      <c r="MF153" s="30"/>
      <c r="MG153" s="30"/>
      <c r="MH153" s="30"/>
      <c r="MI153" s="30"/>
      <c r="MJ153" s="30"/>
      <c r="MK153" s="30"/>
      <c r="ML153" s="30"/>
      <c r="MM153" s="30"/>
      <c r="MN153" s="30"/>
      <c r="MO153" s="30"/>
      <c r="MP153" s="30"/>
      <c r="MQ153" s="30"/>
      <c r="MR153" s="30"/>
      <c r="MS153" s="30"/>
      <c r="MT153" s="30"/>
      <c r="MU153" s="30"/>
      <c r="MV153" s="30"/>
      <c r="MW153" s="30"/>
      <c r="MX153" s="30"/>
      <c r="MY153" s="30"/>
      <c r="MZ153" s="30"/>
      <c r="NA153" s="30"/>
      <c r="NB153" s="30"/>
      <c r="NC153" s="135"/>
      <c r="ND153" s="30"/>
      <c r="NE153" s="30"/>
      <c r="NF153" s="30"/>
      <c r="NG153" s="30"/>
      <c r="NH153" s="30"/>
      <c r="NI153" s="30"/>
      <c r="NJ153" s="30"/>
      <c r="NK153" s="30"/>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f t="shared" si="427"/>
        <v>1</v>
      </c>
      <c r="ON153" s="27"/>
    </row>
    <row r="154" spans="1:404" ht="24.75" hidden="1" customHeight="1">
      <c r="A154" s="317"/>
      <c r="B154" s="74">
        <v>51</v>
      </c>
      <c r="C154" s="75" t="s">
        <v>83</v>
      </c>
      <c r="D154" s="73" t="s">
        <v>3</v>
      </c>
      <c r="E154" s="16" t="s">
        <v>680</v>
      </c>
      <c r="F154" s="82" t="s">
        <v>3</v>
      </c>
      <c r="G154" s="381"/>
      <c r="H154" s="16" t="s">
        <v>680</v>
      </c>
      <c r="I154" s="26" t="s">
        <v>683</v>
      </c>
      <c r="J154" s="76"/>
      <c r="K154" s="30" t="s">
        <v>636</v>
      </c>
      <c r="L154" s="30" t="s">
        <v>957</v>
      </c>
      <c r="M154" s="29" t="s">
        <v>638</v>
      </c>
      <c r="N154" s="93" t="s">
        <v>981</v>
      </c>
      <c r="O154" s="301"/>
      <c r="P154" s="357"/>
      <c r="Q154" s="30"/>
      <c r="R154" s="30"/>
      <c r="S154" s="30"/>
      <c r="T154" s="30"/>
      <c r="U154" s="30"/>
      <c r="V154" s="30" t="s">
        <v>27</v>
      </c>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130"/>
      <c r="CP154" s="130"/>
      <c r="CQ154" s="130"/>
      <c r="CR154" s="130"/>
      <c r="CS154" s="130"/>
      <c r="CT154" s="130"/>
      <c r="CU154" s="130"/>
      <c r="CV154" s="130"/>
      <c r="CW154" s="130"/>
      <c r="CX154" s="130"/>
      <c r="CY154" s="30"/>
      <c r="CZ154" s="30"/>
      <c r="DA154" s="30"/>
      <c r="DB154" s="30"/>
      <c r="DC154" s="30"/>
      <c r="DD154" s="30"/>
      <c r="DE154" s="30"/>
      <c r="DF154" s="30"/>
      <c r="DG154" s="30"/>
      <c r="DH154" s="135"/>
      <c r="DI154" s="30"/>
      <c r="DJ154" s="30"/>
      <c r="DK154" s="30"/>
      <c r="DL154" s="30"/>
      <c r="DM154" s="30"/>
      <c r="DN154" s="30"/>
      <c r="DO154" s="30"/>
      <c r="DP154" s="30"/>
      <c r="DQ154" s="30"/>
      <c r="DR154" s="135"/>
      <c r="DS154" s="30"/>
      <c r="DT154" s="30"/>
      <c r="DU154" s="30"/>
      <c r="DV154" s="130"/>
      <c r="DW154" s="130"/>
      <c r="DX154" s="130"/>
      <c r="DY154" s="130"/>
      <c r="DZ154" s="130"/>
      <c r="EA154" s="130"/>
      <c r="EB154" s="130"/>
      <c r="EC154" s="130"/>
      <c r="ED154" s="130"/>
      <c r="EE154" s="130"/>
      <c r="EF154" s="130"/>
      <c r="EG154" s="130"/>
      <c r="EH154" s="130"/>
      <c r="EI154" s="130"/>
      <c r="EJ154" s="130"/>
      <c r="EK154" s="130"/>
      <c r="EL154" s="130"/>
      <c r="EM154" s="130"/>
      <c r="EN154" s="130"/>
      <c r="EO154" s="130"/>
      <c r="EP154" s="30"/>
      <c r="EQ154" s="30"/>
      <c r="ER154" s="30"/>
      <c r="ES154" s="30"/>
      <c r="ET154" s="30"/>
      <c r="EU154" s="30"/>
      <c r="EV154" s="30"/>
      <c r="EW154" s="30"/>
      <c r="EX154" s="30"/>
      <c r="EY154" s="135"/>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152" t="s">
        <v>1070</v>
      </c>
      <c r="GE154" s="152" t="s">
        <v>1070</v>
      </c>
      <c r="GF154" s="30">
        <v>2</v>
      </c>
      <c r="GG154" s="30">
        <v>2</v>
      </c>
      <c r="GH154" s="30">
        <v>2</v>
      </c>
      <c r="GI154" s="30">
        <v>2</v>
      </c>
      <c r="GJ154" s="23">
        <v>2</v>
      </c>
      <c r="GK154" s="23">
        <v>2</v>
      </c>
      <c r="GL154" s="30">
        <v>2</v>
      </c>
      <c r="GM154" s="30">
        <v>2</v>
      </c>
      <c r="GN154" s="30">
        <v>2</v>
      </c>
      <c r="GO154" s="30">
        <v>2</v>
      </c>
      <c r="GP154" s="30">
        <v>2</v>
      </c>
      <c r="GQ154" s="30">
        <v>2</v>
      </c>
      <c r="GR154" s="30">
        <v>2</v>
      </c>
      <c r="GS154" s="23">
        <v>2</v>
      </c>
      <c r="GT154" s="30">
        <v>2</v>
      </c>
      <c r="GU154" s="30">
        <v>2</v>
      </c>
      <c r="GV154" s="30">
        <v>2</v>
      </c>
      <c r="GW154" s="30"/>
      <c r="GX154" s="30">
        <v>2</v>
      </c>
      <c r="GY154" s="224">
        <f>COUNTIF(GF154:GX154,"2")</f>
        <v>18</v>
      </c>
      <c r="GZ154" s="225">
        <f t="shared" ref="GZ154" si="458">GY154/(GY154+HA154+HC154+HE154)</f>
        <v>1</v>
      </c>
      <c r="HA154" s="224">
        <f>COUNTIF(GG154:GX154,"1")</f>
        <v>0</v>
      </c>
      <c r="HB154" s="225">
        <f t="shared" ref="HB154" si="459">HA154/(GY154+HA154+HC154+HE154)</f>
        <v>0</v>
      </c>
      <c r="HC154" s="224">
        <f>COUNTIF(GG154:GX154,"0")</f>
        <v>0</v>
      </c>
      <c r="HD154" s="225">
        <f t="shared" ref="HD154" si="460">HC154/(GY154+HA154+HC154+HE154)</f>
        <v>0</v>
      </c>
      <c r="HE154" s="224">
        <f>COUNTIF(GG154:GX154,"KĐG")</f>
        <v>0</v>
      </c>
      <c r="HF154" s="225">
        <f t="shared" ref="HF154" si="461">HE154/(GY154+HA154+HC154+HE154)</f>
        <v>0</v>
      </c>
      <c r="HG154" s="226">
        <f t="shared" ref="HG154" si="462">(((GY154*2)+(HA154*1)+(HC154*0)))/(GY154+HA154+HC154)</f>
        <v>2</v>
      </c>
      <c r="HH154" s="169" t="str">
        <f t="shared" ref="HH154" si="463">IF(HF154&gt;=50%,"KĐG",IF(HG154&gt;=1.6,"ĐMT",IF(HG154&gt;=1,"CCG","CĐ")))</f>
        <v>ĐMT</v>
      </c>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130"/>
      <c r="LE154" s="130"/>
      <c r="LF154" s="130"/>
      <c r="LG154" s="130"/>
      <c r="LH154" s="130"/>
      <c r="LI154" s="130"/>
      <c r="LJ154" s="130"/>
      <c r="LK154" s="130"/>
      <c r="LL154" s="130"/>
      <c r="LM154" s="130"/>
      <c r="LN154" s="130"/>
      <c r="LO154" s="130"/>
      <c r="LP154" s="130"/>
      <c r="LQ154" s="130"/>
      <c r="LR154" s="130"/>
      <c r="LS154" s="130"/>
      <c r="LT154" s="130"/>
      <c r="LU154" s="130"/>
      <c r="LV154" s="130"/>
      <c r="LW154" s="130"/>
      <c r="LX154" s="135"/>
      <c r="LY154" s="30"/>
      <c r="LZ154" s="30"/>
      <c r="MA154" s="30"/>
      <c r="MB154" s="30"/>
      <c r="MC154" s="30"/>
      <c r="MD154" s="30"/>
      <c r="ME154" s="30"/>
      <c r="MF154" s="30"/>
      <c r="MG154" s="30"/>
      <c r="MH154" s="30"/>
      <c r="MI154" s="30"/>
      <c r="MJ154" s="30"/>
      <c r="MK154" s="30"/>
      <c r="ML154" s="30"/>
      <c r="MM154" s="30"/>
      <c r="MN154" s="30"/>
      <c r="MO154" s="30"/>
      <c r="MP154" s="30"/>
      <c r="MQ154" s="30"/>
      <c r="MR154" s="30"/>
      <c r="MS154" s="30"/>
      <c r="MT154" s="30"/>
      <c r="MU154" s="30"/>
      <c r="MV154" s="30"/>
      <c r="MW154" s="30"/>
      <c r="MX154" s="30"/>
      <c r="MY154" s="30"/>
      <c r="MZ154" s="30"/>
      <c r="NA154" s="30"/>
      <c r="NB154" s="30"/>
      <c r="NC154" s="135"/>
      <c r="ND154" s="30"/>
      <c r="NE154" s="30"/>
      <c r="NF154" s="30"/>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f t="shared" si="427"/>
        <v>1</v>
      </c>
      <c r="ON154" s="27"/>
    </row>
    <row r="155" spans="1:404" ht="38.25" customHeight="1">
      <c r="A155" s="317"/>
      <c r="B155" s="74">
        <v>51</v>
      </c>
      <c r="C155" s="75" t="s">
        <v>83</v>
      </c>
      <c r="D155" s="73" t="s">
        <v>3</v>
      </c>
      <c r="E155" s="16" t="s">
        <v>680</v>
      </c>
      <c r="F155" s="82" t="s">
        <v>3</v>
      </c>
      <c r="G155" s="381"/>
      <c r="H155" s="16" t="s">
        <v>680</v>
      </c>
      <c r="I155" s="26" t="s">
        <v>683</v>
      </c>
      <c r="J155" s="76"/>
      <c r="K155" s="30" t="s">
        <v>636</v>
      </c>
      <c r="L155" s="30" t="s">
        <v>957</v>
      </c>
      <c r="M155" s="29" t="s">
        <v>638</v>
      </c>
      <c r="N155" s="93" t="s">
        <v>981</v>
      </c>
      <c r="O155" s="301"/>
      <c r="P155" s="357"/>
      <c r="Q155" s="30"/>
      <c r="R155" s="30"/>
      <c r="S155" s="30"/>
      <c r="T155" s="30"/>
      <c r="U155" s="30"/>
      <c r="V155" s="30"/>
      <c r="W155" s="30" t="s">
        <v>27</v>
      </c>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130"/>
      <c r="CP155" s="130"/>
      <c r="CQ155" s="130"/>
      <c r="CR155" s="130"/>
      <c r="CS155" s="130"/>
      <c r="CT155" s="130"/>
      <c r="CU155" s="130"/>
      <c r="CV155" s="130"/>
      <c r="CW155" s="130"/>
      <c r="CX155" s="130"/>
      <c r="CY155" s="30"/>
      <c r="CZ155" s="30"/>
      <c r="DA155" s="30"/>
      <c r="DB155" s="30"/>
      <c r="DC155" s="30"/>
      <c r="DD155" s="30"/>
      <c r="DE155" s="30"/>
      <c r="DF155" s="30"/>
      <c r="DG155" s="30"/>
      <c r="DH155" s="135"/>
      <c r="DI155" s="30"/>
      <c r="DJ155" s="30"/>
      <c r="DK155" s="30"/>
      <c r="DL155" s="30"/>
      <c r="DM155" s="30"/>
      <c r="DN155" s="30"/>
      <c r="DO155" s="30"/>
      <c r="DP155" s="30"/>
      <c r="DQ155" s="30"/>
      <c r="DR155" s="135"/>
      <c r="DS155" s="30"/>
      <c r="DT155" s="30"/>
      <c r="DU155" s="30"/>
      <c r="DV155" s="130"/>
      <c r="DW155" s="130"/>
      <c r="DX155" s="130"/>
      <c r="DY155" s="130"/>
      <c r="DZ155" s="130"/>
      <c r="EA155" s="130"/>
      <c r="EB155" s="130"/>
      <c r="EC155" s="130"/>
      <c r="ED155" s="130"/>
      <c r="EE155" s="130"/>
      <c r="EF155" s="130"/>
      <c r="EG155" s="130"/>
      <c r="EH155" s="130"/>
      <c r="EI155" s="130"/>
      <c r="EJ155" s="130"/>
      <c r="EK155" s="130"/>
      <c r="EL155" s="130"/>
      <c r="EM155" s="130"/>
      <c r="EN155" s="130"/>
      <c r="EO155" s="130"/>
      <c r="EP155" s="30"/>
      <c r="EQ155" s="30"/>
      <c r="ER155" s="30"/>
      <c r="ES155" s="30"/>
      <c r="ET155" s="30"/>
      <c r="EU155" s="30"/>
      <c r="EV155" s="30"/>
      <c r="EW155" s="30"/>
      <c r="EX155" s="30"/>
      <c r="EY155" s="135"/>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152" t="s">
        <v>1070</v>
      </c>
      <c r="HJ155" s="152" t="s">
        <v>1070</v>
      </c>
      <c r="HK155" s="152" t="s">
        <v>1070</v>
      </c>
      <c r="HL155" s="152" t="s">
        <v>1070</v>
      </c>
      <c r="HM155" s="152" t="s">
        <v>1070</v>
      </c>
      <c r="HN155" s="30">
        <v>2</v>
      </c>
      <c r="HO155" s="30">
        <v>2</v>
      </c>
      <c r="HP155" s="30">
        <v>2</v>
      </c>
      <c r="HQ155" s="30">
        <v>2</v>
      </c>
      <c r="HR155" s="23">
        <v>2</v>
      </c>
      <c r="HS155" s="23">
        <v>2</v>
      </c>
      <c r="HT155" s="30">
        <v>2</v>
      </c>
      <c r="HU155" s="30">
        <v>2</v>
      </c>
      <c r="HV155" s="30">
        <v>2</v>
      </c>
      <c r="HW155" s="30">
        <v>2</v>
      </c>
      <c r="HX155" s="30">
        <v>2</v>
      </c>
      <c r="HY155" s="30">
        <v>2</v>
      </c>
      <c r="HZ155" s="30">
        <v>2</v>
      </c>
      <c r="IA155" s="23">
        <v>2</v>
      </c>
      <c r="IB155" s="30">
        <v>2</v>
      </c>
      <c r="IC155" s="30">
        <v>2</v>
      </c>
      <c r="ID155" s="30">
        <v>2</v>
      </c>
      <c r="IE155" s="30"/>
      <c r="IF155" s="30">
        <v>2</v>
      </c>
      <c r="IG155" s="234">
        <f>COUNTIF(HN155:IF155,"2")</f>
        <v>18</v>
      </c>
      <c r="IH155" s="235">
        <f t="shared" ref="IH155" si="464">IG155/(IG155+II155+IK155+IM155)</f>
        <v>1</v>
      </c>
      <c r="II155" s="234">
        <f>COUNTIF(HO155:IF155,"1")</f>
        <v>0</v>
      </c>
      <c r="IJ155" s="235">
        <f t="shared" ref="IJ155" si="465">II155/(IG155+II155+IK155+IM155)</f>
        <v>0</v>
      </c>
      <c r="IK155" s="234">
        <f>COUNTIF(HO155:IF155,"0")</f>
        <v>0</v>
      </c>
      <c r="IL155" s="235">
        <f t="shared" ref="IL155" si="466">IK155/(IG155+II155+IK155+IM155)</f>
        <v>0</v>
      </c>
      <c r="IM155" s="234">
        <f>COUNTIF(HO155:IF155,"KĐG")</f>
        <v>0</v>
      </c>
      <c r="IN155" s="235">
        <f t="shared" ref="IN155" si="467">IM155/(IG155+II155+IK155+IM155)</f>
        <v>0</v>
      </c>
      <c r="IO155" s="236">
        <f t="shared" ref="IO155" si="468">(((IG155*2)+(II155*1)+(IK155*0)))/(IG155+II155+IK155)</f>
        <v>2</v>
      </c>
      <c r="IP155" s="169" t="str">
        <f t="shared" ref="IP155" si="469">IF(IN155&gt;=50%,"KĐG",IF(IO155&gt;=1.6,"ĐMT",IF(IO155&gt;=1,"CCG","CĐ")))</f>
        <v>ĐMT</v>
      </c>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130"/>
      <c r="LE155" s="130"/>
      <c r="LF155" s="130"/>
      <c r="LG155" s="130"/>
      <c r="LH155" s="130"/>
      <c r="LI155" s="130"/>
      <c r="LJ155" s="130"/>
      <c r="LK155" s="130"/>
      <c r="LL155" s="130"/>
      <c r="LM155" s="130"/>
      <c r="LN155" s="130"/>
      <c r="LO155" s="130"/>
      <c r="LP155" s="130"/>
      <c r="LQ155" s="130"/>
      <c r="LR155" s="130"/>
      <c r="LS155" s="130"/>
      <c r="LT155" s="130"/>
      <c r="LU155" s="130"/>
      <c r="LV155" s="130"/>
      <c r="LW155" s="130"/>
      <c r="LX155" s="135"/>
      <c r="LY155" s="30"/>
      <c r="LZ155" s="30"/>
      <c r="MA155" s="30"/>
      <c r="MB155" s="30"/>
      <c r="MC155" s="30"/>
      <c r="MD155" s="30"/>
      <c r="ME155" s="30"/>
      <c r="MF155" s="30"/>
      <c r="MG155" s="30"/>
      <c r="MH155" s="30"/>
      <c r="MI155" s="30"/>
      <c r="MJ155" s="30"/>
      <c r="MK155" s="30"/>
      <c r="ML155" s="30"/>
      <c r="MM155" s="30"/>
      <c r="MN155" s="30"/>
      <c r="MO155" s="30"/>
      <c r="MP155" s="30"/>
      <c r="MQ155" s="30"/>
      <c r="MR155" s="30"/>
      <c r="MS155" s="30"/>
      <c r="MT155" s="30"/>
      <c r="MU155" s="30"/>
      <c r="MV155" s="30"/>
      <c r="MW155" s="30"/>
      <c r="MX155" s="30"/>
      <c r="MY155" s="30"/>
      <c r="MZ155" s="30"/>
      <c r="NA155" s="30"/>
      <c r="NB155" s="30"/>
      <c r="NC155" s="135"/>
      <c r="ND155" s="30"/>
      <c r="NE155" s="30"/>
      <c r="NF155" s="30"/>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f t="shared" si="427"/>
        <v>1</v>
      </c>
      <c r="ON155" s="27"/>
    </row>
    <row r="156" spans="1:404" ht="90.75" hidden="1" customHeight="1">
      <c r="A156" s="317"/>
      <c r="B156" s="74">
        <v>51</v>
      </c>
      <c r="C156" s="75" t="s">
        <v>83</v>
      </c>
      <c r="D156" s="73" t="s">
        <v>3</v>
      </c>
      <c r="E156" s="16" t="s">
        <v>680</v>
      </c>
      <c r="F156" s="82" t="s">
        <v>3</v>
      </c>
      <c r="G156" s="381"/>
      <c r="H156" s="16" t="s">
        <v>680</v>
      </c>
      <c r="I156" s="26" t="s">
        <v>683</v>
      </c>
      <c r="J156" s="76"/>
      <c r="K156" s="30" t="s">
        <v>636</v>
      </c>
      <c r="L156" s="30" t="s">
        <v>957</v>
      </c>
      <c r="M156" s="29" t="s">
        <v>638</v>
      </c>
      <c r="N156" s="93" t="s">
        <v>981</v>
      </c>
      <c r="O156" s="301"/>
      <c r="P156" s="357"/>
      <c r="Q156" s="30"/>
      <c r="R156" s="30"/>
      <c r="S156" s="30"/>
      <c r="T156" s="30"/>
      <c r="U156" s="30"/>
      <c r="V156" s="30"/>
      <c r="W156" s="30"/>
      <c r="X156" s="30" t="s">
        <v>27</v>
      </c>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130"/>
      <c r="CP156" s="130"/>
      <c r="CQ156" s="130"/>
      <c r="CR156" s="130"/>
      <c r="CS156" s="130"/>
      <c r="CT156" s="130"/>
      <c r="CU156" s="130"/>
      <c r="CV156" s="130"/>
      <c r="CW156" s="130"/>
      <c r="CX156" s="130"/>
      <c r="CY156" s="30"/>
      <c r="CZ156" s="30"/>
      <c r="DA156" s="30"/>
      <c r="DB156" s="30"/>
      <c r="DC156" s="30"/>
      <c r="DD156" s="30"/>
      <c r="DE156" s="30"/>
      <c r="DF156" s="30"/>
      <c r="DG156" s="30"/>
      <c r="DH156" s="135"/>
      <c r="DI156" s="30"/>
      <c r="DJ156" s="30"/>
      <c r="DK156" s="30"/>
      <c r="DL156" s="30"/>
      <c r="DM156" s="30"/>
      <c r="DN156" s="30"/>
      <c r="DO156" s="30"/>
      <c r="DP156" s="30"/>
      <c r="DQ156" s="30"/>
      <c r="DR156" s="135"/>
      <c r="DS156" s="30"/>
      <c r="DT156" s="30"/>
      <c r="DU156" s="30"/>
      <c r="DV156" s="130"/>
      <c r="DW156" s="130"/>
      <c r="DX156" s="130"/>
      <c r="DY156" s="130"/>
      <c r="DZ156" s="130"/>
      <c r="EA156" s="130"/>
      <c r="EB156" s="130"/>
      <c r="EC156" s="130"/>
      <c r="ED156" s="130"/>
      <c r="EE156" s="130"/>
      <c r="EF156" s="130"/>
      <c r="EG156" s="130"/>
      <c r="EH156" s="130"/>
      <c r="EI156" s="130"/>
      <c r="EJ156" s="130"/>
      <c r="EK156" s="130"/>
      <c r="EL156" s="130"/>
      <c r="EM156" s="130"/>
      <c r="EN156" s="130"/>
      <c r="EO156" s="130"/>
      <c r="EP156" s="30"/>
      <c r="EQ156" s="30"/>
      <c r="ER156" s="30"/>
      <c r="ES156" s="30"/>
      <c r="ET156" s="30"/>
      <c r="EU156" s="30"/>
      <c r="EV156" s="30"/>
      <c r="EW156" s="30"/>
      <c r="EX156" s="30"/>
      <c r="EY156" s="135"/>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130"/>
      <c r="LE156" s="130"/>
      <c r="LF156" s="130"/>
      <c r="LG156" s="130"/>
      <c r="LH156" s="130"/>
      <c r="LI156" s="130"/>
      <c r="LJ156" s="130"/>
      <c r="LK156" s="130"/>
      <c r="LL156" s="130"/>
      <c r="LM156" s="130"/>
      <c r="LN156" s="130"/>
      <c r="LO156" s="130"/>
      <c r="LP156" s="130"/>
      <c r="LQ156" s="130"/>
      <c r="LR156" s="130"/>
      <c r="LS156" s="130"/>
      <c r="LT156" s="130"/>
      <c r="LU156" s="130"/>
      <c r="LV156" s="130"/>
      <c r="LW156" s="130"/>
      <c r="LX156" s="135"/>
      <c r="LY156" s="30"/>
      <c r="LZ156" s="30"/>
      <c r="MA156" s="30"/>
      <c r="MB156" s="30"/>
      <c r="MC156" s="30"/>
      <c r="MD156" s="30"/>
      <c r="ME156" s="30"/>
      <c r="MF156" s="30"/>
      <c r="MG156" s="30"/>
      <c r="MH156" s="30"/>
      <c r="MI156" s="30"/>
      <c r="MJ156" s="30"/>
      <c r="MK156" s="30"/>
      <c r="ML156" s="30"/>
      <c r="MM156" s="30"/>
      <c r="MN156" s="30"/>
      <c r="MO156" s="30"/>
      <c r="MP156" s="30"/>
      <c r="MQ156" s="30"/>
      <c r="MR156" s="30"/>
      <c r="MS156" s="30"/>
      <c r="MT156" s="30"/>
      <c r="MU156" s="30"/>
      <c r="MV156" s="30"/>
      <c r="MW156" s="30"/>
      <c r="MX156" s="30"/>
      <c r="MY156" s="30"/>
      <c r="MZ156" s="30"/>
      <c r="NA156" s="30"/>
      <c r="NB156" s="30"/>
      <c r="NC156" s="135"/>
      <c r="ND156" s="30"/>
      <c r="NE156" s="30"/>
      <c r="NF156" s="30"/>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f t="shared" si="427"/>
        <v>1</v>
      </c>
      <c r="ON156" s="27"/>
    </row>
    <row r="157" spans="1:404" ht="59.25" hidden="1" customHeight="1">
      <c r="A157" s="317"/>
      <c r="B157" s="74">
        <v>51</v>
      </c>
      <c r="C157" s="75" t="s">
        <v>83</v>
      </c>
      <c r="D157" s="73" t="s">
        <v>3</v>
      </c>
      <c r="E157" s="16" t="s">
        <v>681</v>
      </c>
      <c r="F157" s="82" t="s">
        <v>3</v>
      </c>
      <c r="G157" s="381"/>
      <c r="H157" s="16" t="s">
        <v>681</v>
      </c>
      <c r="I157" s="26" t="s">
        <v>684</v>
      </c>
      <c r="J157" s="54"/>
      <c r="K157" s="30" t="s">
        <v>636</v>
      </c>
      <c r="L157" s="30" t="s">
        <v>957</v>
      </c>
      <c r="M157" s="29" t="s">
        <v>638</v>
      </c>
      <c r="N157" s="93" t="s">
        <v>981</v>
      </c>
      <c r="O157" s="301"/>
      <c r="P157" s="357"/>
      <c r="Q157" s="30"/>
      <c r="R157" s="30"/>
      <c r="S157" s="30"/>
      <c r="T157" s="30"/>
      <c r="U157" s="30"/>
      <c r="V157" s="30"/>
      <c r="W157" s="30"/>
      <c r="X157" s="30"/>
      <c r="Y157" s="30" t="s">
        <v>27</v>
      </c>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130"/>
      <c r="CP157" s="130"/>
      <c r="CQ157" s="130"/>
      <c r="CR157" s="130"/>
      <c r="CS157" s="130"/>
      <c r="CT157" s="130"/>
      <c r="CU157" s="130"/>
      <c r="CV157" s="130"/>
      <c r="CW157" s="130"/>
      <c r="CX157" s="130"/>
      <c r="CY157" s="30"/>
      <c r="CZ157" s="30"/>
      <c r="DA157" s="30"/>
      <c r="DB157" s="30"/>
      <c r="DC157" s="30"/>
      <c r="DD157" s="30"/>
      <c r="DE157" s="30"/>
      <c r="DF157" s="30"/>
      <c r="DG157" s="30"/>
      <c r="DH157" s="135"/>
      <c r="DI157" s="30"/>
      <c r="DJ157" s="30"/>
      <c r="DK157" s="30"/>
      <c r="DL157" s="30"/>
      <c r="DM157" s="30"/>
      <c r="DN157" s="30"/>
      <c r="DO157" s="30"/>
      <c r="DP157" s="30"/>
      <c r="DQ157" s="30"/>
      <c r="DR157" s="135"/>
      <c r="DS157" s="30"/>
      <c r="DT157" s="30"/>
      <c r="DU157" s="30"/>
      <c r="DV157" s="130"/>
      <c r="DW157" s="130"/>
      <c r="DX157" s="130"/>
      <c r="DY157" s="130"/>
      <c r="DZ157" s="130"/>
      <c r="EA157" s="130"/>
      <c r="EB157" s="130"/>
      <c r="EC157" s="130"/>
      <c r="ED157" s="130"/>
      <c r="EE157" s="130"/>
      <c r="EF157" s="130"/>
      <c r="EG157" s="130"/>
      <c r="EH157" s="130"/>
      <c r="EI157" s="130"/>
      <c r="EJ157" s="130"/>
      <c r="EK157" s="130"/>
      <c r="EL157" s="130"/>
      <c r="EM157" s="130"/>
      <c r="EN157" s="130"/>
      <c r="EO157" s="130"/>
      <c r="EP157" s="30"/>
      <c r="EQ157" s="30"/>
      <c r="ER157" s="30"/>
      <c r="ES157" s="30"/>
      <c r="ET157" s="30"/>
      <c r="EU157" s="30"/>
      <c r="EV157" s="30"/>
      <c r="EW157" s="30"/>
      <c r="EX157" s="30"/>
      <c r="EY157" s="135"/>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130"/>
      <c r="LE157" s="130"/>
      <c r="LF157" s="130"/>
      <c r="LG157" s="130"/>
      <c r="LH157" s="130"/>
      <c r="LI157" s="130"/>
      <c r="LJ157" s="130"/>
      <c r="LK157" s="130"/>
      <c r="LL157" s="130"/>
      <c r="LM157" s="130"/>
      <c r="LN157" s="130"/>
      <c r="LO157" s="130"/>
      <c r="LP157" s="130"/>
      <c r="LQ157" s="130"/>
      <c r="LR157" s="130"/>
      <c r="LS157" s="130"/>
      <c r="LT157" s="130"/>
      <c r="LU157" s="130"/>
      <c r="LV157" s="130"/>
      <c r="LW157" s="130"/>
      <c r="LX157" s="135"/>
      <c r="LY157" s="30"/>
      <c r="LZ157" s="30"/>
      <c r="MA157" s="30"/>
      <c r="MB157" s="30"/>
      <c r="MC157" s="30"/>
      <c r="MD157" s="30"/>
      <c r="ME157" s="30"/>
      <c r="MF157" s="30"/>
      <c r="MG157" s="30"/>
      <c r="MH157" s="30"/>
      <c r="MI157" s="30"/>
      <c r="MJ157" s="30"/>
      <c r="MK157" s="30"/>
      <c r="ML157" s="30"/>
      <c r="MM157" s="30"/>
      <c r="MN157" s="30"/>
      <c r="MO157" s="30"/>
      <c r="MP157" s="30"/>
      <c r="MQ157" s="30"/>
      <c r="MR157" s="30"/>
      <c r="MS157" s="30"/>
      <c r="MT157" s="30"/>
      <c r="MU157" s="30"/>
      <c r="MV157" s="30"/>
      <c r="MW157" s="30"/>
      <c r="MX157" s="30"/>
      <c r="MY157" s="30"/>
      <c r="MZ157" s="30"/>
      <c r="NA157" s="30"/>
      <c r="NB157" s="30"/>
      <c r="NC157" s="135"/>
      <c r="ND157" s="30"/>
      <c r="NE157" s="30"/>
      <c r="NF157" s="30"/>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f t="shared" si="427"/>
        <v>1</v>
      </c>
      <c r="ON157" s="27"/>
    </row>
    <row r="158" spans="1:404" ht="59.25" hidden="1" customHeight="1">
      <c r="A158" s="317"/>
      <c r="B158" s="74">
        <v>51</v>
      </c>
      <c r="C158" s="75" t="s">
        <v>83</v>
      </c>
      <c r="D158" s="73" t="s">
        <v>3</v>
      </c>
      <c r="E158" s="16" t="s">
        <v>681</v>
      </c>
      <c r="F158" s="82" t="s">
        <v>3</v>
      </c>
      <c r="G158" s="381"/>
      <c r="H158" s="16" t="s">
        <v>681</v>
      </c>
      <c r="I158" s="26" t="s">
        <v>684</v>
      </c>
      <c r="J158" s="76"/>
      <c r="K158" s="30" t="s">
        <v>636</v>
      </c>
      <c r="L158" s="30" t="s">
        <v>957</v>
      </c>
      <c r="M158" s="29" t="s">
        <v>638</v>
      </c>
      <c r="N158" s="93" t="s">
        <v>981</v>
      </c>
      <c r="O158" s="301"/>
      <c r="P158" s="357"/>
      <c r="Q158" s="30"/>
      <c r="R158" s="30"/>
      <c r="S158" s="30"/>
      <c r="T158" s="30"/>
      <c r="U158" s="30"/>
      <c r="V158" s="30"/>
      <c r="W158" s="30"/>
      <c r="X158" s="30"/>
      <c r="Y158" s="30"/>
      <c r="Z158" s="30" t="s">
        <v>27</v>
      </c>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130"/>
      <c r="CP158" s="130"/>
      <c r="CQ158" s="130"/>
      <c r="CR158" s="130"/>
      <c r="CS158" s="130"/>
      <c r="CT158" s="130"/>
      <c r="CU158" s="130"/>
      <c r="CV158" s="130"/>
      <c r="CW158" s="130"/>
      <c r="CX158" s="130"/>
      <c r="CY158" s="30"/>
      <c r="CZ158" s="30"/>
      <c r="DA158" s="30"/>
      <c r="DB158" s="30"/>
      <c r="DC158" s="30"/>
      <c r="DD158" s="30"/>
      <c r="DE158" s="30"/>
      <c r="DF158" s="30"/>
      <c r="DG158" s="30"/>
      <c r="DH158" s="135"/>
      <c r="DI158" s="30"/>
      <c r="DJ158" s="30"/>
      <c r="DK158" s="30"/>
      <c r="DL158" s="30"/>
      <c r="DM158" s="30"/>
      <c r="DN158" s="30"/>
      <c r="DO158" s="30"/>
      <c r="DP158" s="30"/>
      <c r="DQ158" s="30"/>
      <c r="DR158" s="135"/>
      <c r="DS158" s="30"/>
      <c r="DT158" s="30"/>
      <c r="DU158" s="30"/>
      <c r="DV158" s="130"/>
      <c r="DW158" s="130"/>
      <c r="DX158" s="130"/>
      <c r="DY158" s="130"/>
      <c r="DZ158" s="130"/>
      <c r="EA158" s="130"/>
      <c r="EB158" s="130"/>
      <c r="EC158" s="130"/>
      <c r="ED158" s="130"/>
      <c r="EE158" s="130"/>
      <c r="EF158" s="130"/>
      <c r="EG158" s="130"/>
      <c r="EH158" s="130"/>
      <c r="EI158" s="130"/>
      <c r="EJ158" s="130"/>
      <c r="EK158" s="130"/>
      <c r="EL158" s="130"/>
      <c r="EM158" s="130"/>
      <c r="EN158" s="130"/>
      <c r="EO158" s="130"/>
      <c r="EP158" s="30"/>
      <c r="EQ158" s="30"/>
      <c r="ER158" s="30"/>
      <c r="ES158" s="30"/>
      <c r="ET158" s="30"/>
      <c r="EU158" s="30"/>
      <c r="EV158" s="30"/>
      <c r="EW158" s="30"/>
      <c r="EX158" s="30"/>
      <c r="EY158" s="135"/>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130"/>
      <c r="LE158" s="130"/>
      <c r="LF158" s="130"/>
      <c r="LG158" s="130"/>
      <c r="LH158" s="130"/>
      <c r="LI158" s="130"/>
      <c r="LJ158" s="130"/>
      <c r="LK158" s="130"/>
      <c r="LL158" s="130"/>
      <c r="LM158" s="130"/>
      <c r="LN158" s="130"/>
      <c r="LO158" s="130"/>
      <c r="LP158" s="130"/>
      <c r="LQ158" s="130"/>
      <c r="LR158" s="130"/>
      <c r="LS158" s="130"/>
      <c r="LT158" s="130"/>
      <c r="LU158" s="130"/>
      <c r="LV158" s="130"/>
      <c r="LW158" s="130"/>
      <c r="LX158" s="135"/>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135"/>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f t="shared" si="427"/>
        <v>1</v>
      </c>
      <c r="ON158" s="27"/>
    </row>
    <row r="159" spans="1:404" ht="59.25" hidden="1" customHeight="1">
      <c r="A159" s="317"/>
      <c r="B159" s="74">
        <v>51</v>
      </c>
      <c r="C159" s="75" t="s">
        <v>83</v>
      </c>
      <c r="D159" s="73" t="s">
        <v>3</v>
      </c>
      <c r="E159" s="16" t="s">
        <v>681</v>
      </c>
      <c r="F159" s="82" t="s">
        <v>3</v>
      </c>
      <c r="G159" s="381"/>
      <c r="H159" s="16" t="s">
        <v>681</v>
      </c>
      <c r="I159" s="26" t="s">
        <v>685</v>
      </c>
      <c r="J159" s="54"/>
      <c r="K159" s="30" t="s">
        <v>636</v>
      </c>
      <c r="L159" s="30" t="s">
        <v>957</v>
      </c>
      <c r="M159" s="29" t="s">
        <v>638</v>
      </c>
      <c r="N159" s="93" t="s">
        <v>981</v>
      </c>
      <c r="O159" s="302"/>
      <c r="P159" s="357"/>
      <c r="Q159" s="30"/>
      <c r="R159" s="30"/>
      <c r="S159" s="30"/>
      <c r="T159" s="30"/>
      <c r="U159" s="30"/>
      <c r="V159" s="30"/>
      <c r="W159" s="30"/>
      <c r="X159" s="30"/>
      <c r="Y159" s="30"/>
      <c r="Z159" s="30"/>
      <c r="AA159" s="30" t="s">
        <v>27</v>
      </c>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130"/>
      <c r="CP159" s="130"/>
      <c r="CQ159" s="130"/>
      <c r="CR159" s="130"/>
      <c r="CS159" s="130"/>
      <c r="CT159" s="130"/>
      <c r="CU159" s="130"/>
      <c r="CV159" s="130"/>
      <c r="CW159" s="130"/>
      <c r="CX159" s="130"/>
      <c r="CY159" s="30"/>
      <c r="CZ159" s="30"/>
      <c r="DA159" s="30"/>
      <c r="DB159" s="30"/>
      <c r="DC159" s="30"/>
      <c r="DD159" s="30"/>
      <c r="DE159" s="30"/>
      <c r="DF159" s="30"/>
      <c r="DG159" s="30"/>
      <c r="DH159" s="135"/>
      <c r="DI159" s="30"/>
      <c r="DJ159" s="30"/>
      <c r="DK159" s="30"/>
      <c r="DL159" s="30"/>
      <c r="DM159" s="30"/>
      <c r="DN159" s="30"/>
      <c r="DO159" s="30"/>
      <c r="DP159" s="30"/>
      <c r="DQ159" s="30"/>
      <c r="DR159" s="135"/>
      <c r="DS159" s="30"/>
      <c r="DT159" s="30"/>
      <c r="DU159" s="30"/>
      <c r="DV159" s="130"/>
      <c r="DW159" s="130"/>
      <c r="DX159" s="130"/>
      <c r="DY159" s="130"/>
      <c r="DZ159" s="130"/>
      <c r="EA159" s="130"/>
      <c r="EB159" s="130"/>
      <c r="EC159" s="130"/>
      <c r="ED159" s="130"/>
      <c r="EE159" s="130"/>
      <c r="EF159" s="130"/>
      <c r="EG159" s="130"/>
      <c r="EH159" s="130"/>
      <c r="EI159" s="130"/>
      <c r="EJ159" s="130"/>
      <c r="EK159" s="130"/>
      <c r="EL159" s="130"/>
      <c r="EM159" s="130"/>
      <c r="EN159" s="130"/>
      <c r="EO159" s="130"/>
      <c r="EP159" s="30"/>
      <c r="EQ159" s="30"/>
      <c r="ER159" s="30"/>
      <c r="ES159" s="30"/>
      <c r="ET159" s="30"/>
      <c r="EU159" s="30"/>
      <c r="EV159" s="30"/>
      <c r="EW159" s="30"/>
      <c r="EX159" s="30"/>
      <c r="EY159" s="135"/>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130"/>
      <c r="LE159" s="130"/>
      <c r="LF159" s="130"/>
      <c r="LG159" s="130"/>
      <c r="LH159" s="130"/>
      <c r="LI159" s="130"/>
      <c r="LJ159" s="130"/>
      <c r="LK159" s="130"/>
      <c r="LL159" s="130"/>
      <c r="LM159" s="130"/>
      <c r="LN159" s="130"/>
      <c r="LO159" s="130"/>
      <c r="LP159" s="130"/>
      <c r="LQ159" s="130"/>
      <c r="LR159" s="130"/>
      <c r="LS159" s="130"/>
      <c r="LT159" s="130"/>
      <c r="LU159" s="130"/>
      <c r="LV159" s="130"/>
      <c r="LW159" s="130"/>
      <c r="LX159" s="135"/>
      <c r="LY159" s="30"/>
      <c r="LZ159" s="30"/>
      <c r="MA159" s="30"/>
      <c r="MB159" s="30"/>
      <c r="MC159" s="30"/>
      <c r="MD159" s="30"/>
      <c r="ME159" s="30"/>
      <c r="MF159" s="30"/>
      <c r="MG159" s="30"/>
      <c r="MH159" s="30"/>
      <c r="MI159" s="30"/>
      <c r="MJ159" s="30"/>
      <c r="MK159" s="30"/>
      <c r="ML159" s="30"/>
      <c r="MM159" s="30"/>
      <c r="MN159" s="30"/>
      <c r="MO159" s="30"/>
      <c r="MP159" s="30"/>
      <c r="MQ159" s="30"/>
      <c r="MR159" s="30"/>
      <c r="MS159" s="30"/>
      <c r="MT159" s="30"/>
      <c r="MU159" s="30"/>
      <c r="MV159" s="30"/>
      <c r="MW159" s="30"/>
      <c r="MX159" s="30"/>
      <c r="MY159" s="30"/>
      <c r="MZ159" s="30"/>
      <c r="NA159" s="30"/>
      <c r="NB159" s="30"/>
      <c r="NC159" s="135"/>
      <c r="ND159" s="30"/>
      <c r="NE159" s="30"/>
      <c r="NF159" s="30"/>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f t="shared" si="427"/>
        <v>1</v>
      </c>
      <c r="ON159" s="27"/>
    </row>
    <row r="160" spans="1:404" s="8" customFormat="1" ht="33" customHeight="1">
      <c r="A160" s="28"/>
      <c r="B160" s="28"/>
      <c r="C160" s="353" t="s">
        <v>37</v>
      </c>
      <c r="D160" s="353"/>
      <c r="E160" s="353"/>
      <c r="F160" s="29"/>
      <c r="G160" s="30">
        <f>COUNTIF(G161:G185,"x")</f>
        <v>0</v>
      </c>
      <c r="H160" s="30"/>
      <c r="I160" s="52"/>
      <c r="J160" s="30"/>
      <c r="K160" s="30"/>
      <c r="L160" s="30"/>
      <c r="M160" s="30"/>
      <c r="N160" s="30"/>
      <c r="O160" s="25">
        <f>COUNTIF(O161:O188,"x")</f>
        <v>7</v>
      </c>
      <c r="P160" s="31">
        <f>SUM(P161:P185)</f>
        <v>3</v>
      </c>
      <c r="Q160" s="108" t="s">
        <v>122</v>
      </c>
      <c r="R160" s="124" t="s">
        <v>122</v>
      </c>
      <c r="S160" s="124" t="s">
        <v>122</v>
      </c>
      <c r="T160" s="124" t="s">
        <v>122</v>
      </c>
      <c r="U160" s="124" t="s">
        <v>122</v>
      </c>
      <c r="V160" s="124" t="s">
        <v>122</v>
      </c>
      <c r="W160" s="124" t="s">
        <v>122</v>
      </c>
      <c r="X160" s="124" t="s">
        <v>122</v>
      </c>
      <c r="Y160" s="124" t="s">
        <v>122</v>
      </c>
      <c r="Z160" s="124" t="s">
        <v>122</v>
      </c>
      <c r="AA160" s="124" t="s">
        <v>122</v>
      </c>
      <c r="AB160" s="124"/>
      <c r="AC160" s="124"/>
      <c r="AD160" s="124"/>
      <c r="AE160" s="119"/>
      <c r="AF160" s="120"/>
      <c r="AG160" s="120"/>
      <c r="AH160" s="120"/>
      <c r="AI160" s="25"/>
      <c r="AJ160" s="25"/>
      <c r="AK160" s="120"/>
      <c r="AL160" s="120"/>
      <c r="AM160" s="120"/>
      <c r="AN160" s="120"/>
      <c r="AO160" s="120"/>
      <c r="AP160" s="25"/>
      <c r="AQ160" s="120"/>
      <c r="AR160" s="25"/>
      <c r="AS160" s="120"/>
      <c r="AT160" s="120"/>
      <c r="AU160" s="120"/>
      <c r="AV160" s="164"/>
      <c r="AW160" s="120"/>
      <c r="AX160" s="120"/>
      <c r="AY160" s="120"/>
      <c r="AZ160" s="120"/>
      <c r="BA160" s="119"/>
      <c r="BB160" s="119"/>
      <c r="BC160" s="119"/>
      <c r="BD160" s="119"/>
      <c r="BE160" s="119"/>
      <c r="BF160" s="119"/>
      <c r="BG160" s="119"/>
      <c r="BH160" s="119"/>
      <c r="BI160" s="119"/>
      <c r="BJ160" s="119"/>
      <c r="BK160" s="120"/>
      <c r="BL160" s="120"/>
      <c r="BM160" s="120"/>
      <c r="BN160" s="164"/>
      <c r="BO160" s="164"/>
      <c r="BP160" s="164"/>
      <c r="BQ160" s="120"/>
      <c r="BR160" s="120"/>
      <c r="BS160" s="120"/>
      <c r="BT160" s="120"/>
      <c r="BU160" s="120"/>
      <c r="BV160" s="120"/>
      <c r="BW160" s="120"/>
      <c r="BX160" s="120"/>
      <c r="BY160" s="120"/>
      <c r="BZ160" s="120"/>
      <c r="CA160" s="120"/>
      <c r="CB160" s="120"/>
      <c r="CC160" s="120"/>
      <c r="CD160" s="120"/>
      <c r="CE160" s="120"/>
      <c r="CF160" s="119"/>
      <c r="CG160" s="119"/>
      <c r="CH160" s="119"/>
      <c r="CI160" s="119"/>
      <c r="CJ160" s="119"/>
      <c r="CK160" s="119"/>
      <c r="CL160" s="119"/>
      <c r="CM160" s="119"/>
      <c r="CN160" s="119"/>
      <c r="CO160" s="125"/>
      <c r="CP160" s="125"/>
      <c r="CQ160" s="125"/>
      <c r="CR160" s="125"/>
      <c r="CS160" s="125"/>
      <c r="CT160" s="125"/>
      <c r="CU160" s="125"/>
      <c r="CV160" s="125"/>
      <c r="CW160" s="125"/>
      <c r="CX160" s="125"/>
      <c r="CY160" s="120"/>
      <c r="CZ160" s="120"/>
      <c r="DA160" s="120"/>
      <c r="DB160" s="120"/>
      <c r="DC160" s="120"/>
      <c r="DD160" s="120"/>
      <c r="DE160" s="120"/>
      <c r="DF160" s="120"/>
      <c r="DG160" s="120"/>
      <c r="DH160" s="126"/>
      <c r="DI160" s="120"/>
      <c r="DJ160" s="120"/>
      <c r="DK160" s="120"/>
      <c r="DL160" s="120"/>
      <c r="DM160" s="120"/>
      <c r="DN160" s="120"/>
      <c r="DO160" s="120"/>
      <c r="DP160" s="120"/>
      <c r="DQ160" s="120"/>
      <c r="DR160" s="126"/>
      <c r="DS160" s="119"/>
      <c r="DT160" s="119"/>
      <c r="DU160" s="119"/>
      <c r="DV160" s="125"/>
      <c r="DW160" s="203"/>
      <c r="DX160" s="203"/>
      <c r="DY160" s="203"/>
      <c r="DZ160" s="203"/>
      <c r="EA160" s="203"/>
      <c r="EB160" s="203"/>
      <c r="EC160" s="203"/>
      <c r="ED160" s="203"/>
      <c r="EE160" s="125"/>
      <c r="EF160" s="125"/>
      <c r="EG160" s="125"/>
      <c r="EH160" s="125"/>
      <c r="EI160" s="125"/>
      <c r="EJ160" s="125"/>
      <c r="EK160" s="125"/>
      <c r="EL160" s="125"/>
      <c r="EM160" s="125"/>
      <c r="EN160" s="125"/>
      <c r="EO160" s="125"/>
      <c r="EP160" s="120"/>
      <c r="EQ160" s="120"/>
      <c r="ER160" s="120"/>
      <c r="ES160" s="120"/>
      <c r="ET160" s="120"/>
      <c r="EU160" s="120"/>
      <c r="EV160" s="120"/>
      <c r="EW160" s="120"/>
      <c r="EX160" s="120"/>
      <c r="EY160" s="126"/>
      <c r="EZ160" s="119"/>
      <c r="FA160" s="119"/>
      <c r="FB160" s="119"/>
      <c r="FC160" s="120"/>
      <c r="FD160" s="120"/>
      <c r="FE160" s="120"/>
      <c r="FF160" s="120"/>
      <c r="FG160" s="120"/>
      <c r="FH160" s="120"/>
      <c r="FI160" s="120"/>
      <c r="FJ160" s="120"/>
      <c r="FK160" s="120"/>
      <c r="FL160" s="120"/>
      <c r="FM160" s="120"/>
      <c r="FN160" s="120"/>
      <c r="FO160" s="120"/>
      <c r="FP160" s="120"/>
      <c r="FQ160" s="120"/>
      <c r="FR160" s="120"/>
      <c r="FS160" s="120"/>
      <c r="FT160" s="120"/>
      <c r="FU160" s="119"/>
      <c r="FV160" s="119"/>
      <c r="FW160" s="119"/>
      <c r="FX160" s="119"/>
      <c r="FY160" s="119"/>
      <c r="FZ160" s="119"/>
      <c r="GA160" s="119"/>
      <c r="GB160" s="119"/>
      <c r="GC160" s="119"/>
      <c r="GD160" s="119"/>
      <c r="GE160" s="119"/>
      <c r="GF160" s="119"/>
      <c r="GG160" s="120"/>
      <c r="GH160" s="120"/>
      <c r="GI160" s="120"/>
      <c r="GJ160" s="120"/>
      <c r="GK160" s="120"/>
      <c r="GL160" s="120"/>
      <c r="GM160" s="120"/>
      <c r="GN160" s="120"/>
      <c r="GO160" s="164"/>
      <c r="GP160" s="164"/>
      <c r="GQ160" s="164"/>
      <c r="GR160" s="164"/>
      <c r="GS160" s="164"/>
      <c r="GT160" s="120"/>
      <c r="GU160" s="120"/>
      <c r="GV160" s="120"/>
      <c r="GW160" s="120"/>
      <c r="GX160" s="119"/>
      <c r="GY160" s="119"/>
      <c r="GZ160" s="119"/>
      <c r="HA160" s="119"/>
      <c r="HB160" s="119"/>
      <c r="HC160" s="119"/>
      <c r="HD160" s="119"/>
      <c r="HE160" s="119"/>
      <c r="HF160" s="119"/>
      <c r="HG160" s="119"/>
      <c r="HH160" s="119"/>
      <c r="HI160" s="120"/>
      <c r="HJ160" s="119"/>
      <c r="HK160" s="119"/>
      <c r="HL160" s="119"/>
      <c r="HM160" s="119"/>
      <c r="HN160" s="120"/>
      <c r="HO160" s="120"/>
      <c r="HP160" s="120"/>
      <c r="HQ160" s="120"/>
      <c r="HR160" s="120"/>
      <c r="HS160" s="120"/>
      <c r="HT160" s="120"/>
      <c r="HU160" s="120"/>
      <c r="HV160" s="120"/>
      <c r="HW160" s="120"/>
      <c r="HX160" s="120"/>
      <c r="HY160" s="120"/>
      <c r="HZ160" s="120"/>
      <c r="IA160" s="120"/>
      <c r="IB160" s="120"/>
      <c r="IC160" s="119"/>
      <c r="ID160" s="119"/>
      <c r="IE160" s="119"/>
      <c r="IF160" s="119"/>
      <c r="IG160" s="119"/>
      <c r="IH160" s="119"/>
      <c r="II160" s="119"/>
      <c r="IJ160" s="119"/>
      <c r="IK160" s="119"/>
      <c r="IL160" s="119"/>
      <c r="IM160" s="119"/>
      <c r="IN160" s="119"/>
      <c r="IO160" s="119"/>
      <c r="IP160" s="119"/>
      <c r="IQ160" s="119"/>
      <c r="IR160" s="119"/>
      <c r="IS160" s="119"/>
      <c r="IT160" s="119"/>
      <c r="IU160" s="119"/>
      <c r="IV160" s="119"/>
      <c r="IW160" s="119"/>
      <c r="IX160" s="119"/>
      <c r="IY160" s="119"/>
      <c r="IZ160" s="119"/>
      <c r="JA160" s="120"/>
      <c r="JB160" s="120"/>
      <c r="JC160" s="120"/>
      <c r="JD160" s="120"/>
      <c r="JE160" s="120"/>
      <c r="JF160" s="120"/>
      <c r="JG160" s="119"/>
      <c r="JH160" s="119"/>
      <c r="JI160" s="119"/>
      <c r="JJ160" s="119"/>
      <c r="JK160" s="119"/>
      <c r="JL160" s="119"/>
      <c r="JM160" s="119"/>
      <c r="JN160" s="119"/>
      <c r="JO160" s="119"/>
      <c r="JP160" s="119"/>
      <c r="JQ160" s="119"/>
      <c r="JR160" s="119"/>
      <c r="JS160" s="119"/>
      <c r="JT160" s="119"/>
      <c r="JU160" s="119"/>
      <c r="JV160" s="119"/>
      <c r="JW160" s="119"/>
      <c r="JX160" s="119"/>
      <c r="JY160" s="119"/>
      <c r="JZ160" s="119"/>
      <c r="KA160" s="119"/>
      <c r="KB160" s="119"/>
      <c r="KC160" s="230"/>
      <c r="KD160" s="230"/>
      <c r="KE160" s="230"/>
      <c r="KF160" s="230"/>
      <c r="KG160" s="230"/>
      <c r="KH160" s="230"/>
      <c r="KI160" s="230"/>
      <c r="KJ160" s="230"/>
      <c r="KK160" s="230"/>
      <c r="KL160" s="230"/>
      <c r="KM160" s="230"/>
      <c r="KN160" s="230"/>
      <c r="KO160" s="230"/>
      <c r="KP160" s="230"/>
      <c r="KQ160" s="119"/>
      <c r="KR160" s="119"/>
      <c r="KS160" s="119"/>
      <c r="KT160" s="119"/>
      <c r="KU160" s="119"/>
      <c r="KV160" s="119"/>
      <c r="KW160" s="119"/>
      <c r="KX160" s="119"/>
      <c r="KY160" s="119"/>
      <c r="KZ160" s="119"/>
      <c r="LA160" s="119"/>
      <c r="LB160" s="119"/>
      <c r="LC160" s="119"/>
      <c r="LD160" s="125"/>
      <c r="LE160" s="125"/>
      <c r="LF160" s="125"/>
      <c r="LG160" s="231"/>
      <c r="LH160" s="231"/>
      <c r="LI160" s="231"/>
      <c r="LJ160" s="231"/>
      <c r="LK160" s="231"/>
      <c r="LL160" s="231"/>
      <c r="LM160" s="231"/>
      <c r="LN160" s="231"/>
      <c r="LO160" s="231"/>
      <c r="LP160" s="231"/>
      <c r="LQ160" s="231"/>
      <c r="LR160" s="231"/>
      <c r="LS160" s="125"/>
      <c r="LT160" s="125"/>
      <c r="LU160" s="125"/>
      <c r="LV160" s="125"/>
      <c r="LW160" s="125"/>
      <c r="LX160" s="126"/>
      <c r="LY160" s="119"/>
      <c r="LZ160" s="119"/>
      <c r="MA160" s="119"/>
      <c r="MB160" s="119"/>
      <c r="MC160" s="119"/>
      <c r="MD160" s="119"/>
      <c r="ME160" s="119"/>
      <c r="MF160" s="119"/>
      <c r="MG160" s="119"/>
      <c r="MH160" s="119"/>
      <c r="MI160" s="119"/>
      <c r="MJ160" s="119"/>
      <c r="MK160" s="230"/>
      <c r="ML160" s="230"/>
      <c r="MM160" s="230"/>
      <c r="MN160" s="230"/>
      <c r="MO160" s="230"/>
      <c r="MP160" s="230"/>
      <c r="MQ160" s="230"/>
      <c r="MR160" s="230"/>
      <c r="MS160" s="230"/>
      <c r="MT160" s="230"/>
      <c r="MU160" s="230"/>
      <c r="MV160" s="230"/>
      <c r="MW160" s="230"/>
      <c r="MX160" s="230"/>
      <c r="MY160" s="119"/>
      <c r="MZ160" s="119"/>
      <c r="NA160" s="119"/>
      <c r="NB160" s="119"/>
      <c r="NC160" s="126"/>
      <c r="ND160" s="119"/>
      <c r="NE160" s="119"/>
      <c r="NF160" s="119"/>
      <c r="NG160" s="119"/>
      <c r="NH160" s="119"/>
      <c r="NI160" s="119"/>
      <c r="NJ160" s="119"/>
      <c r="NK160" s="119"/>
      <c r="NL160" s="119"/>
      <c r="NM160" s="119"/>
      <c r="NN160" s="119"/>
      <c r="NO160" s="119"/>
      <c r="NP160" s="119"/>
      <c r="NQ160" s="119"/>
      <c r="NR160" s="119"/>
      <c r="NS160" s="119"/>
      <c r="NT160" s="119"/>
      <c r="NU160" s="119"/>
      <c r="NV160" s="119"/>
      <c r="NW160" s="119"/>
      <c r="NX160" s="119"/>
      <c r="NY160" s="119"/>
      <c r="NZ160" s="119"/>
      <c r="OA160" s="119"/>
      <c r="OB160" s="119"/>
      <c r="OC160" s="119"/>
      <c r="OD160" s="119"/>
      <c r="OE160" s="119"/>
      <c r="OF160" s="119"/>
      <c r="OG160" s="119"/>
      <c r="OH160" s="119"/>
      <c r="OI160" s="119"/>
      <c r="OJ160" s="119"/>
      <c r="OK160" s="119"/>
      <c r="OL160" s="119"/>
      <c r="OM160" s="30"/>
      <c r="ON160" s="32"/>
    </row>
    <row r="161" spans="1:404" ht="52.5" hidden="1" customHeight="1">
      <c r="A161" s="309">
        <v>162</v>
      </c>
      <c r="B161" s="51">
        <v>52</v>
      </c>
      <c r="C161" s="16" t="s">
        <v>247</v>
      </c>
      <c r="D161" s="14" t="s">
        <v>0</v>
      </c>
      <c r="E161" s="16" t="s">
        <v>248</v>
      </c>
      <c r="F161" s="82" t="s">
        <v>2</v>
      </c>
      <c r="G161" s="14"/>
      <c r="H161" s="89" t="s">
        <v>686</v>
      </c>
      <c r="I161" s="16" t="s">
        <v>687</v>
      </c>
      <c r="J161" s="54" t="s">
        <v>249</v>
      </c>
      <c r="K161" s="30" t="s">
        <v>636</v>
      </c>
      <c r="L161" s="30" t="s">
        <v>957</v>
      </c>
      <c r="M161" s="29" t="s">
        <v>638</v>
      </c>
      <c r="N161" s="93" t="s">
        <v>639</v>
      </c>
      <c r="O161" s="300" t="s">
        <v>27</v>
      </c>
      <c r="P161" s="54">
        <v>1</v>
      </c>
      <c r="Q161" s="30" t="s">
        <v>27</v>
      </c>
      <c r="R161" s="30"/>
      <c r="S161" s="30"/>
      <c r="T161" s="30"/>
      <c r="U161" s="30"/>
      <c r="V161" s="30"/>
      <c r="W161" s="30"/>
      <c r="X161" s="30"/>
      <c r="Y161" s="30"/>
      <c r="Z161" s="30"/>
      <c r="AA161" s="30"/>
      <c r="AB161" s="152" t="s">
        <v>1069</v>
      </c>
      <c r="AC161" s="152" t="s">
        <v>1069</v>
      </c>
      <c r="AD161" s="152" t="s">
        <v>1069</v>
      </c>
      <c r="AE161" s="30">
        <v>2</v>
      </c>
      <c r="AF161" s="30">
        <v>1</v>
      </c>
      <c r="AG161" s="30">
        <v>2</v>
      </c>
      <c r="AH161" s="30">
        <v>2</v>
      </c>
      <c r="AI161" s="23">
        <v>2</v>
      </c>
      <c r="AJ161" s="23">
        <v>2</v>
      </c>
      <c r="AK161" s="30">
        <v>2</v>
      </c>
      <c r="AL161" s="30">
        <v>1</v>
      </c>
      <c r="AM161" s="30">
        <v>2</v>
      </c>
      <c r="AN161" s="30">
        <v>2</v>
      </c>
      <c r="AO161" s="30">
        <v>2</v>
      </c>
      <c r="AP161" s="23">
        <v>1</v>
      </c>
      <c r="AQ161" s="30">
        <v>2</v>
      </c>
      <c r="AR161" s="23">
        <v>1</v>
      </c>
      <c r="AS161" s="30">
        <v>2</v>
      </c>
      <c r="AT161" s="30">
        <v>2</v>
      </c>
      <c r="AU161" s="30">
        <v>2</v>
      </c>
      <c r="AV161" s="30">
        <v>2</v>
      </c>
      <c r="AW161" s="173">
        <f>COUNTIF(AE161:AV161,"2")</f>
        <v>14</v>
      </c>
      <c r="AX161" s="174">
        <f t="shared" ref="AX161" si="470">AW161/(AW161+AY161+BA161+BC161)</f>
        <v>0.77777777777777779</v>
      </c>
      <c r="AY161" s="173">
        <f>COUNTIF(AE161:AV161,"1")</f>
        <v>4</v>
      </c>
      <c r="AZ161" s="174">
        <f t="shared" ref="AZ161" si="471">AY161/(AW161+AY161+BA161+BC161)</f>
        <v>0.22222222222222221</v>
      </c>
      <c r="BA161" s="173">
        <f>COUNTIF(AE161:AV161,"0")</f>
        <v>0</v>
      </c>
      <c r="BB161" s="174">
        <f t="shared" ref="BB161" si="472">BA161/(AW161+AY161+BA161+BC161)</f>
        <v>0</v>
      </c>
      <c r="BC161" s="173">
        <f>COUNTIF(AE161:AV161,"KĐG")</f>
        <v>0</v>
      </c>
      <c r="BD161" s="174">
        <f t="shared" ref="BD161" si="473">BC161/(AW161+AY161+BA161+BC161)</f>
        <v>0</v>
      </c>
      <c r="BE161" s="175">
        <f t="shared" ref="BE161" si="474">(((AW161*2)+(AY161*1)+(BA161*0)))/(AW161+AY161+BA161)</f>
        <v>1.7777777777777777</v>
      </c>
      <c r="BF161" s="169" t="str">
        <f t="shared" ref="BF161" si="475">IF(BD161&gt;=50%,"KĐG",IF(BE161&gt;=1.6,"ĐMT",IF(BE161&gt;=1,"CCG","CĐ")))</f>
        <v>ĐMT</v>
      </c>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130"/>
      <c r="CP161" s="130"/>
      <c r="CQ161" s="130"/>
      <c r="CR161" s="130"/>
      <c r="CS161" s="130"/>
      <c r="CT161" s="130"/>
      <c r="CU161" s="130"/>
      <c r="CV161" s="130"/>
      <c r="CW161" s="130"/>
      <c r="CX161" s="130"/>
      <c r="CY161" s="30"/>
      <c r="CZ161" s="30"/>
      <c r="DA161" s="30"/>
      <c r="DB161" s="30"/>
      <c r="DC161" s="30"/>
      <c r="DD161" s="30"/>
      <c r="DE161" s="30"/>
      <c r="DF161" s="30"/>
      <c r="DG161" s="30"/>
      <c r="DH161" s="135"/>
      <c r="DI161" s="30"/>
      <c r="DJ161" s="30"/>
      <c r="DK161" s="30"/>
      <c r="DL161" s="30"/>
      <c r="DM161" s="30"/>
      <c r="DN161" s="30"/>
      <c r="DO161" s="30"/>
      <c r="DP161" s="30"/>
      <c r="DQ161" s="30"/>
      <c r="DR161" s="135"/>
      <c r="DS161" s="30"/>
      <c r="DT161" s="30"/>
      <c r="DU161" s="30"/>
      <c r="DV161" s="130"/>
      <c r="DW161" s="130"/>
      <c r="DX161" s="130"/>
      <c r="DY161" s="130"/>
      <c r="DZ161" s="130"/>
      <c r="EA161" s="130"/>
      <c r="EB161" s="130"/>
      <c r="EC161" s="130"/>
      <c r="ED161" s="130"/>
      <c r="EE161" s="130"/>
      <c r="EF161" s="130"/>
      <c r="EG161" s="130"/>
      <c r="EH161" s="130"/>
      <c r="EI161" s="130"/>
      <c r="EJ161" s="130"/>
      <c r="EK161" s="130"/>
      <c r="EL161" s="130"/>
      <c r="EM161" s="130"/>
      <c r="EN161" s="130"/>
      <c r="EO161" s="130"/>
      <c r="EP161" s="30"/>
      <c r="EQ161" s="30"/>
      <c r="ER161" s="30"/>
      <c r="ES161" s="30"/>
      <c r="ET161" s="30"/>
      <c r="EU161" s="30"/>
      <c r="EV161" s="30"/>
      <c r="EW161" s="30"/>
      <c r="EX161" s="30"/>
      <c r="EY161" s="135"/>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130"/>
      <c r="LE161" s="130"/>
      <c r="LF161" s="130"/>
      <c r="LG161" s="130"/>
      <c r="LH161" s="130"/>
      <c r="LI161" s="130"/>
      <c r="LJ161" s="130"/>
      <c r="LK161" s="130"/>
      <c r="LL161" s="130"/>
      <c r="LM161" s="130"/>
      <c r="LN161" s="130"/>
      <c r="LO161" s="130"/>
      <c r="LP161" s="130"/>
      <c r="LQ161" s="130"/>
      <c r="LR161" s="130"/>
      <c r="LS161" s="130"/>
      <c r="LT161" s="130"/>
      <c r="LU161" s="130"/>
      <c r="LV161" s="130"/>
      <c r="LW161" s="130"/>
      <c r="LX161" s="135"/>
      <c r="LY161" s="30"/>
      <c r="LZ161" s="30"/>
      <c r="MA161" s="30"/>
      <c r="MB161" s="30"/>
      <c r="MC161" s="30"/>
      <c r="MD161" s="30"/>
      <c r="ME161" s="30"/>
      <c r="MF161" s="30"/>
      <c r="MG161" s="30"/>
      <c r="MH161" s="30"/>
      <c r="MI161" s="30"/>
      <c r="MJ161" s="30"/>
      <c r="MK161" s="30"/>
      <c r="ML161" s="30"/>
      <c r="MM161" s="30"/>
      <c r="MN161" s="30"/>
      <c r="MO161" s="30"/>
      <c r="MP161" s="30"/>
      <c r="MQ161" s="30"/>
      <c r="MR161" s="30"/>
      <c r="MS161" s="30"/>
      <c r="MT161" s="30"/>
      <c r="MU161" s="30"/>
      <c r="MV161" s="30"/>
      <c r="MW161" s="30"/>
      <c r="MX161" s="30"/>
      <c r="MY161" s="30"/>
      <c r="MZ161" s="30"/>
      <c r="NA161" s="30"/>
      <c r="NB161" s="30"/>
      <c r="NC161" s="135"/>
      <c r="ND161" s="30"/>
      <c r="NE161" s="30"/>
      <c r="NF161" s="30"/>
      <c r="NG161" s="30"/>
      <c r="NH161" s="30"/>
      <c r="NI161" s="30"/>
      <c r="NJ161" s="30"/>
      <c r="NK161" s="30"/>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f t="shared" ref="OM161:OM188" si="476">COUNTIF(Q161:AA161,"x")</f>
        <v>1</v>
      </c>
      <c r="ON161" s="121"/>
    </row>
    <row r="162" spans="1:404" ht="40.5" hidden="1" customHeight="1">
      <c r="A162" s="310"/>
      <c r="B162" s="74">
        <v>52</v>
      </c>
      <c r="C162" s="16" t="s">
        <v>247</v>
      </c>
      <c r="D162" s="73" t="s">
        <v>0</v>
      </c>
      <c r="E162" s="16" t="s">
        <v>248</v>
      </c>
      <c r="F162" s="82" t="s">
        <v>2</v>
      </c>
      <c r="G162" s="73"/>
      <c r="H162" s="89" t="s">
        <v>686</v>
      </c>
      <c r="I162" s="16" t="s">
        <v>687</v>
      </c>
      <c r="J162" s="76"/>
      <c r="K162" s="30" t="s">
        <v>636</v>
      </c>
      <c r="L162" s="30" t="s">
        <v>957</v>
      </c>
      <c r="M162" s="29" t="s">
        <v>638</v>
      </c>
      <c r="N162" s="93" t="s">
        <v>639</v>
      </c>
      <c r="O162" s="301"/>
      <c r="P162" s="76"/>
      <c r="Q162" s="30"/>
      <c r="R162" s="30" t="s">
        <v>27</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152" t="s">
        <v>1069</v>
      </c>
      <c r="BH162" s="152" t="s">
        <v>1069</v>
      </c>
      <c r="BI162" s="152" t="s">
        <v>1069</v>
      </c>
      <c r="BJ162" s="30">
        <v>1</v>
      </c>
      <c r="BK162" s="30">
        <v>2</v>
      </c>
      <c r="BL162" s="30">
        <v>2</v>
      </c>
      <c r="BM162" s="30">
        <v>2</v>
      </c>
      <c r="BN162" s="23">
        <v>1</v>
      </c>
      <c r="BO162" s="23">
        <v>2</v>
      </c>
      <c r="BP162" s="30">
        <v>2</v>
      </c>
      <c r="BQ162" s="30">
        <v>1</v>
      </c>
      <c r="BR162" s="30">
        <v>2</v>
      </c>
      <c r="BS162" s="30">
        <v>2</v>
      </c>
      <c r="BT162" s="30">
        <v>2</v>
      </c>
      <c r="BU162" s="23">
        <v>2</v>
      </c>
      <c r="BV162" s="30">
        <v>2</v>
      </c>
      <c r="BW162" s="23">
        <v>1</v>
      </c>
      <c r="BX162" s="30">
        <v>2</v>
      </c>
      <c r="BY162" s="30">
        <v>2</v>
      </c>
      <c r="BZ162" s="30">
        <v>2</v>
      </c>
      <c r="CA162" s="30">
        <v>1</v>
      </c>
      <c r="CB162" s="30"/>
      <c r="CC162" s="185">
        <f>COUNTIF(BJ162:CA162,"2")</f>
        <v>13</v>
      </c>
      <c r="CD162" s="186">
        <f t="shared" ref="CD162" si="477">CC162/(CC162+CE162+CG162+CI162)</f>
        <v>0.72222222222222221</v>
      </c>
      <c r="CE162" s="185">
        <f>COUNTIF(BJ162:CA162,"1")</f>
        <v>5</v>
      </c>
      <c r="CF162" s="186">
        <f t="shared" ref="CF162" si="478">CE162/(CC162+CE162+CG162+CI162)</f>
        <v>0.27777777777777779</v>
      </c>
      <c r="CG162" s="185">
        <f>COUNTIF(BJ162:CA162,"0")</f>
        <v>0</v>
      </c>
      <c r="CH162" s="186">
        <f t="shared" ref="CH162" si="479">CG162/(CC162+CE162+CG162+CI162)</f>
        <v>0</v>
      </c>
      <c r="CI162" s="185">
        <f>COUNTIF(BJ162:CA162,"KĐG")</f>
        <v>0</v>
      </c>
      <c r="CJ162" s="186">
        <f t="shared" ref="CJ162" si="480">CI162/(CC162+CE162+CG162+CI162)</f>
        <v>0</v>
      </c>
      <c r="CK162" s="187">
        <f t="shared" ref="CK162" si="481">(((CC162*2)+(CE162*1)+(CG162*0)))/(CC162+CE162+CG162)</f>
        <v>1.7222222222222223</v>
      </c>
      <c r="CL162" s="169" t="str">
        <f t="shared" ref="CL162" si="482">IF(CJ162&gt;=50%,"KĐG",IF(CK162&gt;=1.6,"ĐMT",IF(CK162&gt;=1,"CCG","CĐ")))</f>
        <v>ĐMT</v>
      </c>
      <c r="CM162" s="30"/>
      <c r="CN162" s="30"/>
      <c r="CO162" s="130"/>
      <c r="CP162" s="130"/>
      <c r="CQ162" s="130"/>
      <c r="CR162" s="130"/>
      <c r="CS162" s="130"/>
      <c r="CT162" s="130"/>
      <c r="CU162" s="130"/>
      <c r="CV162" s="130"/>
      <c r="CW162" s="130"/>
      <c r="CX162" s="130"/>
      <c r="CY162" s="30"/>
      <c r="CZ162" s="30"/>
      <c r="DA162" s="30"/>
      <c r="DB162" s="30"/>
      <c r="DC162" s="30"/>
      <c r="DD162" s="30"/>
      <c r="DE162" s="30"/>
      <c r="DF162" s="30"/>
      <c r="DG162" s="30"/>
      <c r="DH162" s="135"/>
      <c r="DI162" s="30"/>
      <c r="DJ162" s="30"/>
      <c r="DK162" s="30"/>
      <c r="DL162" s="30"/>
      <c r="DM162" s="30"/>
      <c r="DN162" s="30"/>
      <c r="DO162" s="30"/>
      <c r="DP162" s="30"/>
      <c r="DQ162" s="30"/>
      <c r="DR162" s="135"/>
      <c r="DS162" s="30"/>
      <c r="DT162" s="30"/>
      <c r="DU162" s="30"/>
      <c r="DV162" s="130"/>
      <c r="DW162" s="130"/>
      <c r="DX162" s="130"/>
      <c r="DY162" s="130"/>
      <c r="DZ162" s="130"/>
      <c r="EA162" s="130"/>
      <c r="EB162" s="130"/>
      <c r="EC162" s="130"/>
      <c r="ED162" s="130"/>
      <c r="EE162" s="130"/>
      <c r="EF162" s="130"/>
      <c r="EG162" s="130"/>
      <c r="EH162" s="130"/>
      <c r="EI162" s="130"/>
      <c r="EJ162" s="130"/>
      <c r="EK162" s="130"/>
      <c r="EL162" s="130"/>
      <c r="EM162" s="130"/>
      <c r="EN162" s="130"/>
      <c r="EO162" s="130"/>
      <c r="EP162" s="30"/>
      <c r="EQ162" s="30"/>
      <c r="ER162" s="30"/>
      <c r="ES162" s="30"/>
      <c r="ET162" s="30"/>
      <c r="EU162" s="30"/>
      <c r="EV162" s="30"/>
      <c r="EW162" s="30"/>
      <c r="EX162" s="30"/>
      <c r="EY162" s="135"/>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130"/>
      <c r="LE162" s="130"/>
      <c r="LF162" s="130"/>
      <c r="LG162" s="130"/>
      <c r="LH162" s="130"/>
      <c r="LI162" s="130"/>
      <c r="LJ162" s="130"/>
      <c r="LK162" s="130"/>
      <c r="LL162" s="130"/>
      <c r="LM162" s="130"/>
      <c r="LN162" s="130"/>
      <c r="LO162" s="130"/>
      <c r="LP162" s="130"/>
      <c r="LQ162" s="130"/>
      <c r="LR162" s="130"/>
      <c r="LS162" s="130"/>
      <c r="LT162" s="130"/>
      <c r="LU162" s="130"/>
      <c r="LV162" s="130"/>
      <c r="LW162" s="130"/>
      <c r="LX162" s="135"/>
      <c r="LY162" s="30"/>
      <c r="LZ162" s="30"/>
      <c r="MA162" s="30"/>
      <c r="MB162" s="30"/>
      <c r="MC162" s="30"/>
      <c r="MD162" s="30"/>
      <c r="ME162" s="30"/>
      <c r="MF162" s="30"/>
      <c r="MG162" s="30"/>
      <c r="MH162" s="30"/>
      <c r="MI162" s="30"/>
      <c r="MJ162" s="30"/>
      <c r="MK162" s="30"/>
      <c r="ML162" s="30"/>
      <c r="MM162" s="30"/>
      <c r="MN162" s="30"/>
      <c r="MO162" s="30"/>
      <c r="MP162" s="30"/>
      <c r="MQ162" s="30"/>
      <c r="MR162" s="30"/>
      <c r="MS162" s="30"/>
      <c r="MT162" s="30"/>
      <c r="MU162" s="30"/>
      <c r="MV162" s="30"/>
      <c r="MW162" s="30"/>
      <c r="MX162" s="30"/>
      <c r="MY162" s="30"/>
      <c r="MZ162" s="30"/>
      <c r="NA162" s="30"/>
      <c r="NB162" s="30"/>
      <c r="NC162" s="135"/>
      <c r="ND162" s="30"/>
      <c r="NE162" s="30"/>
      <c r="NF162" s="30"/>
      <c r="NG162" s="30"/>
      <c r="NH162" s="30"/>
      <c r="NI162" s="30"/>
      <c r="NJ162" s="30"/>
      <c r="NK162" s="30"/>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f t="shared" si="476"/>
        <v>1</v>
      </c>
      <c r="ON162" s="74"/>
    </row>
    <row r="163" spans="1:404" ht="38.25" hidden="1" customHeight="1">
      <c r="A163" s="310"/>
      <c r="B163" s="74">
        <v>52</v>
      </c>
      <c r="C163" s="16" t="s">
        <v>247</v>
      </c>
      <c r="D163" s="73" t="s">
        <v>0</v>
      </c>
      <c r="E163" s="16" t="s">
        <v>248</v>
      </c>
      <c r="F163" s="82" t="s">
        <v>2</v>
      </c>
      <c r="G163" s="73"/>
      <c r="H163" s="89" t="s">
        <v>686</v>
      </c>
      <c r="I163" s="16" t="s">
        <v>687</v>
      </c>
      <c r="J163" s="76"/>
      <c r="K163" s="30" t="s">
        <v>636</v>
      </c>
      <c r="L163" s="30" t="s">
        <v>957</v>
      </c>
      <c r="M163" s="29" t="s">
        <v>638</v>
      </c>
      <c r="N163" s="93" t="s">
        <v>639</v>
      </c>
      <c r="O163" s="301"/>
      <c r="P163" s="76"/>
      <c r="Q163" s="30"/>
      <c r="R163" s="30"/>
      <c r="S163" s="30"/>
      <c r="T163" s="30"/>
      <c r="U163" s="30"/>
      <c r="V163" s="30" t="s">
        <v>27</v>
      </c>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130"/>
      <c r="CP163" s="130"/>
      <c r="CQ163" s="130"/>
      <c r="CR163" s="130"/>
      <c r="CS163" s="130"/>
      <c r="CT163" s="130"/>
      <c r="CU163" s="130"/>
      <c r="CV163" s="130"/>
      <c r="CW163" s="130"/>
      <c r="CX163" s="130"/>
      <c r="CY163" s="30"/>
      <c r="CZ163" s="30"/>
      <c r="DA163" s="30"/>
      <c r="DB163" s="30"/>
      <c r="DC163" s="30"/>
      <c r="DD163" s="30"/>
      <c r="DE163" s="30"/>
      <c r="DF163" s="30"/>
      <c r="DG163" s="30"/>
      <c r="DH163" s="135"/>
      <c r="DI163" s="30"/>
      <c r="DJ163" s="30"/>
      <c r="DK163" s="30"/>
      <c r="DL163" s="30"/>
      <c r="DM163" s="30"/>
      <c r="DN163" s="30"/>
      <c r="DO163" s="30"/>
      <c r="DP163" s="30"/>
      <c r="DQ163" s="30"/>
      <c r="DR163" s="135"/>
      <c r="DS163" s="30"/>
      <c r="DT163" s="30"/>
      <c r="DU163" s="30"/>
      <c r="DV163" s="130"/>
      <c r="DW163" s="130"/>
      <c r="DX163" s="130"/>
      <c r="DY163" s="130"/>
      <c r="DZ163" s="130"/>
      <c r="EA163" s="130"/>
      <c r="EB163" s="130"/>
      <c r="EC163" s="130"/>
      <c r="ED163" s="130"/>
      <c r="EE163" s="130"/>
      <c r="EF163" s="130"/>
      <c r="EG163" s="130"/>
      <c r="EH163" s="130"/>
      <c r="EI163" s="130"/>
      <c r="EJ163" s="130"/>
      <c r="EK163" s="130"/>
      <c r="EL163" s="130"/>
      <c r="EM163" s="130"/>
      <c r="EN163" s="130"/>
      <c r="EO163" s="130"/>
      <c r="EP163" s="30"/>
      <c r="EQ163" s="30"/>
      <c r="ER163" s="30"/>
      <c r="ES163" s="30"/>
      <c r="ET163" s="30"/>
      <c r="EU163" s="30"/>
      <c r="EV163" s="30"/>
      <c r="EW163" s="30"/>
      <c r="EX163" s="30"/>
      <c r="EY163" s="135"/>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152" t="s">
        <v>1069</v>
      </c>
      <c r="GE163" s="152" t="s">
        <v>1069</v>
      </c>
      <c r="GF163" s="30">
        <v>2</v>
      </c>
      <c r="GG163" s="30">
        <v>2</v>
      </c>
      <c r="GH163" s="30">
        <v>2</v>
      </c>
      <c r="GI163" s="30">
        <v>2</v>
      </c>
      <c r="GJ163" s="23">
        <v>2</v>
      </c>
      <c r="GK163" s="23">
        <v>2</v>
      </c>
      <c r="GL163" s="30">
        <v>2</v>
      </c>
      <c r="GM163" s="30">
        <v>2</v>
      </c>
      <c r="GN163" s="30">
        <v>2</v>
      </c>
      <c r="GO163" s="30">
        <v>2</v>
      </c>
      <c r="GP163" s="30">
        <v>2</v>
      </c>
      <c r="GQ163" s="30">
        <v>2</v>
      </c>
      <c r="GR163" s="30">
        <v>2</v>
      </c>
      <c r="GS163" s="23">
        <v>1</v>
      </c>
      <c r="GT163" s="30">
        <v>2</v>
      </c>
      <c r="GU163" s="30">
        <v>2</v>
      </c>
      <c r="GV163" s="30">
        <v>2</v>
      </c>
      <c r="GW163" s="30"/>
      <c r="GX163" s="30">
        <v>2</v>
      </c>
      <c r="GY163" s="224">
        <f>COUNTIF(GF163:GX163,"2")</f>
        <v>17</v>
      </c>
      <c r="GZ163" s="225">
        <f t="shared" ref="GZ163" si="483">GY163/(GY163+HA163+HC163+HE163)</f>
        <v>0.94444444444444442</v>
      </c>
      <c r="HA163" s="224">
        <f>COUNTIF(GG163:GX163,"1")</f>
        <v>1</v>
      </c>
      <c r="HB163" s="225">
        <f t="shared" ref="HB163" si="484">HA163/(GY163+HA163+HC163+HE163)</f>
        <v>5.5555555555555552E-2</v>
      </c>
      <c r="HC163" s="224">
        <f>COUNTIF(GG163:GX163,"0")</f>
        <v>0</v>
      </c>
      <c r="HD163" s="225">
        <f t="shared" ref="HD163" si="485">HC163/(GY163+HA163+HC163+HE163)</f>
        <v>0</v>
      </c>
      <c r="HE163" s="224">
        <f>COUNTIF(GG163:GX163,"KĐG")</f>
        <v>0</v>
      </c>
      <c r="HF163" s="225">
        <f t="shared" ref="HF163" si="486">HE163/(GY163+HA163+HC163+HE163)</f>
        <v>0</v>
      </c>
      <c r="HG163" s="226">
        <f t="shared" ref="HG163" si="487">(((GY163*2)+(HA163*1)+(HC163*0)))/(GY163+HA163+HC163)</f>
        <v>1.9444444444444444</v>
      </c>
      <c r="HH163" s="169" t="str">
        <f t="shared" ref="HH163" si="488">IF(HF163&gt;=50%,"KĐG",IF(HG163&gt;=1.6,"ĐMT",IF(HG163&gt;=1,"CCG","CĐ")))</f>
        <v>ĐMT</v>
      </c>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130"/>
      <c r="LE163" s="130"/>
      <c r="LF163" s="130"/>
      <c r="LG163" s="130"/>
      <c r="LH163" s="130"/>
      <c r="LI163" s="130"/>
      <c r="LJ163" s="130"/>
      <c r="LK163" s="130"/>
      <c r="LL163" s="130"/>
      <c r="LM163" s="130"/>
      <c r="LN163" s="130"/>
      <c r="LO163" s="130"/>
      <c r="LP163" s="130"/>
      <c r="LQ163" s="130"/>
      <c r="LR163" s="130"/>
      <c r="LS163" s="130"/>
      <c r="LT163" s="130"/>
      <c r="LU163" s="130"/>
      <c r="LV163" s="130"/>
      <c r="LW163" s="130"/>
      <c r="LX163" s="135"/>
      <c r="LY163" s="30"/>
      <c r="LZ163" s="30"/>
      <c r="MA163" s="30"/>
      <c r="MB163" s="30"/>
      <c r="MC163" s="30"/>
      <c r="MD163" s="30"/>
      <c r="ME163" s="30"/>
      <c r="MF163" s="30"/>
      <c r="MG163" s="30"/>
      <c r="MH163" s="30"/>
      <c r="MI163" s="30"/>
      <c r="MJ163" s="30"/>
      <c r="MK163" s="30"/>
      <c r="ML163" s="30"/>
      <c r="MM163" s="30"/>
      <c r="MN163" s="30"/>
      <c r="MO163" s="30"/>
      <c r="MP163" s="30"/>
      <c r="MQ163" s="30"/>
      <c r="MR163" s="30"/>
      <c r="MS163" s="30"/>
      <c r="MT163" s="30"/>
      <c r="MU163" s="30"/>
      <c r="MV163" s="30"/>
      <c r="MW163" s="30"/>
      <c r="MX163" s="30"/>
      <c r="MY163" s="30"/>
      <c r="MZ163" s="30"/>
      <c r="NA163" s="30"/>
      <c r="NB163" s="30"/>
      <c r="NC163" s="135"/>
      <c r="ND163" s="30"/>
      <c r="NE163" s="30"/>
      <c r="NF163" s="30"/>
      <c r="NG163" s="30"/>
      <c r="NH163" s="30"/>
      <c r="NI163" s="30"/>
      <c r="NJ163" s="30"/>
      <c r="NK163" s="30"/>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f t="shared" si="476"/>
        <v>1</v>
      </c>
      <c r="ON163" s="74"/>
    </row>
    <row r="164" spans="1:404" ht="64.5" hidden="1" customHeight="1">
      <c r="A164" s="311"/>
      <c r="B164" s="74">
        <v>52</v>
      </c>
      <c r="C164" s="16" t="s">
        <v>247</v>
      </c>
      <c r="D164" s="73" t="s">
        <v>0</v>
      </c>
      <c r="E164" s="16" t="s">
        <v>248</v>
      </c>
      <c r="F164" s="82" t="s">
        <v>2</v>
      </c>
      <c r="G164" s="73"/>
      <c r="H164" s="89" t="s">
        <v>686</v>
      </c>
      <c r="I164" s="16" t="s">
        <v>687</v>
      </c>
      <c r="J164" s="76"/>
      <c r="K164" s="30" t="s">
        <v>636</v>
      </c>
      <c r="L164" s="30" t="s">
        <v>957</v>
      </c>
      <c r="M164" s="29" t="s">
        <v>638</v>
      </c>
      <c r="N164" s="93" t="s">
        <v>639</v>
      </c>
      <c r="O164" s="302"/>
      <c r="P164" s="76"/>
      <c r="Q164" s="30"/>
      <c r="R164" s="30"/>
      <c r="S164" s="30"/>
      <c r="T164" s="30"/>
      <c r="U164" s="30"/>
      <c r="V164" s="30"/>
      <c r="W164" s="30"/>
      <c r="X164" s="30"/>
      <c r="Y164" s="30" t="s">
        <v>27</v>
      </c>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130"/>
      <c r="CP164" s="130"/>
      <c r="CQ164" s="130"/>
      <c r="CR164" s="130"/>
      <c r="CS164" s="130"/>
      <c r="CT164" s="130"/>
      <c r="CU164" s="130"/>
      <c r="CV164" s="130"/>
      <c r="CW164" s="130"/>
      <c r="CX164" s="130"/>
      <c r="CY164" s="30"/>
      <c r="CZ164" s="30"/>
      <c r="DA164" s="30"/>
      <c r="DB164" s="30"/>
      <c r="DC164" s="30"/>
      <c r="DD164" s="30"/>
      <c r="DE164" s="30"/>
      <c r="DF164" s="30"/>
      <c r="DG164" s="30"/>
      <c r="DH164" s="135"/>
      <c r="DI164" s="30"/>
      <c r="DJ164" s="30"/>
      <c r="DK164" s="30"/>
      <c r="DL164" s="30"/>
      <c r="DM164" s="30"/>
      <c r="DN164" s="30"/>
      <c r="DO164" s="30"/>
      <c r="DP164" s="30"/>
      <c r="DQ164" s="30"/>
      <c r="DR164" s="135"/>
      <c r="DS164" s="30"/>
      <c r="DT164" s="30"/>
      <c r="DU164" s="30"/>
      <c r="DV164" s="130"/>
      <c r="DW164" s="130"/>
      <c r="DX164" s="130"/>
      <c r="DY164" s="130"/>
      <c r="DZ164" s="130"/>
      <c r="EA164" s="130"/>
      <c r="EB164" s="130"/>
      <c r="EC164" s="130"/>
      <c r="ED164" s="130"/>
      <c r="EE164" s="130"/>
      <c r="EF164" s="130"/>
      <c r="EG164" s="130"/>
      <c r="EH164" s="130"/>
      <c r="EI164" s="130"/>
      <c r="EJ164" s="130"/>
      <c r="EK164" s="130"/>
      <c r="EL164" s="130"/>
      <c r="EM164" s="130"/>
      <c r="EN164" s="130"/>
      <c r="EO164" s="130"/>
      <c r="EP164" s="30"/>
      <c r="EQ164" s="30"/>
      <c r="ER164" s="30"/>
      <c r="ES164" s="30"/>
      <c r="ET164" s="30"/>
      <c r="EU164" s="30"/>
      <c r="EV164" s="30"/>
      <c r="EW164" s="30"/>
      <c r="EX164" s="30"/>
      <c r="EY164" s="135"/>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130"/>
      <c r="LE164" s="130"/>
      <c r="LF164" s="130"/>
      <c r="LG164" s="130"/>
      <c r="LH164" s="130"/>
      <c r="LI164" s="130"/>
      <c r="LJ164" s="130"/>
      <c r="LK164" s="130"/>
      <c r="LL164" s="130"/>
      <c r="LM164" s="130"/>
      <c r="LN164" s="130"/>
      <c r="LO164" s="130"/>
      <c r="LP164" s="130"/>
      <c r="LQ164" s="130"/>
      <c r="LR164" s="130"/>
      <c r="LS164" s="130"/>
      <c r="LT164" s="130"/>
      <c r="LU164" s="130"/>
      <c r="LV164" s="130"/>
      <c r="LW164" s="130"/>
      <c r="LX164" s="135"/>
      <c r="LY164" s="30"/>
      <c r="LZ164" s="30"/>
      <c r="MA164" s="30"/>
      <c r="MB164" s="30"/>
      <c r="MC164" s="30"/>
      <c r="MD164" s="30"/>
      <c r="ME164" s="30"/>
      <c r="MF164" s="30"/>
      <c r="MG164" s="30"/>
      <c r="MH164" s="30"/>
      <c r="MI164" s="30"/>
      <c r="MJ164" s="30"/>
      <c r="MK164" s="30"/>
      <c r="ML164" s="30"/>
      <c r="MM164" s="30"/>
      <c r="MN164" s="30"/>
      <c r="MO164" s="30"/>
      <c r="MP164" s="30"/>
      <c r="MQ164" s="30"/>
      <c r="MR164" s="30"/>
      <c r="MS164" s="30"/>
      <c r="MT164" s="30"/>
      <c r="MU164" s="30"/>
      <c r="MV164" s="30"/>
      <c r="MW164" s="30"/>
      <c r="MX164" s="30"/>
      <c r="MY164" s="30"/>
      <c r="MZ164" s="30"/>
      <c r="NA164" s="30"/>
      <c r="NB164" s="30"/>
      <c r="NC164" s="135"/>
      <c r="ND164" s="30"/>
      <c r="NE164" s="30"/>
      <c r="NF164" s="30"/>
      <c r="NG164" s="30"/>
      <c r="NH164" s="30"/>
      <c r="NI164" s="30"/>
      <c r="NJ164" s="30"/>
      <c r="NK164" s="30"/>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f t="shared" si="476"/>
        <v>1</v>
      </c>
      <c r="ON164" s="74"/>
    </row>
    <row r="165" spans="1:404" ht="39.75" hidden="1" customHeight="1">
      <c r="A165" s="309">
        <v>165</v>
      </c>
      <c r="B165" s="51">
        <v>53</v>
      </c>
      <c r="C165" s="16" t="s">
        <v>250</v>
      </c>
      <c r="D165" s="14" t="s">
        <v>0</v>
      </c>
      <c r="E165" s="16" t="s">
        <v>251</v>
      </c>
      <c r="F165" s="82" t="s">
        <v>2</v>
      </c>
      <c r="G165" s="29"/>
      <c r="H165" s="89" t="s">
        <v>688</v>
      </c>
      <c r="I165" s="16" t="s">
        <v>689</v>
      </c>
      <c r="J165" s="54"/>
      <c r="K165" s="30" t="s">
        <v>636</v>
      </c>
      <c r="L165" s="30" t="s">
        <v>957</v>
      </c>
      <c r="M165" s="29" t="s">
        <v>638</v>
      </c>
      <c r="N165" s="93" t="s">
        <v>639</v>
      </c>
      <c r="O165" s="300" t="s">
        <v>27</v>
      </c>
      <c r="P165" s="54"/>
      <c r="Q165" s="30"/>
      <c r="R165" s="30"/>
      <c r="S165" s="30" t="s">
        <v>27</v>
      </c>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152" t="s">
        <v>1069</v>
      </c>
      <c r="CN165" s="152" t="s">
        <v>1069</v>
      </c>
      <c r="CO165" s="152" t="s">
        <v>1069</v>
      </c>
      <c r="CP165" s="30">
        <v>2</v>
      </c>
      <c r="CQ165" s="30">
        <v>2</v>
      </c>
      <c r="CR165" s="30">
        <v>2</v>
      </c>
      <c r="CS165" s="30">
        <v>2</v>
      </c>
      <c r="CT165" s="23">
        <v>1</v>
      </c>
      <c r="CU165" s="23">
        <v>1</v>
      </c>
      <c r="CV165" s="30">
        <v>2</v>
      </c>
      <c r="CW165" s="30">
        <v>1</v>
      </c>
      <c r="CX165" s="30">
        <v>2</v>
      </c>
      <c r="CY165" s="30">
        <v>2</v>
      </c>
      <c r="CZ165" s="30">
        <v>2</v>
      </c>
      <c r="DA165" s="23">
        <v>2</v>
      </c>
      <c r="DB165" s="30">
        <v>2</v>
      </c>
      <c r="DC165" s="23">
        <v>1</v>
      </c>
      <c r="DD165" s="30">
        <v>2</v>
      </c>
      <c r="DE165" s="30">
        <v>2</v>
      </c>
      <c r="DF165" s="30">
        <v>2</v>
      </c>
      <c r="DG165" s="30"/>
      <c r="DH165" s="201">
        <f>COUNTIF(CP165:DG165,"2")</f>
        <v>13</v>
      </c>
      <c r="DI165" s="198">
        <f t="shared" ref="DI165" si="489">DH165/(DH165+DJ165+DL165+DN165)</f>
        <v>0.76470588235294112</v>
      </c>
      <c r="DJ165" s="201">
        <f>COUNTIF(CP165:DG165,"1")</f>
        <v>4</v>
      </c>
      <c r="DK165" s="198">
        <f t="shared" ref="DK165" si="490">DJ165/(DH165+DJ165+DL165+DN165)</f>
        <v>0.23529411764705882</v>
      </c>
      <c r="DL165" s="201">
        <f>COUNTIF(CP165:DG165,"0")</f>
        <v>0</v>
      </c>
      <c r="DM165" s="198">
        <f t="shared" ref="DM165" si="491">DL165/(DH165+DJ165+DL165+DN165)</f>
        <v>0</v>
      </c>
      <c r="DN165" s="201">
        <f>COUNTIF(CP165:DG165,"KĐG")</f>
        <v>0</v>
      </c>
      <c r="DO165" s="198">
        <f t="shared" ref="DO165" si="492">DN165/(DH165+DJ165+DL165+DN165)</f>
        <v>0</v>
      </c>
      <c r="DP165" s="199">
        <f t="shared" ref="DP165" si="493">(((DH165*2)+(DJ165*1)+(DL165*0)))/(DH165+DJ165+DL165)</f>
        <v>1.7647058823529411</v>
      </c>
      <c r="DQ165" s="169" t="str">
        <f t="shared" ref="DQ165" si="494">IF(DO165&gt;=50%,"KĐG",IF(DP165&gt;=1.6,"ĐMT",IF(DP165&gt;=1,"CCG","CĐ")))</f>
        <v>ĐMT</v>
      </c>
      <c r="DR165" s="135"/>
      <c r="DS165" s="30"/>
      <c r="DT165" s="30"/>
      <c r="DU165" s="30"/>
      <c r="DV165" s="130"/>
      <c r="DW165" s="130"/>
      <c r="DX165" s="130"/>
      <c r="DY165" s="130"/>
      <c r="DZ165" s="130"/>
      <c r="EA165" s="130"/>
      <c r="EB165" s="130"/>
      <c r="EC165" s="130"/>
      <c r="ED165" s="130"/>
      <c r="EE165" s="130"/>
      <c r="EF165" s="130"/>
      <c r="EG165" s="130"/>
      <c r="EH165" s="130"/>
      <c r="EI165" s="130"/>
      <c r="EJ165" s="130"/>
      <c r="EK165" s="130"/>
      <c r="EL165" s="130"/>
      <c r="EM165" s="130"/>
      <c r="EN165" s="130"/>
      <c r="EO165" s="130"/>
      <c r="EP165" s="30"/>
      <c r="EQ165" s="30"/>
      <c r="ER165" s="30"/>
      <c r="ES165" s="30"/>
      <c r="ET165" s="30"/>
      <c r="EU165" s="30"/>
      <c r="EV165" s="30"/>
      <c r="EW165" s="30"/>
      <c r="EX165" s="30"/>
      <c r="EY165" s="135"/>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130"/>
      <c r="LE165" s="130"/>
      <c r="LF165" s="130"/>
      <c r="LG165" s="130"/>
      <c r="LH165" s="130"/>
      <c r="LI165" s="130"/>
      <c r="LJ165" s="130"/>
      <c r="LK165" s="130"/>
      <c r="LL165" s="130"/>
      <c r="LM165" s="130"/>
      <c r="LN165" s="130"/>
      <c r="LO165" s="130"/>
      <c r="LP165" s="130"/>
      <c r="LQ165" s="130"/>
      <c r="LR165" s="130"/>
      <c r="LS165" s="130"/>
      <c r="LT165" s="130"/>
      <c r="LU165" s="130"/>
      <c r="LV165" s="130"/>
      <c r="LW165" s="130"/>
      <c r="LX165" s="135"/>
      <c r="LY165" s="30"/>
      <c r="LZ165" s="30"/>
      <c r="MA165" s="30"/>
      <c r="MB165" s="30"/>
      <c r="MC165" s="30"/>
      <c r="MD165" s="30"/>
      <c r="ME165" s="30"/>
      <c r="MF165" s="30"/>
      <c r="MG165" s="30"/>
      <c r="MH165" s="30"/>
      <c r="MI165" s="30"/>
      <c r="MJ165" s="30"/>
      <c r="MK165" s="30"/>
      <c r="ML165" s="30"/>
      <c r="MM165" s="30"/>
      <c r="MN165" s="30"/>
      <c r="MO165" s="30"/>
      <c r="MP165" s="30"/>
      <c r="MQ165" s="30"/>
      <c r="MR165" s="30"/>
      <c r="MS165" s="30"/>
      <c r="MT165" s="30"/>
      <c r="MU165" s="30"/>
      <c r="MV165" s="30"/>
      <c r="MW165" s="30"/>
      <c r="MX165" s="30"/>
      <c r="MY165" s="30"/>
      <c r="MZ165" s="30"/>
      <c r="NA165" s="30"/>
      <c r="NB165" s="30"/>
      <c r="NC165" s="135"/>
      <c r="ND165" s="30"/>
      <c r="NE165" s="30"/>
      <c r="NF165" s="30"/>
      <c r="NG165" s="30"/>
      <c r="NH165" s="30"/>
      <c r="NI165" s="30"/>
      <c r="NJ165" s="30"/>
      <c r="NK165" s="30"/>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f t="shared" si="476"/>
        <v>1</v>
      </c>
      <c r="ON165" s="51"/>
    </row>
    <row r="166" spans="1:404" ht="10.5" hidden="1" customHeight="1">
      <c r="A166" s="310"/>
      <c r="B166" s="74">
        <v>53</v>
      </c>
      <c r="C166" s="16" t="s">
        <v>250</v>
      </c>
      <c r="D166" s="73" t="s">
        <v>0</v>
      </c>
      <c r="E166" s="16" t="s">
        <v>251</v>
      </c>
      <c r="F166" s="82" t="s">
        <v>2</v>
      </c>
      <c r="G166" s="73"/>
      <c r="H166" s="89" t="s">
        <v>688</v>
      </c>
      <c r="I166" s="16" t="s">
        <v>689</v>
      </c>
      <c r="J166" s="76"/>
      <c r="K166" s="30" t="s">
        <v>636</v>
      </c>
      <c r="L166" s="30" t="s">
        <v>957</v>
      </c>
      <c r="M166" s="29" t="s">
        <v>638</v>
      </c>
      <c r="N166" s="93" t="s">
        <v>639</v>
      </c>
      <c r="O166" s="301"/>
      <c r="P166" s="76"/>
      <c r="Q166" s="30"/>
      <c r="R166" s="30"/>
      <c r="S166" s="30"/>
      <c r="T166" s="30" t="s">
        <v>27</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130"/>
      <c r="CP166" s="130"/>
      <c r="CQ166" s="130"/>
      <c r="CR166" s="130"/>
      <c r="CS166" s="130"/>
      <c r="CT166" s="130"/>
      <c r="CU166" s="130"/>
      <c r="CV166" s="130"/>
      <c r="CW166" s="130"/>
      <c r="CX166" s="130"/>
      <c r="CY166" s="30"/>
      <c r="CZ166" s="30"/>
      <c r="DA166" s="30"/>
      <c r="DB166" s="30"/>
      <c r="DC166" s="30"/>
      <c r="DD166" s="30"/>
      <c r="DE166" s="30"/>
      <c r="DF166" s="30"/>
      <c r="DG166" s="30"/>
      <c r="DH166" s="135"/>
      <c r="DI166" s="30"/>
      <c r="DJ166" s="30"/>
      <c r="DK166" s="30"/>
      <c r="DL166" s="30"/>
      <c r="DM166" s="30"/>
      <c r="DN166" s="30"/>
      <c r="DO166" s="30"/>
      <c r="DP166" s="30"/>
      <c r="DQ166" s="30"/>
      <c r="DR166" s="152" t="s">
        <v>1069</v>
      </c>
      <c r="DS166" s="152" t="s">
        <v>1069</v>
      </c>
      <c r="DT166" s="152" t="s">
        <v>1069</v>
      </c>
      <c r="DU166" s="152" t="s">
        <v>1069</v>
      </c>
      <c r="DV166" s="152" t="s">
        <v>1069</v>
      </c>
      <c r="DW166" s="30">
        <v>2</v>
      </c>
      <c r="DX166" s="30">
        <v>2</v>
      </c>
      <c r="DY166" s="30">
        <v>2</v>
      </c>
      <c r="DZ166" s="30">
        <v>2</v>
      </c>
      <c r="EA166" s="23">
        <v>1</v>
      </c>
      <c r="EB166" s="23">
        <v>2</v>
      </c>
      <c r="EC166" s="30">
        <v>2</v>
      </c>
      <c r="ED166" s="30">
        <v>2</v>
      </c>
      <c r="EE166" s="30">
        <v>2</v>
      </c>
      <c r="EF166" s="30">
        <v>2</v>
      </c>
      <c r="EG166" s="30">
        <v>2</v>
      </c>
      <c r="EH166" s="23">
        <v>2</v>
      </c>
      <c r="EI166" s="30">
        <v>2</v>
      </c>
      <c r="EJ166" s="23">
        <v>1</v>
      </c>
      <c r="EK166" s="30">
        <v>2</v>
      </c>
      <c r="EL166" s="30">
        <v>2</v>
      </c>
      <c r="EM166" s="30">
        <v>2</v>
      </c>
      <c r="EN166" s="30"/>
      <c r="EO166" s="208">
        <f>COUNTIF(DW166:EN166,"2")</f>
        <v>15</v>
      </c>
      <c r="EP166" s="207">
        <f t="shared" ref="EP166" si="495">EO166/(EO166+EQ166+ES166+EU166)</f>
        <v>0.88235294117647056</v>
      </c>
      <c r="EQ166" s="208">
        <f>COUNTIF(DW166:EN166,"1")</f>
        <v>2</v>
      </c>
      <c r="ER166" s="207">
        <f t="shared" ref="ER166" si="496">EQ166/(EO166+EQ166+ES166+EU166)</f>
        <v>0.11764705882352941</v>
      </c>
      <c r="ES166" s="208">
        <f>COUNTIF(DW166:EN166,"0")</f>
        <v>0</v>
      </c>
      <c r="ET166" s="207">
        <f t="shared" ref="ET166" si="497">ES166/(EO166+EQ166+ES166+EU166)</f>
        <v>0</v>
      </c>
      <c r="EU166" s="208">
        <f>COUNTIF(DW166:EN166,"KĐG")</f>
        <v>0</v>
      </c>
      <c r="EV166" s="207">
        <f t="shared" ref="EV166" si="498">EU166/(EO166+EQ166+ES166+EU166)</f>
        <v>0</v>
      </c>
      <c r="EW166" s="209">
        <f t="shared" ref="EW166" si="499">(((EO166*2)+(EQ166*1)+(ES166*0)))/(EO166+EQ166+ES166)</f>
        <v>1.8823529411764706</v>
      </c>
      <c r="EX166" s="169" t="str">
        <f t="shared" ref="EX166" si="500">IF(EV166&gt;=50%,"KĐG",IF(EW166&gt;=1.6,"ĐMT",IF(EW166&gt;=1,"CCG","CĐ")))</f>
        <v>ĐMT</v>
      </c>
      <c r="EY166" s="135"/>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130"/>
      <c r="LE166" s="130"/>
      <c r="LF166" s="130"/>
      <c r="LG166" s="130"/>
      <c r="LH166" s="130"/>
      <c r="LI166" s="130"/>
      <c r="LJ166" s="130"/>
      <c r="LK166" s="130"/>
      <c r="LL166" s="130"/>
      <c r="LM166" s="130"/>
      <c r="LN166" s="130"/>
      <c r="LO166" s="130"/>
      <c r="LP166" s="130"/>
      <c r="LQ166" s="130"/>
      <c r="LR166" s="130"/>
      <c r="LS166" s="130"/>
      <c r="LT166" s="130"/>
      <c r="LU166" s="130"/>
      <c r="LV166" s="130"/>
      <c r="LW166" s="130"/>
      <c r="LX166" s="135"/>
      <c r="LY166" s="30"/>
      <c r="LZ166" s="30"/>
      <c r="MA166" s="30"/>
      <c r="MB166" s="30"/>
      <c r="MC166" s="30"/>
      <c r="MD166" s="30"/>
      <c r="ME166" s="30"/>
      <c r="MF166" s="30"/>
      <c r="MG166" s="30"/>
      <c r="MH166" s="30"/>
      <c r="MI166" s="30"/>
      <c r="MJ166" s="30"/>
      <c r="MK166" s="30"/>
      <c r="ML166" s="30"/>
      <c r="MM166" s="30"/>
      <c r="MN166" s="30"/>
      <c r="MO166" s="30"/>
      <c r="MP166" s="30"/>
      <c r="MQ166" s="30"/>
      <c r="MR166" s="30"/>
      <c r="MS166" s="30"/>
      <c r="MT166" s="30"/>
      <c r="MU166" s="30"/>
      <c r="MV166" s="30"/>
      <c r="MW166" s="30"/>
      <c r="MX166" s="30"/>
      <c r="MY166" s="30"/>
      <c r="MZ166" s="30"/>
      <c r="NA166" s="30"/>
      <c r="NB166" s="30"/>
      <c r="NC166" s="135"/>
      <c r="ND166" s="30"/>
      <c r="NE166" s="30"/>
      <c r="NF166" s="30"/>
      <c r="NG166" s="30"/>
      <c r="NH166" s="30"/>
      <c r="NI166" s="30"/>
      <c r="NJ166" s="30"/>
      <c r="NK166" s="30"/>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f t="shared" si="476"/>
        <v>1</v>
      </c>
      <c r="ON166" s="74"/>
    </row>
    <row r="167" spans="1:404" ht="35.25" hidden="1" customHeight="1">
      <c r="A167" s="310"/>
      <c r="B167" s="74">
        <v>53</v>
      </c>
      <c r="C167" s="16" t="s">
        <v>250</v>
      </c>
      <c r="D167" s="73" t="s">
        <v>0</v>
      </c>
      <c r="E167" s="16" t="s">
        <v>251</v>
      </c>
      <c r="F167" s="82" t="s">
        <v>2</v>
      </c>
      <c r="G167" s="73"/>
      <c r="H167" s="89" t="s">
        <v>688</v>
      </c>
      <c r="I167" s="16" t="s">
        <v>689</v>
      </c>
      <c r="J167" s="76"/>
      <c r="K167" s="30" t="s">
        <v>636</v>
      </c>
      <c r="L167" s="30" t="s">
        <v>957</v>
      </c>
      <c r="M167" s="29" t="s">
        <v>638</v>
      </c>
      <c r="N167" s="93" t="s">
        <v>639</v>
      </c>
      <c r="O167" s="301"/>
      <c r="P167" s="76"/>
      <c r="Q167" s="30"/>
      <c r="R167" s="30"/>
      <c r="S167" s="30"/>
      <c r="T167" s="30"/>
      <c r="U167" s="30"/>
      <c r="V167" s="30" t="s">
        <v>27</v>
      </c>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130"/>
      <c r="CP167" s="130"/>
      <c r="CQ167" s="130"/>
      <c r="CR167" s="130"/>
      <c r="CS167" s="130"/>
      <c r="CT167" s="130"/>
      <c r="CU167" s="130"/>
      <c r="CV167" s="130"/>
      <c r="CW167" s="130"/>
      <c r="CX167" s="130"/>
      <c r="CY167" s="30"/>
      <c r="CZ167" s="30"/>
      <c r="DA167" s="30"/>
      <c r="DB167" s="30"/>
      <c r="DC167" s="30"/>
      <c r="DD167" s="30"/>
      <c r="DE167" s="30"/>
      <c r="DF167" s="30"/>
      <c r="DG167" s="30"/>
      <c r="DH167" s="135"/>
      <c r="DI167" s="30"/>
      <c r="DJ167" s="30"/>
      <c r="DK167" s="30"/>
      <c r="DL167" s="30"/>
      <c r="DM167" s="30"/>
      <c r="DN167" s="30"/>
      <c r="DO167" s="30"/>
      <c r="DP167" s="30"/>
      <c r="DQ167" s="30"/>
      <c r="DR167" s="135"/>
      <c r="DS167" s="30"/>
      <c r="DT167" s="30"/>
      <c r="DU167" s="30"/>
      <c r="DV167" s="130"/>
      <c r="DW167" s="130"/>
      <c r="DX167" s="130"/>
      <c r="DY167" s="130"/>
      <c r="DZ167" s="130"/>
      <c r="EA167" s="130"/>
      <c r="EB167" s="130"/>
      <c r="EC167" s="130"/>
      <c r="ED167" s="130"/>
      <c r="EE167" s="130"/>
      <c r="EF167" s="130"/>
      <c r="EG167" s="130"/>
      <c r="EH167" s="130"/>
      <c r="EI167" s="130"/>
      <c r="EJ167" s="130"/>
      <c r="EK167" s="130"/>
      <c r="EL167" s="130"/>
      <c r="EM167" s="130"/>
      <c r="EN167" s="130"/>
      <c r="EO167" s="130"/>
      <c r="EP167" s="30"/>
      <c r="EQ167" s="30"/>
      <c r="ER167" s="30"/>
      <c r="ES167" s="30"/>
      <c r="ET167" s="30"/>
      <c r="EU167" s="30"/>
      <c r="EV167" s="30"/>
      <c r="EW167" s="30"/>
      <c r="EX167" s="30"/>
      <c r="EY167" s="135"/>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152" t="s">
        <v>1069</v>
      </c>
      <c r="GE167" s="152" t="s">
        <v>1069</v>
      </c>
      <c r="GF167" s="30">
        <v>2</v>
      </c>
      <c r="GG167" s="30">
        <v>2</v>
      </c>
      <c r="GH167" s="30">
        <v>2</v>
      </c>
      <c r="GI167" s="30">
        <v>2</v>
      </c>
      <c r="GJ167" s="23">
        <v>2</v>
      </c>
      <c r="GK167" s="23">
        <v>2</v>
      </c>
      <c r="GL167" s="30">
        <v>2</v>
      </c>
      <c r="GM167" s="30">
        <v>2</v>
      </c>
      <c r="GN167" s="30">
        <v>2</v>
      </c>
      <c r="GO167" s="30">
        <v>2</v>
      </c>
      <c r="GP167" s="30">
        <v>2</v>
      </c>
      <c r="GQ167" s="30">
        <v>2</v>
      </c>
      <c r="GR167" s="30">
        <v>2</v>
      </c>
      <c r="GS167" s="23">
        <v>1</v>
      </c>
      <c r="GT167" s="30">
        <v>2</v>
      </c>
      <c r="GU167" s="30">
        <v>2</v>
      </c>
      <c r="GV167" s="30">
        <v>2</v>
      </c>
      <c r="GW167" s="30"/>
      <c r="GX167" s="30">
        <v>2</v>
      </c>
      <c r="GY167" s="224">
        <f>COUNTIF(GF167:GX167,"2")</f>
        <v>17</v>
      </c>
      <c r="GZ167" s="225">
        <f t="shared" ref="GZ167" si="501">GY167/(GY167+HA167+HC167+HE167)</f>
        <v>0.94444444444444442</v>
      </c>
      <c r="HA167" s="224">
        <f>COUNTIF(GG167:GX167,"1")</f>
        <v>1</v>
      </c>
      <c r="HB167" s="225">
        <f t="shared" ref="HB167" si="502">HA167/(GY167+HA167+HC167+HE167)</f>
        <v>5.5555555555555552E-2</v>
      </c>
      <c r="HC167" s="224">
        <f>COUNTIF(GG167:GX167,"0")</f>
        <v>0</v>
      </c>
      <c r="HD167" s="225">
        <f t="shared" ref="HD167" si="503">HC167/(GY167+HA167+HC167+HE167)</f>
        <v>0</v>
      </c>
      <c r="HE167" s="224">
        <f>COUNTIF(GG167:GX167,"KĐG")</f>
        <v>0</v>
      </c>
      <c r="HF167" s="225">
        <f t="shared" ref="HF167" si="504">HE167/(GY167+HA167+HC167+HE167)</f>
        <v>0</v>
      </c>
      <c r="HG167" s="226">
        <f t="shared" ref="HG167" si="505">(((GY167*2)+(HA167*1)+(HC167*0)))/(GY167+HA167+HC167)</f>
        <v>1.9444444444444444</v>
      </c>
      <c r="HH167" s="169" t="str">
        <f t="shared" ref="HH167" si="506">IF(HF167&gt;=50%,"KĐG",IF(HG167&gt;=1.6,"ĐMT",IF(HG167&gt;=1,"CCG","CĐ")))</f>
        <v>ĐMT</v>
      </c>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130"/>
      <c r="LE167" s="130"/>
      <c r="LF167" s="130"/>
      <c r="LG167" s="130"/>
      <c r="LH167" s="130"/>
      <c r="LI167" s="130"/>
      <c r="LJ167" s="130"/>
      <c r="LK167" s="130"/>
      <c r="LL167" s="130"/>
      <c r="LM167" s="130"/>
      <c r="LN167" s="130"/>
      <c r="LO167" s="130"/>
      <c r="LP167" s="130"/>
      <c r="LQ167" s="130"/>
      <c r="LR167" s="130"/>
      <c r="LS167" s="130"/>
      <c r="LT167" s="130"/>
      <c r="LU167" s="130"/>
      <c r="LV167" s="130"/>
      <c r="LW167" s="130"/>
      <c r="LX167" s="135"/>
      <c r="LY167" s="30"/>
      <c r="LZ167" s="30"/>
      <c r="MA167" s="30"/>
      <c r="MB167" s="30"/>
      <c r="MC167" s="30"/>
      <c r="MD167" s="30"/>
      <c r="ME167" s="30"/>
      <c r="MF167" s="30"/>
      <c r="MG167" s="30"/>
      <c r="MH167" s="30"/>
      <c r="MI167" s="30"/>
      <c r="MJ167" s="30"/>
      <c r="MK167" s="30"/>
      <c r="ML167" s="30"/>
      <c r="MM167" s="30"/>
      <c r="MN167" s="30"/>
      <c r="MO167" s="30"/>
      <c r="MP167" s="30"/>
      <c r="MQ167" s="30"/>
      <c r="MR167" s="30"/>
      <c r="MS167" s="30"/>
      <c r="MT167" s="30"/>
      <c r="MU167" s="30"/>
      <c r="MV167" s="30"/>
      <c r="MW167" s="30"/>
      <c r="MX167" s="30"/>
      <c r="MY167" s="30"/>
      <c r="MZ167" s="30"/>
      <c r="NA167" s="30"/>
      <c r="NB167" s="30"/>
      <c r="NC167" s="135"/>
      <c r="ND167" s="30"/>
      <c r="NE167" s="30"/>
      <c r="NF167" s="30"/>
      <c r="NG167" s="30"/>
      <c r="NH167" s="30"/>
      <c r="NI167" s="30"/>
      <c r="NJ167" s="30"/>
      <c r="NK167" s="30"/>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f t="shared" si="476"/>
        <v>1</v>
      </c>
      <c r="ON167" s="74"/>
    </row>
    <row r="168" spans="1:404" ht="38.25" customHeight="1">
      <c r="A168" s="311"/>
      <c r="B168" s="74">
        <v>53</v>
      </c>
      <c r="C168" s="16" t="s">
        <v>250</v>
      </c>
      <c r="D168" s="73" t="s">
        <v>0</v>
      </c>
      <c r="E168" s="16" t="s">
        <v>251</v>
      </c>
      <c r="F168" s="82" t="s">
        <v>2</v>
      </c>
      <c r="G168" s="73"/>
      <c r="H168" s="89" t="s">
        <v>688</v>
      </c>
      <c r="I168" s="16" t="s">
        <v>689</v>
      </c>
      <c r="J168" s="76"/>
      <c r="K168" s="30" t="s">
        <v>636</v>
      </c>
      <c r="L168" s="30" t="s">
        <v>957</v>
      </c>
      <c r="M168" s="29" t="s">
        <v>638</v>
      </c>
      <c r="N168" s="93" t="s">
        <v>639</v>
      </c>
      <c r="O168" s="302"/>
      <c r="P168" s="76"/>
      <c r="Q168" s="30"/>
      <c r="R168" s="30"/>
      <c r="S168" s="30"/>
      <c r="T168" s="30"/>
      <c r="U168" s="30"/>
      <c r="V168" s="30"/>
      <c r="W168" s="30" t="s">
        <v>27</v>
      </c>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130"/>
      <c r="CP168" s="130"/>
      <c r="CQ168" s="130"/>
      <c r="CR168" s="130"/>
      <c r="CS168" s="130"/>
      <c r="CT168" s="130"/>
      <c r="CU168" s="130"/>
      <c r="CV168" s="130"/>
      <c r="CW168" s="130"/>
      <c r="CX168" s="130"/>
      <c r="CY168" s="30"/>
      <c r="CZ168" s="30"/>
      <c r="DA168" s="30"/>
      <c r="DB168" s="30"/>
      <c r="DC168" s="30"/>
      <c r="DD168" s="30"/>
      <c r="DE168" s="30"/>
      <c r="DF168" s="30"/>
      <c r="DG168" s="30"/>
      <c r="DH168" s="135"/>
      <c r="DI168" s="30"/>
      <c r="DJ168" s="30"/>
      <c r="DK168" s="30"/>
      <c r="DL168" s="30"/>
      <c r="DM168" s="30"/>
      <c r="DN168" s="30"/>
      <c r="DO168" s="30"/>
      <c r="DP168" s="30"/>
      <c r="DQ168" s="30"/>
      <c r="DR168" s="135"/>
      <c r="DS168" s="30"/>
      <c r="DT168" s="30"/>
      <c r="DU168" s="30"/>
      <c r="DV168" s="130"/>
      <c r="DW168" s="130"/>
      <c r="DX168" s="130"/>
      <c r="DY168" s="130"/>
      <c r="DZ168" s="130"/>
      <c r="EA168" s="130"/>
      <c r="EB168" s="130"/>
      <c r="EC168" s="130"/>
      <c r="ED168" s="130"/>
      <c r="EE168" s="130"/>
      <c r="EF168" s="130"/>
      <c r="EG168" s="130"/>
      <c r="EH168" s="130"/>
      <c r="EI168" s="130"/>
      <c r="EJ168" s="130"/>
      <c r="EK168" s="130"/>
      <c r="EL168" s="130"/>
      <c r="EM168" s="130"/>
      <c r="EN168" s="130"/>
      <c r="EO168" s="130"/>
      <c r="EP168" s="30"/>
      <c r="EQ168" s="30"/>
      <c r="ER168" s="30"/>
      <c r="ES168" s="30"/>
      <c r="ET168" s="30"/>
      <c r="EU168" s="30"/>
      <c r="EV168" s="30"/>
      <c r="EW168" s="30"/>
      <c r="EX168" s="30"/>
      <c r="EY168" s="135"/>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152" t="s">
        <v>1069</v>
      </c>
      <c r="HJ168" s="152" t="s">
        <v>1069</v>
      </c>
      <c r="HK168" s="152" t="s">
        <v>1069</v>
      </c>
      <c r="HL168" s="152" t="s">
        <v>1069</v>
      </c>
      <c r="HM168" s="152" t="s">
        <v>1069</v>
      </c>
      <c r="HN168" s="30">
        <v>2</v>
      </c>
      <c r="HO168" s="30">
        <v>2</v>
      </c>
      <c r="HP168" s="30">
        <v>2</v>
      </c>
      <c r="HQ168" s="30">
        <v>2</v>
      </c>
      <c r="HR168" s="23">
        <v>2</v>
      </c>
      <c r="HS168" s="23">
        <v>2</v>
      </c>
      <c r="HT168" s="30">
        <v>2</v>
      </c>
      <c r="HU168" s="30">
        <v>2</v>
      </c>
      <c r="HV168" s="30">
        <v>2</v>
      </c>
      <c r="HW168" s="30">
        <v>2</v>
      </c>
      <c r="HX168" s="30">
        <v>2</v>
      </c>
      <c r="HY168" s="30">
        <v>2</v>
      </c>
      <c r="HZ168" s="30">
        <v>2</v>
      </c>
      <c r="IA168" s="23">
        <v>1</v>
      </c>
      <c r="IB168" s="30">
        <v>2</v>
      </c>
      <c r="IC168" s="30">
        <v>2</v>
      </c>
      <c r="ID168" s="30">
        <v>2</v>
      </c>
      <c r="IE168" s="30"/>
      <c r="IF168" s="30">
        <v>2</v>
      </c>
      <c r="IG168" s="234">
        <f>COUNTIF(HN168:IF168,"2")</f>
        <v>17</v>
      </c>
      <c r="IH168" s="235">
        <f t="shared" ref="IH168" si="507">IG168/(IG168+II168+IK168+IM168)</f>
        <v>0.94444444444444442</v>
      </c>
      <c r="II168" s="234">
        <f>COUNTIF(HO168:IF168,"1")</f>
        <v>1</v>
      </c>
      <c r="IJ168" s="235">
        <f t="shared" ref="IJ168" si="508">II168/(IG168+II168+IK168+IM168)</f>
        <v>5.5555555555555552E-2</v>
      </c>
      <c r="IK168" s="234">
        <f>COUNTIF(HO168:IF168,"0")</f>
        <v>0</v>
      </c>
      <c r="IL168" s="235">
        <f t="shared" ref="IL168" si="509">IK168/(IG168+II168+IK168+IM168)</f>
        <v>0</v>
      </c>
      <c r="IM168" s="234">
        <f>COUNTIF(HO168:IF168,"KĐG")</f>
        <v>0</v>
      </c>
      <c r="IN168" s="235">
        <f t="shared" ref="IN168" si="510">IM168/(IG168+II168+IK168+IM168)</f>
        <v>0</v>
      </c>
      <c r="IO168" s="236">
        <f t="shared" ref="IO168" si="511">(((IG168*2)+(II168*1)+(IK168*0)))/(IG168+II168+IK168)</f>
        <v>1.9444444444444444</v>
      </c>
      <c r="IP168" s="169" t="str">
        <f t="shared" ref="IP168" si="512">IF(IN168&gt;=50%,"KĐG",IF(IO168&gt;=1.6,"ĐMT",IF(IO168&gt;=1,"CCG","CĐ")))</f>
        <v>ĐMT</v>
      </c>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130"/>
      <c r="LE168" s="130"/>
      <c r="LF168" s="130"/>
      <c r="LG168" s="130"/>
      <c r="LH168" s="130"/>
      <c r="LI168" s="130"/>
      <c r="LJ168" s="130"/>
      <c r="LK168" s="130"/>
      <c r="LL168" s="130"/>
      <c r="LM168" s="130"/>
      <c r="LN168" s="130"/>
      <c r="LO168" s="130"/>
      <c r="LP168" s="130"/>
      <c r="LQ168" s="130"/>
      <c r="LR168" s="130"/>
      <c r="LS168" s="130"/>
      <c r="LT168" s="130"/>
      <c r="LU168" s="130"/>
      <c r="LV168" s="130"/>
      <c r="LW168" s="130"/>
      <c r="LX168" s="135"/>
      <c r="LY168" s="30"/>
      <c r="LZ168" s="30"/>
      <c r="MA168" s="30"/>
      <c r="MB168" s="30"/>
      <c r="MC168" s="30"/>
      <c r="MD168" s="30"/>
      <c r="ME168" s="30"/>
      <c r="MF168" s="30"/>
      <c r="MG168" s="30"/>
      <c r="MH168" s="30"/>
      <c r="MI168" s="30"/>
      <c r="MJ168" s="30"/>
      <c r="MK168" s="30"/>
      <c r="ML168" s="30"/>
      <c r="MM168" s="30"/>
      <c r="MN168" s="30"/>
      <c r="MO168" s="30"/>
      <c r="MP168" s="30"/>
      <c r="MQ168" s="30"/>
      <c r="MR168" s="30"/>
      <c r="MS168" s="30"/>
      <c r="MT168" s="30"/>
      <c r="MU168" s="30"/>
      <c r="MV168" s="30"/>
      <c r="MW168" s="30"/>
      <c r="MX168" s="30"/>
      <c r="MY168" s="30"/>
      <c r="MZ168" s="30"/>
      <c r="NA168" s="30"/>
      <c r="NB168" s="30"/>
      <c r="NC168" s="135"/>
      <c r="ND168" s="30"/>
      <c r="NE168" s="30"/>
      <c r="NF168" s="30"/>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f t="shared" si="476"/>
        <v>1</v>
      </c>
      <c r="ON168" s="74"/>
    </row>
    <row r="169" spans="1:404" ht="24.75" hidden="1" customHeight="1">
      <c r="A169" s="309">
        <v>168</v>
      </c>
      <c r="B169" s="51">
        <v>54</v>
      </c>
      <c r="C169" s="16" t="s">
        <v>125</v>
      </c>
      <c r="D169" s="14" t="s">
        <v>0</v>
      </c>
      <c r="E169" s="16" t="s">
        <v>126</v>
      </c>
      <c r="F169" s="82" t="s">
        <v>2</v>
      </c>
      <c r="G169" s="14"/>
      <c r="H169" s="89" t="s">
        <v>691</v>
      </c>
      <c r="I169" s="16" t="s">
        <v>690</v>
      </c>
      <c r="J169" s="54"/>
      <c r="K169" s="30" t="s">
        <v>636</v>
      </c>
      <c r="L169" s="30" t="s">
        <v>957</v>
      </c>
      <c r="M169" s="29" t="s">
        <v>638</v>
      </c>
      <c r="N169" s="93" t="s">
        <v>639</v>
      </c>
      <c r="O169" s="300" t="s">
        <v>27</v>
      </c>
      <c r="P169" s="54">
        <v>1</v>
      </c>
      <c r="Q169" s="30"/>
      <c r="R169" s="30"/>
      <c r="S169" s="30"/>
      <c r="T169" s="30"/>
      <c r="U169" s="30" t="s">
        <v>27</v>
      </c>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130"/>
      <c r="CP169" s="130"/>
      <c r="CQ169" s="130"/>
      <c r="CR169" s="130"/>
      <c r="CS169" s="130"/>
      <c r="CT169" s="130"/>
      <c r="CU169" s="130"/>
      <c r="CV169" s="130"/>
      <c r="CW169" s="130"/>
      <c r="CX169" s="130"/>
      <c r="CY169" s="30"/>
      <c r="CZ169" s="30"/>
      <c r="DA169" s="30"/>
      <c r="DB169" s="30"/>
      <c r="DC169" s="30"/>
      <c r="DD169" s="30"/>
      <c r="DE169" s="30"/>
      <c r="DF169" s="30"/>
      <c r="DG169" s="30"/>
      <c r="DH169" s="135"/>
      <c r="DI169" s="30"/>
      <c r="DJ169" s="30"/>
      <c r="DK169" s="30"/>
      <c r="DL169" s="30"/>
      <c r="DM169" s="30"/>
      <c r="DN169" s="30"/>
      <c r="DO169" s="30"/>
      <c r="DP169" s="30"/>
      <c r="DQ169" s="30"/>
      <c r="DR169" s="135"/>
      <c r="DS169" s="30"/>
      <c r="DT169" s="30"/>
      <c r="DU169" s="30"/>
      <c r="DV169" s="130"/>
      <c r="DW169" s="130"/>
      <c r="DX169" s="130"/>
      <c r="DY169" s="130"/>
      <c r="DZ169" s="130"/>
      <c r="EA169" s="130"/>
      <c r="EB169" s="130"/>
      <c r="EC169" s="130"/>
      <c r="ED169" s="130"/>
      <c r="EE169" s="130"/>
      <c r="EF169" s="130"/>
      <c r="EG169" s="130"/>
      <c r="EH169" s="130"/>
      <c r="EI169" s="130"/>
      <c r="EJ169" s="130"/>
      <c r="EK169" s="130"/>
      <c r="EL169" s="130"/>
      <c r="EM169" s="130"/>
      <c r="EN169" s="130"/>
      <c r="EO169" s="130"/>
      <c r="EP169" s="30"/>
      <c r="EQ169" s="30"/>
      <c r="ER169" s="30"/>
      <c r="ES169" s="30"/>
      <c r="ET169" s="30"/>
      <c r="EU169" s="30"/>
      <c r="EV169" s="30"/>
      <c r="EW169" s="30"/>
      <c r="EX169" s="30"/>
      <c r="EY169" s="152" t="s">
        <v>1069</v>
      </c>
      <c r="EZ169" s="152" t="s">
        <v>1069</v>
      </c>
      <c r="FA169" s="152" t="s">
        <v>1069</v>
      </c>
      <c r="FB169" s="30">
        <v>2</v>
      </c>
      <c r="FC169" s="30">
        <v>2</v>
      </c>
      <c r="FD169" s="30">
        <v>2</v>
      </c>
      <c r="FE169" s="30">
        <v>2</v>
      </c>
      <c r="FF169" s="23">
        <v>2</v>
      </c>
      <c r="FG169" s="23">
        <v>2</v>
      </c>
      <c r="FH169" s="30">
        <v>2</v>
      </c>
      <c r="FI169" s="30">
        <v>2</v>
      </c>
      <c r="FJ169" s="30">
        <v>2</v>
      </c>
      <c r="FK169" s="30">
        <v>2</v>
      </c>
      <c r="FL169" s="30">
        <v>2</v>
      </c>
      <c r="FM169" s="23">
        <v>2</v>
      </c>
      <c r="FN169" s="30">
        <v>2</v>
      </c>
      <c r="FO169" s="23">
        <v>1</v>
      </c>
      <c r="FP169" s="30">
        <v>2</v>
      </c>
      <c r="FQ169" s="30">
        <v>2</v>
      </c>
      <c r="FR169" s="30">
        <v>2</v>
      </c>
      <c r="FS169" s="30"/>
      <c r="FT169" s="214">
        <f>COUNTIF(FB169:FS169,"2")</f>
        <v>16</v>
      </c>
      <c r="FU169" s="215">
        <f t="shared" ref="FU169" si="513">FT169/(FT169+FV169+FX169+FZ169)</f>
        <v>0.94117647058823528</v>
      </c>
      <c r="FV169" s="214">
        <f>COUNTIF(FB169:FS169,"1")</f>
        <v>1</v>
      </c>
      <c r="FW169" s="215">
        <f t="shared" ref="FW169" si="514">FV169/(FT169+FV169+FX169+FZ169)</f>
        <v>5.8823529411764705E-2</v>
      </c>
      <c r="FX169" s="214">
        <f>COUNTIF(FB169:FS169,"0")</f>
        <v>0</v>
      </c>
      <c r="FY169" s="215">
        <f t="shared" ref="FY169" si="515">FX169/(FT169+FV169+FX169+FZ169)</f>
        <v>0</v>
      </c>
      <c r="FZ169" s="214">
        <f>COUNTIF(FB169:FS169,"KĐG")</f>
        <v>0</v>
      </c>
      <c r="GA169" s="215">
        <f t="shared" ref="GA169" si="516">FZ169/(FT169+FV169+FX169+FZ169)</f>
        <v>0</v>
      </c>
      <c r="GB169" s="216">
        <f t="shared" ref="GB169" si="517">(((FT169*2)+(FV169*1)+(FX169*0)))/(FT169+FV169+FX169)</f>
        <v>1.9411764705882353</v>
      </c>
      <c r="GC169" s="169" t="str">
        <f t="shared" ref="GC169" si="518">IF(GA169&gt;=50%,"KĐG",IF(GB169&gt;=1.6,"ĐMT",IF(GB169&gt;=1,"CCG","CĐ")))</f>
        <v>ĐMT</v>
      </c>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130"/>
      <c r="LE169" s="130"/>
      <c r="LF169" s="130"/>
      <c r="LG169" s="130"/>
      <c r="LH169" s="130"/>
      <c r="LI169" s="130"/>
      <c r="LJ169" s="130"/>
      <c r="LK169" s="130"/>
      <c r="LL169" s="130"/>
      <c r="LM169" s="130"/>
      <c r="LN169" s="130"/>
      <c r="LO169" s="130"/>
      <c r="LP169" s="130"/>
      <c r="LQ169" s="130"/>
      <c r="LR169" s="130"/>
      <c r="LS169" s="130"/>
      <c r="LT169" s="130"/>
      <c r="LU169" s="130"/>
      <c r="LV169" s="130"/>
      <c r="LW169" s="130"/>
      <c r="LX169" s="135"/>
      <c r="LY169" s="30"/>
      <c r="LZ169" s="30"/>
      <c r="MA169" s="30"/>
      <c r="MB169" s="30"/>
      <c r="MC169" s="30"/>
      <c r="MD169" s="30"/>
      <c r="ME169" s="30"/>
      <c r="MF169" s="30"/>
      <c r="MG169" s="30"/>
      <c r="MH169" s="30"/>
      <c r="MI169" s="30"/>
      <c r="MJ169" s="30"/>
      <c r="MK169" s="30"/>
      <c r="ML169" s="30"/>
      <c r="MM169" s="30"/>
      <c r="MN169" s="30"/>
      <c r="MO169" s="30"/>
      <c r="MP169" s="30"/>
      <c r="MQ169" s="30"/>
      <c r="MR169" s="30"/>
      <c r="MS169" s="30"/>
      <c r="MT169" s="30"/>
      <c r="MU169" s="30"/>
      <c r="MV169" s="30"/>
      <c r="MW169" s="30"/>
      <c r="MX169" s="30"/>
      <c r="MY169" s="30"/>
      <c r="MZ169" s="30"/>
      <c r="NA169" s="30"/>
      <c r="NB169" s="30"/>
      <c r="NC169" s="135"/>
      <c r="ND169" s="30"/>
      <c r="NE169" s="30"/>
      <c r="NF169" s="30"/>
      <c r="NG169" s="30"/>
      <c r="NH169" s="30"/>
      <c r="NI169" s="30"/>
      <c r="NJ169" s="30"/>
      <c r="NK169" s="30"/>
      <c r="NL169" s="30"/>
      <c r="NM169" s="30"/>
      <c r="NN169" s="30"/>
      <c r="NO169" s="30"/>
      <c r="NP169" s="30"/>
      <c r="NQ169" s="30"/>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f t="shared" si="476"/>
        <v>1</v>
      </c>
      <c r="ON169" s="51"/>
    </row>
    <row r="170" spans="1:404" ht="64.5" hidden="1" customHeight="1">
      <c r="A170" s="310"/>
      <c r="B170" s="74">
        <v>54</v>
      </c>
      <c r="C170" s="16" t="s">
        <v>125</v>
      </c>
      <c r="D170" s="73" t="s">
        <v>0</v>
      </c>
      <c r="E170" s="16" t="s">
        <v>126</v>
      </c>
      <c r="F170" s="82" t="s">
        <v>2</v>
      </c>
      <c r="G170" s="73"/>
      <c r="H170" s="89" t="s">
        <v>691</v>
      </c>
      <c r="I170" s="16" t="s">
        <v>690</v>
      </c>
      <c r="J170" s="76"/>
      <c r="K170" s="30" t="s">
        <v>636</v>
      </c>
      <c r="L170" s="30" t="s">
        <v>957</v>
      </c>
      <c r="M170" s="29" t="s">
        <v>638</v>
      </c>
      <c r="N170" s="93" t="s">
        <v>639</v>
      </c>
      <c r="O170" s="301"/>
      <c r="P170" s="76"/>
      <c r="Q170" s="30"/>
      <c r="R170" s="30"/>
      <c r="S170" s="30"/>
      <c r="T170" s="30"/>
      <c r="U170" s="30"/>
      <c r="V170" s="30"/>
      <c r="W170" s="30"/>
      <c r="X170" s="30"/>
      <c r="Y170" s="30"/>
      <c r="Z170" s="30" t="s">
        <v>27</v>
      </c>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130"/>
      <c r="CP170" s="130"/>
      <c r="CQ170" s="130"/>
      <c r="CR170" s="130"/>
      <c r="CS170" s="130"/>
      <c r="CT170" s="130"/>
      <c r="CU170" s="130"/>
      <c r="CV170" s="130"/>
      <c r="CW170" s="130"/>
      <c r="CX170" s="130"/>
      <c r="CY170" s="30"/>
      <c r="CZ170" s="30"/>
      <c r="DA170" s="30"/>
      <c r="DB170" s="30"/>
      <c r="DC170" s="30"/>
      <c r="DD170" s="30"/>
      <c r="DE170" s="30"/>
      <c r="DF170" s="30"/>
      <c r="DG170" s="30"/>
      <c r="DH170" s="135"/>
      <c r="DI170" s="30"/>
      <c r="DJ170" s="30"/>
      <c r="DK170" s="30"/>
      <c r="DL170" s="30"/>
      <c r="DM170" s="30"/>
      <c r="DN170" s="30"/>
      <c r="DO170" s="30"/>
      <c r="DP170" s="30"/>
      <c r="DQ170" s="30"/>
      <c r="DR170" s="135"/>
      <c r="DS170" s="30"/>
      <c r="DT170" s="30"/>
      <c r="DU170" s="30"/>
      <c r="DV170" s="130"/>
      <c r="DW170" s="130"/>
      <c r="DX170" s="130"/>
      <c r="DY170" s="130"/>
      <c r="DZ170" s="130"/>
      <c r="EA170" s="130"/>
      <c r="EB170" s="130"/>
      <c r="EC170" s="130"/>
      <c r="ED170" s="130"/>
      <c r="EE170" s="130"/>
      <c r="EF170" s="130"/>
      <c r="EG170" s="130"/>
      <c r="EH170" s="130"/>
      <c r="EI170" s="130"/>
      <c r="EJ170" s="130"/>
      <c r="EK170" s="130"/>
      <c r="EL170" s="130"/>
      <c r="EM170" s="130"/>
      <c r="EN170" s="130"/>
      <c r="EO170" s="130"/>
      <c r="EP170" s="30"/>
      <c r="EQ170" s="30"/>
      <c r="ER170" s="30"/>
      <c r="ES170" s="30"/>
      <c r="ET170" s="30"/>
      <c r="EU170" s="30"/>
      <c r="EV170" s="30"/>
      <c r="EW170" s="30"/>
      <c r="EX170" s="30"/>
      <c r="EY170" s="135"/>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130"/>
      <c r="LE170" s="130"/>
      <c r="LF170" s="130"/>
      <c r="LG170" s="130"/>
      <c r="LH170" s="130"/>
      <c r="LI170" s="130"/>
      <c r="LJ170" s="130"/>
      <c r="LK170" s="130"/>
      <c r="LL170" s="130"/>
      <c r="LM170" s="130"/>
      <c r="LN170" s="130"/>
      <c r="LO170" s="130"/>
      <c r="LP170" s="130"/>
      <c r="LQ170" s="130"/>
      <c r="LR170" s="130"/>
      <c r="LS170" s="130"/>
      <c r="LT170" s="130"/>
      <c r="LU170" s="130"/>
      <c r="LV170" s="130"/>
      <c r="LW170" s="130"/>
      <c r="LX170" s="135"/>
      <c r="LY170" s="30"/>
      <c r="LZ170" s="30"/>
      <c r="MA170" s="30"/>
      <c r="MB170" s="30"/>
      <c r="MC170" s="30"/>
      <c r="MD170" s="30"/>
      <c r="ME170" s="30"/>
      <c r="MF170" s="30"/>
      <c r="MG170" s="30"/>
      <c r="MH170" s="30"/>
      <c r="MI170" s="30"/>
      <c r="MJ170" s="30"/>
      <c r="MK170" s="30"/>
      <c r="ML170" s="30"/>
      <c r="MM170" s="30"/>
      <c r="MN170" s="30"/>
      <c r="MO170" s="30"/>
      <c r="MP170" s="30"/>
      <c r="MQ170" s="30"/>
      <c r="MR170" s="30"/>
      <c r="MS170" s="30"/>
      <c r="MT170" s="30"/>
      <c r="MU170" s="30"/>
      <c r="MV170" s="30"/>
      <c r="MW170" s="30"/>
      <c r="MX170" s="30"/>
      <c r="MY170" s="30"/>
      <c r="MZ170" s="30"/>
      <c r="NA170" s="30"/>
      <c r="NB170" s="30"/>
      <c r="NC170" s="135"/>
      <c r="ND170" s="30"/>
      <c r="NE170" s="30"/>
      <c r="NF170" s="30"/>
      <c r="NG170" s="30"/>
      <c r="NH170" s="30"/>
      <c r="NI170" s="30"/>
      <c r="NJ170" s="30"/>
      <c r="NK170" s="30"/>
      <c r="NL170" s="30"/>
      <c r="NM170" s="30"/>
      <c r="NN170" s="30"/>
      <c r="NO170" s="30"/>
      <c r="NP170" s="30"/>
      <c r="NQ170" s="30"/>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f t="shared" si="476"/>
        <v>1</v>
      </c>
      <c r="ON170" s="74"/>
    </row>
    <row r="171" spans="1:404" ht="64.5" hidden="1" customHeight="1">
      <c r="A171" s="311"/>
      <c r="B171" s="74">
        <v>54</v>
      </c>
      <c r="C171" s="16" t="s">
        <v>125</v>
      </c>
      <c r="D171" s="73" t="s">
        <v>0</v>
      </c>
      <c r="E171" s="16" t="s">
        <v>126</v>
      </c>
      <c r="F171" s="82" t="s">
        <v>2</v>
      </c>
      <c r="G171" s="73"/>
      <c r="H171" s="89" t="s">
        <v>691</v>
      </c>
      <c r="I171" s="16" t="s">
        <v>690</v>
      </c>
      <c r="J171" s="76"/>
      <c r="K171" s="30" t="s">
        <v>636</v>
      </c>
      <c r="L171" s="30" t="s">
        <v>957</v>
      </c>
      <c r="M171" s="29" t="s">
        <v>638</v>
      </c>
      <c r="N171" s="93" t="s">
        <v>639</v>
      </c>
      <c r="O171" s="302"/>
      <c r="P171" s="76"/>
      <c r="Q171" s="30"/>
      <c r="R171" s="30"/>
      <c r="S171" s="30"/>
      <c r="T171" s="30"/>
      <c r="U171" s="30"/>
      <c r="V171" s="30"/>
      <c r="W171" s="30"/>
      <c r="X171" s="30"/>
      <c r="Y171" s="30"/>
      <c r="Z171" s="30"/>
      <c r="AA171" s="30" t="s">
        <v>27</v>
      </c>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130"/>
      <c r="CP171" s="130"/>
      <c r="CQ171" s="130"/>
      <c r="CR171" s="130"/>
      <c r="CS171" s="130"/>
      <c r="CT171" s="130"/>
      <c r="CU171" s="130"/>
      <c r="CV171" s="130"/>
      <c r="CW171" s="130"/>
      <c r="CX171" s="130"/>
      <c r="CY171" s="30"/>
      <c r="CZ171" s="30"/>
      <c r="DA171" s="30"/>
      <c r="DB171" s="30"/>
      <c r="DC171" s="30"/>
      <c r="DD171" s="30"/>
      <c r="DE171" s="30"/>
      <c r="DF171" s="30"/>
      <c r="DG171" s="30"/>
      <c r="DH171" s="135"/>
      <c r="DI171" s="30"/>
      <c r="DJ171" s="30"/>
      <c r="DK171" s="30"/>
      <c r="DL171" s="30"/>
      <c r="DM171" s="30"/>
      <c r="DN171" s="30"/>
      <c r="DO171" s="30"/>
      <c r="DP171" s="30"/>
      <c r="DQ171" s="30"/>
      <c r="DR171" s="135"/>
      <c r="DS171" s="30"/>
      <c r="DT171" s="30"/>
      <c r="DU171" s="30"/>
      <c r="DV171" s="130"/>
      <c r="DW171" s="130"/>
      <c r="DX171" s="130"/>
      <c r="DY171" s="130"/>
      <c r="DZ171" s="130"/>
      <c r="EA171" s="130"/>
      <c r="EB171" s="130"/>
      <c r="EC171" s="130"/>
      <c r="ED171" s="130"/>
      <c r="EE171" s="130"/>
      <c r="EF171" s="130"/>
      <c r="EG171" s="130"/>
      <c r="EH171" s="130"/>
      <c r="EI171" s="130"/>
      <c r="EJ171" s="130"/>
      <c r="EK171" s="130"/>
      <c r="EL171" s="130"/>
      <c r="EM171" s="130"/>
      <c r="EN171" s="130"/>
      <c r="EO171" s="130"/>
      <c r="EP171" s="30"/>
      <c r="EQ171" s="30"/>
      <c r="ER171" s="30"/>
      <c r="ES171" s="30"/>
      <c r="ET171" s="30"/>
      <c r="EU171" s="30"/>
      <c r="EV171" s="30"/>
      <c r="EW171" s="30"/>
      <c r="EX171" s="30"/>
      <c r="EY171" s="135"/>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130"/>
      <c r="LE171" s="130"/>
      <c r="LF171" s="130"/>
      <c r="LG171" s="130"/>
      <c r="LH171" s="130"/>
      <c r="LI171" s="130"/>
      <c r="LJ171" s="130"/>
      <c r="LK171" s="130"/>
      <c r="LL171" s="130"/>
      <c r="LM171" s="130"/>
      <c r="LN171" s="130"/>
      <c r="LO171" s="130"/>
      <c r="LP171" s="130"/>
      <c r="LQ171" s="130"/>
      <c r="LR171" s="130"/>
      <c r="LS171" s="130"/>
      <c r="LT171" s="130"/>
      <c r="LU171" s="130"/>
      <c r="LV171" s="130"/>
      <c r="LW171" s="130"/>
      <c r="LX171" s="135"/>
      <c r="LY171" s="30"/>
      <c r="LZ171" s="30"/>
      <c r="MA171" s="30"/>
      <c r="MB171" s="30"/>
      <c r="MC171" s="30"/>
      <c r="MD171" s="30"/>
      <c r="ME171" s="30"/>
      <c r="MF171" s="30"/>
      <c r="MG171" s="30"/>
      <c r="MH171" s="30"/>
      <c r="MI171" s="30"/>
      <c r="MJ171" s="30"/>
      <c r="MK171" s="30"/>
      <c r="ML171" s="30"/>
      <c r="MM171" s="30"/>
      <c r="MN171" s="30"/>
      <c r="MO171" s="30"/>
      <c r="MP171" s="30"/>
      <c r="MQ171" s="30"/>
      <c r="MR171" s="30"/>
      <c r="MS171" s="30"/>
      <c r="MT171" s="30"/>
      <c r="MU171" s="30"/>
      <c r="MV171" s="30"/>
      <c r="MW171" s="30"/>
      <c r="MX171" s="30"/>
      <c r="MY171" s="30"/>
      <c r="MZ171" s="30"/>
      <c r="NA171" s="30"/>
      <c r="NB171" s="30"/>
      <c r="NC171" s="135"/>
      <c r="ND171" s="30"/>
      <c r="NE171" s="30"/>
      <c r="NF171" s="30"/>
      <c r="NG171" s="30"/>
      <c r="NH171" s="30"/>
      <c r="NI171" s="30"/>
      <c r="NJ171" s="30"/>
      <c r="NK171" s="30"/>
      <c r="NL171" s="30"/>
      <c r="NM171" s="30"/>
      <c r="NN171" s="30"/>
      <c r="NO171" s="30"/>
      <c r="NP171" s="30"/>
      <c r="NQ171" s="30"/>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f t="shared" si="476"/>
        <v>1</v>
      </c>
      <c r="ON171" s="74"/>
    </row>
    <row r="172" spans="1:404" ht="40.5" hidden="1" customHeight="1">
      <c r="A172" s="309">
        <v>171</v>
      </c>
      <c r="B172" s="51">
        <v>55</v>
      </c>
      <c r="C172" s="16" t="s">
        <v>252</v>
      </c>
      <c r="D172" s="14" t="s">
        <v>0</v>
      </c>
      <c r="E172" s="16" t="s">
        <v>253</v>
      </c>
      <c r="F172" s="82" t="s">
        <v>2</v>
      </c>
      <c r="G172" s="29"/>
      <c r="H172" s="89" t="s">
        <v>692</v>
      </c>
      <c r="I172" s="16" t="s">
        <v>697</v>
      </c>
      <c r="J172" s="54"/>
      <c r="K172" s="30" t="s">
        <v>636</v>
      </c>
      <c r="L172" s="30" t="s">
        <v>957</v>
      </c>
      <c r="M172" s="29" t="s">
        <v>638</v>
      </c>
      <c r="N172" s="93" t="s">
        <v>639</v>
      </c>
      <c r="O172" s="300" t="s">
        <v>27</v>
      </c>
      <c r="P172" s="54"/>
      <c r="Q172" s="30"/>
      <c r="R172" s="30"/>
      <c r="S172" s="30" t="s">
        <v>27</v>
      </c>
      <c r="T172" s="30"/>
      <c r="U172" s="30"/>
      <c r="V172" s="30"/>
      <c r="W172" s="95"/>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152" t="s">
        <v>1070</v>
      </c>
      <c r="CN172" s="152" t="s">
        <v>1070</v>
      </c>
      <c r="CO172" s="152" t="s">
        <v>1070</v>
      </c>
      <c r="CP172" s="30">
        <v>2</v>
      </c>
      <c r="CQ172" s="30">
        <v>2</v>
      </c>
      <c r="CR172" s="30">
        <v>2</v>
      </c>
      <c r="CS172" s="30">
        <v>2</v>
      </c>
      <c r="CT172" s="23">
        <v>1</v>
      </c>
      <c r="CU172" s="23">
        <v>2</v>
      </c>
      <c r="CV172" s="30">
        <v>2</v>
      </c>
      <c r="CW172" s="30">
        <v>2</v>
      </c>
      <c r="CX172" s="30">
        <v>2</v>
      </c>
      <c r="CY172" s="30">
        <v>2</v>
      </c>
      <c r="CZ172" s="30">
        <v>2</v>
      </c>
      <c r="DA172" s="23">
        <v>2</v>
      </c>
      <c r="DB172" s="30">
        <v>2</v>
      </c>
      <c r="DC172" s="23">
        <v>1</v>
      </c>
      <c r="DD172" s="30">
        <v>2</v>
      </c>
      <c r="DE172" s="30">
        <v>2</v>
      </c>
      <c r="DF172" s="30">
        <v>2</v>
      </c>
      <c r="DG172" s="30"/>
      <c r="DH172" s="201">
        <f>COUNTIF(CP172:DG172,"2")</f>
        <v>15</v>
      </c>
      <c r="DI172" s="198">
        <f t="shared" ref="DI172" si="519">DH172/(DH172+DJ172+DL172+DN172)</f>
        <v>0.88235294117647056</v>
      </c>
      <c r="DJ172" s="201">
        <f>COUNTIF(CP172:DG172,"1")</f>
        <v>2</v>
      </c>
      <c r="DK172" s="198">
        <f t="shared" ref="DK172" si="520">DJ172/(DH172+DJ172+DL172+DN172)</f>
        <v>0.11764705882352941</v>
      </c>
      <c r="DL172" s="201">
        <f>COUNTIF(CP172:DG172,"0")</f>
        <v>0</v>
      </c>
      <c r="DM172" s="198">
        <f t="shared" ref="DM172" si="521">DL172/(DH172+DJ172+DL172+DN172)</f>
        <v>0</v>
      </c>
      <c r="DN172" s="201">
        <f>COUNTIF(CP172:DG172,"KĐG")</f>
        <v>0</v>
      </c>
      <c r="DO172" s="198">
        <f t="shared" ref="DO172" si="522">DN172/(DH172+DJ172+DL172+DN172)</f>
        <v>0</v>
      </c>
      <c r="DP172" s="199">
        <f t="shared" ref="DP172" si="523">(((DH172*2)+(DJ172*1)+(DL172*0)))/(DH172+DJ172+DL172)</f>
        <v>1.8823529411764706</v>
      </c>
      <c r="DQ172" s="169" t="str">
        <f t="shared" ref="DQ172" si="524">IF(DO172&gt;=50%,"KĐG",IF(DP172&gt;=1.6,"ĐMT",IF(DP172&gt;=1,"CCG","CĐ")))</f>
        <v>ĐMT</v>
      </c>
      <c r="DR172" s="135"/>
      <c r="DS172" s="30"/>
      <c r="DT172" s="30"/>
      <c r="DU172" s="30"/>
      <c r="DV172" s="130"/>
      <c r="DW172" s="130"/>
      <c r="DX172" s="130"/>
      <c r="DY172" s="130"/>
      <c r="DZ172" s="130"/>
      <c r="EA172" s="130"/>
      <c r="EB172" s="130"/>
      <c r="EC172" s="130"/>
      <c r="ED172" s="130"/>
      <c r="EE172" s="130"/>
      <c r="EF172" s="130"/>
      <c r="EG172" s="130"/>
      <c r="EH172" s="130"/>
      <c r="EI172" s="130"/>
      <c r="EJ172" s="130"/>
      <c r="EK172" s="130"/>
      <c r="EL172" s="130"/>
      <c r="EM172" s="130"/>
      <c r="EN172" s="130"/>
      <c r="EO172" s="130"/>
      <c r="EP172" s="30"/>
      <c r="EQ172" s="30"/>
      <c r="ER172" s="30"/>
      <c r="ES172" s="30"/>
      <c r="ET172" s="30"/>
      <c r="EU172" s="30"/>
      <c r="EV172" s="30"/>
      <c r="EW172" s="30"/>
      <c r="EX172" s="30"/>
      <c r="EY172" s="135"/>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130"/>
      <c r="LE172" s="130"/>
      <c r="LF172" s="130"/>
      <c r="LG172" s="130"/>
      <c r="LH172" s="130"/>
      <c r="LI172" s="130"/>
      <c r="LJ172" s="130"/>
      <c r="LK172" s="130"/>
      <c r="LL172" s="130"/>
      <c r="LM172" s="130"/>
      <c r="LN172" s="130"/>
      <c r="LO172" s="130"/>
      <c r="LP172" s="130"/>
      <c r="LQ172" s="130"/>
      <c r="LR172" s="130"/>
      <c r="LS172" s="130"/>
      <c r="LT172" s="130"/>
      <c r="LU172" s="130"/>
      <c r="LV172" s="130"/>
      <c r="LW172" s="130"/>
      <c r="LX172" s="135"/>
      <c r="LY172" s="30"/>
      <c r="LZ172" s="30"/>
      <c r="MA172" s="30"/>
      <c r="MB172" s="30"/>
      <c r="MC172" s="30"/>
      <c r="MD172" s="30"/>
      <c r="ME172" s="30"/>
      <c r="MF172" s="30"/>
      <c r="MG172" s="30"/>
      <c r="MH172" s="30"/>
      <c r="MI172" s="30"/>
      <c r="MJ172" s="30"/>
      <c r="MK172" s="30"/>
      <c r="ML172" s="30"/>
      <c r="MM172" s="30"/>
      <c r="MN172" s="30"/>
      <c r="MO172" s="30"/>
      <c r="MP172" s="30"/>
      <c r="MQ172" s="30"/>
      <c r="MR172" s="30"/>
      <c r="MS172" s="30"/>
      <c r="MT172" s="30"/>
      <c r="MU172" s="30"/>
      <c r="MV172" s="30"/>
      <c r="MW172" s="30"/>
      <c r="MX172" s="30"/>
      <c r="MY172" s="30"/>
      <c r="MZ172" s="30"/>
      <c r="NA172" s="30"/>
      <c r="NB172" s="30"/>
      <c r="NC172" s="135"/>
      <c r="ND172" s="30"/>
      <c r="NE172" s="30"/>
      <c r="NF172" s="30"/>
      <c r="NG172" s="30"/>
      <c r="NH172" s="30"/>
      <c r="NI172" s="30"/>
      <c r="NJ172" s="30"/>
      <c r="NK172" s="30"/>
      <c r="NL172" s="30"/>
      <c r="NM172" s="30"/>
      <c r="NN172" s="30"/>
      <c r="NO172" s="30"/>
      <c r="NP172" s="30"/>
      <c r="NQ172" s="30"/>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f t="shared" si="476"/>
        <v>1</v>
      </c>
      <c r="ON172" s="51"/>
    </row>
    <row r="173" spans="1:404" ht="33" hidden="1" customHeight="1">
      <c r="A173" s="310"/>
      <c r="B173" s="74">
        <v>55</v>
      </c>
      <c r="C173" s="16" t="s">
        <v>252</v>
      </c>
      <c r="D173" s="73" t="s">
        <v>0</v>
      </c>
      <c r="E173" s="16" t="s">
        <v>253</v>
      </c>
      <c r="F173" s="82" t="s">
        <v>2</v>
      </c>
      <c r="G173" s="73"/>
      <c r="H173" s="89" t="s">
        <v>692</v>
      </c>
      <c r="I173" s="16" t="s">
        <v>697</v>
      </c>
      <c r="J173" s="76"/>
      <c r="K173" s="30" t="s">
        <v>636</v>
      </c>
      <c r="L173" s="30" t="s">
        <v>957</v>
      </c>
      <c r="M173" s="29" t="s">
        <v>638</v>
      </c>
      <c r="N173" s="93" t="s">
        <v>639</v>
      </c>
      <c r="O173" s="301"/>
      <c r="P173" s="76"/>
      <c r="Q173" s="30"/>
      <c r="R173" s="30"/>
      <c r="S173" s="30"/>
      <c r="T173" s="30" t="s">
        <v>27</v>
      </c>
      <c r="U173" s="30"/>
      <c r="V173" s="30"/>
      <c r="W173" s="95"/>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130"/>
      <c r="CP173" s="130"/>
      <c r="CQ173" s="130"/>
      <c r="CR173" s="130"/>
      <c r="CS173" s="130"/>
      <c r="CT173" s="130"/>
      <c r="CU173" s="130"/>
      <c r="CV173" s="130"/>
      <c r="CW173" s="130"/>
      <c r="CX173" s="130"/>
      <c r="CY173" s="30"/>
      <c r="CZ173" s="30"/>
      <c r="DA173" s="30"/>
      <c r="DB173" s="30"/>
      <c r="DC173" s="30"/>
      <c r="DD173" s="30"/>
      <c r="DE173" s="30"/>
      <c r="DF173" s="30"/>
      <c r="DG173" s="30"/>
      <c r="DH173" s="135"/>
      <c r="DI173" s="30"/>
      <c r="DJ173" s="30"/>
      <c r="DK173" s="30"/>
      <c r="DL173" s="30"/>
      <c r="DM173" s="30"/>
      <c r="DN173" s="30"/>
      <c r="DO173" s="30"/>
      <c r="DP173" s="30"/>
      <c r="DQ173" s="30"/>
      <c r="DR173" s="152" t="s">
        <v>1070</v>
      </c>
      <c r="DS173" s="152" t="s">
        <v>1070</v>
      </c>
      <c r="DT173" s="152" t="s">
        <v>1070</v>
      </c>
      <c r="DU173" s="152" t="s">
        <v>1070</v>
      </c>
      <c r="DV173" s="152" t="s">
        <v>1070</v>
      </c>
      <c r="DW173" s="30">
        <v>2</v>
      </c>
      <c r="DX173" s="30">
        <v>2</v>
      </c>
      <c r="DY173" s="30">
        <v>2</v>
      </c>
      <c r="DZ173" s="30">
        <v>2</v>
      </c>
      <c r="EA173" s="23">
        <v>2</v>
      </c>
      <c r="EB173" s="23">
        <v>2</v>
      </c>
      <c r="EC173" s="30">
        <v>2</v>
      </c>
      <c r="ED173" s="30">
        <v>1</v>
      </c>
      <c r="EE173" s="30">
        <v>2</v>
      </c>
      <c r="EF173" s="30">
        <v>2</v>
      </c>
      <c r="EG173" s="30">
        <v>2</v>
      </c>
      <c r="EH173" s="23">
        <v>2</v>
      </c>
      <c r="EI173" s="30">
        <v>2</v>
      </c>
      <c r="EJ173" s="23">
        <v>1</v>
      </c>
      <c r="EK173" s="30">
        <v>2</v>
      </c>
      <c r="EL173" s="30">
        <v>2</v>
      </c>
      <c r="EM173" s="30">
        <v>2</v>
      </c>
      <c r="EN173" s="30"/>
      <c r="EO173" s="208">
        <f>COUNTIF(DW173:EN173,"2")</f>
        <v>15</v>
      </c>
      <c r="EP173" s="207">
        <f t="shared" ref="EP173" si="525">EO173/(EO173+EQ173+ES173+EU173)</f>
        <v>0.88235294117647056</v>
      </c>
      <c r="EQ173" s="208">
        <f>COUNTIF(DW173:EN173,"1")</f>
        <v>2</v>
      </c>
      <c r="ER173" s="207">
        <f t="shared" ref="ER173" si="526">EQ173/(EO173+EQ173+ES173+EU173)</f>
        <v>0.11764705882352941</v>
      </c>
      <c r="ES173" s="208">
        <f>COUNTIF(DW173:EN173,"0")</f>
        <v>0</v>
      </c>
      <c r="ET173" s="207">
        <f t="shared" ref="ET173" si="527">ES173/(EO173+EQ173+ES173+EU173)</f>
        <v>0</v>
      </c>
      <c r="EU173" s="208">
        <f>COUNTIF(DW173:EN173,"KĐG")</f>
        <v>0</v>
      </c>
      <c r="EV173" s="207">
        <f t="shared" ref="EV173" si="528">EU173/(EO173+EQ173+ES173+EU173)</f>
        <v>0</v>
      </c>
      <c r="EW173" s="209">
        <f t="shared" ref="EW173" si="529">(((EO173*2)+(EQ173*1)+(ES173*0)))/(EO173+EQ173+ES173)</f>
        <v>1.8823529411764706</v>
      </c>
      <c r="EX173" s="169" t="str">
        <f t="shared" ref="EX173" si="530">IF(EV173&gt;=50%,"KĐG",IF(EW173&gt;=1.6,"ĐMT",IF(EW173&gt;=1,"CCG","CĐ")))</f>
        <v>ĐMT</v>
      </c>
      <c r="EY173" s="135"/>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130"/>
      <c r="LE173" s="130"/>
      <c r="LF173" s="130"/>
      <c r="LG173" s="130"/>
      <c r="LH173" s="130"/>
      <c r="LI173" s="130"/>
      <c r="LJ173" s="130"/>
      <c r="LK173" s="130"/>
      <c r="LL173" s="130"/>
      <c r="LM173" s="130"/>
      <c r="LN173" s="130"/>
      <c r="LO173" s="130"/>
      <c r="LP173" s="130"/>
      <c r="LQ173" s="130"/>
      <c r="LR173" s="130"/>
      <c r="LS173" s="130"/>
      <c r="LT173" s="130"/>
      <c r="LU173" s="130"/>
      <c r="LV173" s="130"/>
      <c r="LW173" s="130"/>
      <c r="LX173" s="135"/>
      <c r="LY173" s="30"/>
      <c r="LZ173" s="30"/>
      <c r="MA173" s="30"/>
      <c r="MB173" s="30"/>
      <c r="MC173" s="30"/>
      <c r="MD173" s="30"/>
      <c r="ME173" s="30"/>
      <c r="MF173" s="30"/>
      <c r="MG173" s="30"/>
      <c r="MH173" s="30"/>
      <c r="MI173" s="30"/>
      <c r="MJ173" s="30"/>
      <c r="MK173" s="30"/>
      <c r="ML173" s="30"/>
      <c r="MM173" s="30"/>
      <c r="MN173" s="30"/>
      <c r="MO173" s="30"/>
      <c r="MP173" s="30"/>
      <c r="MQ173" s="30"/>
      <c r="MR173" s="30"/>
      <c r="MS173" s="30"/>
      <c r="MT173" s="30"/>
      <c r="MU173" s="30"/>
      <c r="MV173" s="30"/>
      <c r="MW173" s="30"/>
      <c r="MX173" s="30"/>
      <c r="MY173" s="30"/>
      <c r="MZ173" s="30"/>
      <c r="NA173" s="30"/>
      <c r="NB173" s="30"/>
      <c r="NC173" s="135"/>
      <c r="ND173" s="30"/>
      <c r="NE173" s="30"/>
      <c r="NF173" s="30"/>
      <c r="NG173" s="30"/>
      <c r="NH173" s="30"/>
      <c r="NI173" s="30"/>
      <c r="NJ173" s="30"/>
      <c r="NK173" s="30"/>
      <c r="NL173" s="30"/>
      <c r="NM173" s="30"/>
      <c r="NN173" s="30"/>
      <c r="NO173" s="30"/>
      <c r="NP173" s="30"/>
      <c r="NQ173" s="30"/>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f t="shared" si="476"/>
        <v>1</v>
      </c>
      <c r="ON173" s="74"/>
    </row>
    <row r="174" spans="1:404" ht="38.25" customHeight="1">
      <c r="A174" s="310"/>
      <c r="B174" s="74">
        <v>55</v>
      </c>
      <c r="C174" s="16" t="s">
        <v>252</v>
      </c>
      <c r="D174" s="73" t="s">
        <v>0</v>
      </c>
      <c r="E174" s="16" t="s">
        <v>253</v>
      </c>
      <c r="F174" s="82" t="s">
        <v>2</v>
      </c>
      <c r="G174" s="73"/>
      <c r="H174" s="89" t="s">
        <v>692</v>
      </c>
      <c r="I174" s="16" t="s">
        <v>697</v>
      </c>
      <c r="J174" s="76"/>
      <c r="K174" s="30" t="s">
        <v>636</v>
      </c>
      <c r="L174" s="30" t="s">
        <v>957</v>
      </c>
      <c r="M174" s="29" t="s">
        <v>638</v>
      </c>
      <c r="N174" s="93" t="s">
        <v>639</v>
      </c>
      <c r="O174" s="301"/>
      <c r="P174" s="76"/>
      <c r="Q174" s="30"/>
      <c r="R174" s="30"/>
      <c r="S174" s="30"/>
      <c r="T174" s="30"/>
      <c r="U174" s="30"/>
      <c r="V174" s="30"/>
      <c r="W174" s="95" t="s">
        <v>27</v>
      </c>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130"/>
      <c r="CP174" s="130"/>
      <c r="CQ174" s="130"/>
      <c r="CR174" s="130"/>
      <c r="CS174" s="130"/>
      <c r="CT174" s="130"/>
      <c r="CU174" s="130"/>
      <c r="CV174" s="130"/>
      <c r="CW174" s="130"/>
      <c r="CX174" s="130"/>
      <c r="CY174" s="30"/>
      <c r="CZ174" s="30"/>
      <c r="DA174" s="30"/>
      <c r="DB174" s="30"/>
      <c r="DC174" s="30"/>
      <c r="DD174" s="30"/>
      <c r="DE174" s="30"/>
      <c r="DF174" s="30"/>
      <c r="DG174" s="30"/>
      <c r="DH174" s="135"/>
      <c r="DI174" s="30"/>
      <c r="DJ174" s="30"/>
      <c r="DK174" s="30"/>
      <c r="DL174" s="30"/>
      <c r="DM174" s="30"/>
      <c r="DN174" s="30"/>
      <c r="DO174" s="30"/>
      <c r="DP174" s="30"/>
      <c r="DQ174" s="30"/>
      <c r="DR174" s="135"/>
      <c r="DS174" s="30"/>
      <c r="DT174" s="30"/>
      <c r="DU174" s="30"/>
      <c r="DV174" s="130"/>
      <c r="DW174" s="130"/>
      <c r="DX174" s="130"/>
      <c r="DY174" s="130"/>
      <c r="DZ174" s="130"/>
      <c r="EA174" s="130"/>
      <c r="EB174" s="130"/>
      <c r="EC174" s="130"/>
      <c r="ED174" s="130"/>
      <c r="EE174" s="130"/>
      <c r="EF174" s="130"/>
      <c r="EG174" s="130"/>
      <c r="EH174" s="130"/>
      <c r="EI174" s="130"/>
      <c r="EJ174" s="130"/>
      <c r="EK174" s="130"/>
      <c r="EL174" s="130"/>
      <c r="EM174" s="130"/>
      <c r="EN174" s="130"/>
      <c r="EO174" s="130"/>
      <c r="EP174" s="30"/>
      <c r="EQ174" s="30"/>
      <c r="ER174" s="30"/>
      <c r="ES174" s="30"/>
      <c r="ET174" s="30"/>
      <c r="EU174" s="30"/>
      <c r="EV174" s="30"/>
      <c r="EW174" s="30"/>
      <c r="EX174" s="30"/>
      <c r="EY174" s="135"/>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152" t="s">
        <v>1070</v>
      </c>
      <c r="HJ174" s="152" t="s">
        <v>1070</v>
      </c>
      <c r="HK174" s="152" t="s">
        <v>1070</v>
      </c>
      <c r="HL174" s="152" t="s">
        <v>1070</v>
      </c>
      <c r="HM174" s="152" t="s">
        <v>1070</v>
      </c>
      <c r="HN174" s="30">
        <v>2</v>
      </c>
      <c r="HO174" s="30">
        <v>2</v>
      </c>
      <c r="HP174" s="30">
        <v>2</v>
      </c>
      <c r="HQ174" s="30">
        <v>2</v>
      </c>
      <c r="HR174" s="23">
        <v>2</v>
      </c>
      <c r="HS174" s="23">
        <v>2</v>
      </c>
      <c r="HT174" s="30">
        <v>2</v>
      </c>
      <c r="HU174" s="30">
        <v>2</v>
      </c>
      <c r="HV174" s="30">
        <v>2</v>
      </c>
      <c r="HW174" s="30">
        <v>2</v>
      </c>
      <c r="HX174" s="30">
        <v>2</v>
      </c>
      <c r="HY174" s="30">
        <v>2</v>
      </c>
      <c r="HZ174" s="30">
        <v>2</v>
      </c>
      <c r="IA174" s="23">
        <v>2</v>
      </c>
      <c r="IB174" s="30">
        <v>2</v>
      </c>
      <c r="IC174" s="30">
        <v>2</v>
      </c>
      <c r="ID174" s="30">
        <v>2</v>
      </c>
      <c r="IE174" s="30"/>
      <c r="IF174" s="30">
        <v>2</v>
      </c>
      <c r="IG174" s="234">
        <f>COUNTIF(HN174:IF174,"2")</f>
        <v>18</v>
      </c>
      <c r="IH174" s="235">
        <f t="shared" ref="IH174" si="531">IG174/(IG174+II174+IK174+IM174)</f>
        <v>1</v>
      </c>
      <c r="II174" s="234">
        <f>COUNTIF(HO174:IF174,"1")</f>
        <v>0</v>
      </c>
      <c r="IJ174" s="235">
        <f t="shared" ref="IJ174" si="532">II174/(IG174+II174+IK174+IM174)</f>
        <v>0</v>
      </c>
      <c r="IK174" s="234">
        <f>COUNTIF(HO174:IF174,"0")</f>
        <v>0</v>
      </c>
      <c r="IL174" s="235">
        <f t="shared" ref="IL174" si="533">IK174/(IG174+II174+IK174+IM174)</f>
        <v>0</v>
      </c>
      <c r="IM174" s="234">
        <f>COUNTIF(HO174:IF174,"KĐG")</f>
        <v>0</v>
      </c>
      <c r="IN174" s="235">
        <f t="shared" ref="IN174" si="534">IM174/(IG174+II174+IK174+IM174)</f>
        <v>0</v>
      </c>
      <c r="IO174" s="236">
        <f t="shared" ref="IO174" si="535">(((IG174*2)+(II174*1)+(IK174*0)))/(IG174+II174+IK174)</f>
        <v>2</v>
      </c>
      <c r="IP174" s="169" t="str">
        <f t="shared" ref="IP174" si="536">IF(IN174&gt;=50%,"KĐG",IF(IO174&gt;=1.6,"ĐMT",IF(IO174&gt;=1,"CCG","CĐ")))</f>
        <v>ĐMT</v>
      </c>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130"/>
      <c r="LE174" s="130"/>
      <c r="LF174" s="130"/>
      <c r="LG174" s="130"/>
      <c r="LH174" s="130"/>
      <c r="LI174" s="130"/>
      <c r="LJ174" s="130"/>
      <c r="LK174" s="130"/>
      <c r="LL174" s="130"/>
      <c r="LM174" s="130"/>
      <c r="LN174" s="130"/>
      <c r="LO174" s="130"/>
      <c r="LP174" s="130"/>
      <c r="LQ174" s="130"/>
      <c r="LR174" s="130"/>
      <c r="LS174" s="130"/>
      <c r="LT174" s="130"/>
      <c r="LU174" s="130"/>
      <c r="LV174" s="130"/>
      <c r="LW174" s="130"/>
      <c r="LX174" s="135"/>
      <c r="LY174" s="30"/>
      <c r="LZ174" s="30"/>
      <c r="MA174" s="30"/>
      <c r="MB174" s="30"/>
      <c r="MC174" s="30"/>
      <c r="MD174" s="30"/>
      <c r="ME174" s="30"/>
      <c r="MF174" s="30"/>
      <c r="MG174" s="30"/>
      <c r="MH174" s="30"/>
      <c r="MI174" s="30"/>
      <c r="MJ174" s="30"/>
      <c r="MK174" s="30"/>
      <c r="ML174" s="30"/>
      <c r="MM174" s="30"/>
      <c r="MN174" s="30"/>
      <c r="MO174" s="30"/>
      <c r="MP174" s="30"/>
      <c r="MQ174" s="30"/>
      <c r="MR174" s="30"/>
      <c r="MS174" s="30"/>
      <c r="MT174" s="30"/>
      <c r="MU174" s="30"/>
      <c r="MV174" s="30"/>
      <c r="MW174" s="30"/>
      <c r="MX174" s="30"/>
      <c r="MY174" s="30"/>
      <c r="MZ174" s="30"/>
      <c r="NA174" s="30"/>
      <c r="NB174" s="30"/>
      <c r="NC174" s="135"/>
      <c r="ND174" s="30"/>
      <c r="NE174" s="30"/>
      <c r="NF174" s="30"/>
      <c r="NG174" s="30"/>
      <c r="NH174" s="30"/>
      <c r="NI174" s="30"/>
      <c r="NJ174" s="30"/>
      <c r="NK174" s="30"/>
      <c r="NL174" s="30"/>
      <c r="NM174" s="30"/>
      <c r="NN174" s="30"/>
      <c r="NO174" s="30"/>
      <c r="NP174" s="30"/>
      <c r="NQ174" s="30"/>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f t="shared" si="476"/>
        <v>1</v>
      </c>
      <c r="ON174" s="74"/>
    </row>
    <row r="175" spans="1:404" ht="63" hidden="1" customHeight="1">
      <c r="A175" s="311"/>
      <c r="B175" s="74">
        <v>55</v>
      </c>
      <c r="C175" s="16" t="s">
        <v>252</v>
      </c>
      <c r="D175" s="73" t="s">
        <v>0</v>
      </c>
      <c r="E175" s="16" t="s">
        <v>253</v>
      </c>
      <c r="F175" s="82" t="s">
        <v>2</v>
      </c>
      <c r="G175" s="73"/>
      <c r="H175" s="89" t="s">
        <v>692</v>
      </c>
      <c r="I175" s="16" t="s">
        <v>697</v>
      </c>
      <c r="J175" s="76"/>
      <c r="K175" s="30" t="s">
        <v>636</v>
      </c>
      <c r="L175" s="30" t="s">
        <v>957</v>
      </c>
      <c r="M175" s="29" t="s">
        <v>638</v>
      </c>
      <c r="N175" s="93" t="s">
        <v>639</v>
      </c>
      <c r="O175" s="302"/>
      <c r="P175" s="76"/>
      <c r="Q175" s="30"/>
      <c r="R175" s="30"/>
      <c r="S175" s="30"/>
      <c r="T175" s="30"/>
      <c r="U175" s="30"/>
      <c r="V175" s="30"/>
      <c r="W175" s="95"/>
      <c r="X175" s="30" t="s">
        <v>27</v>
      </c>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130"/>
      <c r="CP175" s="130"/>
      <c r="CQ175" s="130"/>
      <c r="CR175" s="130"/>
      <c r="CS175" s="130"/>
      <c r="CT175" s="130"/>
      <c r="CU175" s="130"/>
      <c r="CV175" s="130"/>
      <c r="CW175" s="130"/>
      <c r="CX175" s="130"/>
      <c r="CY175" s="30"/>
      <c r="CZ175" s="30"/>
      <c r="DA175" s="30"/>
      <c r="DB175" s="30"/>
      <c r="DC175" s="30"/>
      <c r="DD175" s="30"/>
      <c r="DE175" s="30"/>
      <c r="DF175" s="30"/>
      <c r="DG175" s="30"/>
      <c r="DH175" s="135"/>
      <c r="DI175" s="30"/>
      <c r="DJ175" s="30"/>
      <c r="DK175" s="30"/>
      <c r="DL175" s="30"/>
      <c r="DM175" s="30"/>
      <c r="DN175" s="30"/>
      <c r="DO175" s="30"/>
      <c r="DP175" s="30"/>
      <c r="DQ175" s="30"/>
      <c r="DR175" s="135"/>
      <c r="DS175" s="30"/>
      <c r="DT175" s="30"/>
      <c r="DU175" s="30"/>
      <c r="DV175" s="130"/>
      <c r="DW175" s="130"/>
      <c r="DX175" s="130"/>
      <c r="DY175" s="130"/>
      <c r="DZ175" s="130"/>
      <c r="EA175" s="130"/>
      <c r="EB175" s="130"/>
      <c r="EC175" s="130"/>
      <c r="ED175" s="130"/>
      <c r="EE175" s="130"/>
      <c r="EF175" s="130"/>
      <c r="EG175" s="130"/>
      <c r="EH175" s="130"/>
      <c r="EI175" s="130"/>
      <c r="EJ175" s="130"/>
      <c r="EK175" s="130"/>
      <c r="EL175" s="130"/>
      <c r="EM175" s="130"/>
      <c r="EN175" s="130"/>
      <c r="EO175" s="130"/>
      <c r="EP175" s="30"/>
      <c r="EQ175" s="30"/>
      <c r="ER175" s="30"/>
      <c r="ES175" s="30"/>
      <c r="ET175" s="30"/>
      <c r="EU175" s="30"/>
      <c r="EV175" s="30"/>
      <c r="EW175" s="30"/>
      <c r="EX175" s="30"/>
      <c r="EY175" s="135"/>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130"/>
      <c r="LE175" s="130"/>
      <c r="LF175" s="130"/>
      <c r="LG175" s="130"/>
      <c r="LH175" s="130"/>
      <c r="LI175" s="130"/>
      <c r="LJ175" s="130"/>
      <c r="LK175" s="130"/>
      <c r="LL175" s="130"/>
      <c r="LM175" s="130"/>
      <c r="LN175" s="130"/>
      <c r="LO175" s="130"/>
      <c r="LP175" s="130"/>
      <c r="LQ175" s="130"/>
      <c r="LR175" s="130"/>
      <c r="LS175" s="130"/>
      <c r="LT175" s="130"/>
      <c r="LU175" s="130"/>
      <c r="LV175" s="130"/>
      <c r="LW175" s="130"/>
      <c r="LX175" s="135"/>
      <c r="LY175" s="30"/>
      <c r="LZ175" s="30"/>
      <c r="MA175" s="30"/>
      <c r="MB175" s="30"/>
      <c r="MC175" s="30"/>
      <c r="MD175" s="30"/>
      <c r="ME175" s="30"/>
      <c r="MF175" s="30"/>
      <c r="MG175" s="30"/>
      <c r="MH175" s="30"/>
      <c r="MI175" s="30"/>
      <c r="MJ175" s="30"/>
      <c r="MK175" s="30"/>
      <c r="ML175" s="30"/>
      <c r="MM175" s="30"/>
      <c r="MN175" s="30"/>
      <c r="MO175" s="30"/>
      <c r="MP175" s="30"/>
      <c r="MQ175" s="30"/>
      <c r="MR175" s="30"/>
      <c r="MS175" s="30"/>
      <c r="MT175" s="30"/>
      <c r="MU175" s="30"/>
      <c r="MV175" s="30"/>
      <c r="MW175" s="30"/>
      <c r="MX175" s="30"/>
      <c r="MY175" s="30"/>
      <c r="MZ175" s="30"/>
      <c r="NA175" s="30"/>
      <c r="NB175" s="30"/>
      <c r="NC175" s="135"/>
      <c r="ND175" s="30"/>
      <c r="NE175" s="30"/>
      <c r="NF175" s="30"/>
      <c r="NG175" s="30"/>
      <c r="NH175" s="30"/>
      <c r="NI175" s="30"/>
      <c r="NJ175" s="30"/>
      <c r="NK175" s="30"/>
      <c r="NL175" s="30"/>
      <c r="NM175" s="30"/>
      <c r="NN175" s="30"/>
      <c r="NO175" s="30"/>
      <c r="NP175" s="30"/>
      <c r="NQ175" s="30"/>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f t="shared" si="476"/>
        <v>1</v>
      </c>
      <c r="ON175" s="74"/>
    </row>
    <row r="176" spans="1:404" s="8" customFormat="1" ht="39" hidden="1" customHeight="1">
      <c r="A176" s="309">
        <v>174</v>
      </c>
      <c r="B176" s="28">
        <v>56</v>
      </c>
      <c r="C176" s="33" t="s">
        <v>254</v>
      </c>
      <c r="D176" s="29" t="s">
        <v>2</v>
      </c>
      <c r="E176" s="33" t="s">
        <v>255</v>
      </c>
      <c r="F176" s="29" t="s">
        <v>2</v>
      </c>
      <c r="G176" s="29"/>
      <c r="H176" s="89" t="s">
        <v>255</v>
      </c>
      <c r="I176" s="33" t="s">
        <v>694</v>
      </c>
      <c r="J176" s="30"/>
      <c r="K176" s="30" t="s">
        <v>636</v>
      </c>
      <c r="L176" s="30" t="s">
        <v>957</v>
      </c>
      <c r="M176" s="29" t="s">
        <v>638</v>
      </c>
      <c r="N176" s="93" t="s">
        <v>639</v>
      </c>
      <c r="O176" s="355" t="s">
        <v>27</v>
      </c>
      <c r="P176" s="30"/>
      <c r="Q176" s="30"/>
      <c r="R176" s="30" t="s">
        <v>27</v>
      </c>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152" t="s">
        <v>1069</v>
      </c>
      <c r="BH176" s="152" t="s">
        <v>1069</v>
      </c>
      <c r="BI176" s="152" t="s">
        <v>1069</v>
      </c>
      <c r="BJ176" s="30">
        <v>2</v>
      </c>
      <c r="BK176" s="30">
        <v>2</v>
      </c>
      <c r="BL176" s="30">
        <v>2</v>
      </c>
      <c r="BM176" s="30">
        <v>2</v>
      </c>
      <c r="BN176" s="23">
        <v>1</v>
      </c>
      <c r="BO176" s="23">
        <v>2</v>
      </c>
      <c r="BP176" s="30">
        <v>2</v>
      </c>
      <c r="BQ176" s="30">
        <v>2</v>
      </c>
      <c r="BR176" s="30">
        <v>2</v>
      </c>
      <c r="BS176" s="30">
        <v>2</v>
      </c>
      <c r="BT176" s="30">
        <v>2</v>
      </c>
      <c r="BU176" s="23">
        <v>2</v>
      </c>
      <c r="BV176" s="30">
        <v>2</v>
      </c>
      <c r="BW176" s="23">
        <v>1</v>
      </c>
      <c r="BX176" s="30">
        <v>2</v>
      </c>
      <c r="BY176" s="30">
        <v>2</v>
      </c>
      <c r="BZ176" s="30">
        <v>2</v>
      </c>
      <c r="CA176" s="30">
        <v>1</v>
      </c>
      <c r="CB176" s="30"/>
      <c r="CC176" s="185">
        <f>COUNTIF(BJ176:CA176,"2")</f>
        <v>15</v>
      </c>
      <c r="CD176" s="186">
        <f t="shared" ref="CD176" si="537">CC176/(CC176+CE176+CG176+CI176)</f>
        <v>0.83333333333333337</v>
      </c>
      <c r="CE176" s="185">
        <f>COUNTIF(BJ176:CA176,"1")</f>
        <v>3</v>
      </c>
      <c r="CF176" s="186">
        <f t="shared" ref="CF176" si="538">CE176/(CC176+CE176+CG176+CI176)</f>
        <v>0.16666666666666666</v>
      </c>
      <c r="CG176" s="185">
        <f>COUNTIF(BJ176:CA176,"0")</f>
        <v>0</v>
      </c>
      <c r="CH176" s="186">
        <f t="shared" ref="CH176" si="539">CG176/(CC176+CE176+CG176+CI176)</f>
        <v>0</v>
      </c>
      <c r="CI176" s="185">
        <f>COUNTIF(BJ176:CA176,"KĐG")</f>
        <v>0</v>
      </c>
      <c r="CJ176" s="186">
        <f t="shared" ref="CJ176" si="540">CI176/(CC176+CE176+CG176+CI176)</f>
        <v>0</v>
      </c>
      <c r="CK176" s="187">
        <f t="shared" ref="CK176" si="541">(((CC176*2)+(CE176*1)+(CG176*0)))/(CC176+CE176+CG176)</f>
        <v>1.8333333333333333</v>
      </c>
      <c r="CL176" s="169" t="str">
        <f t="shared" ref="CL176" si="542">IF(CJ176&gt;=50%,"KĐG",IF(CK176&gt;=1.6,"ĐMT",IF(CK176&gt;=1,"CCG","CĐ")))</f>
        <v>ĐMT</v>
      </c>
      <c r="CM176" s="30"/>
      <c r="CN176" s="30"/>
      <c r="CO176" s="130"/>
      <c r="CP176" s="130"/>
      <c r="CQ176" s="130"/>
      <c r="CR176" s="130"/>
      <c r="CS176" s="130"/>
      <c r="CT176" s="130"/>
      <c r="CU176" s="130"/>
      <c r="CV176" s="130"/>
      <c r="CW176" s="130"/>
      <c r="CX176" s="130"/>
      <c r="CY176" s="30"/>
      <c r="CZ176" s="30"/>
      <c r="DA176" s="30"/>
      <c r="DB176" s="30"/>
      <c r="DC176" s="30"/>
      <c r="DD176" s="30"/>
      <c r="DE176" s="30"/>
      <c r="DF176" s="30"/>
      <c r="DG176" s="30"/>
      <c r="DH176" s="135"/>
      <c r="DI176" s="30"/>
      <c r="DJ176" s="30"/>
      <c r="DK176" s="30"/>
      <c r="DL176" s="30"/>
      <c r="DM176" s="30"/>
      <c r="DN176" s="30"/>
      <c r="DO176" s="30"/>
      <c r="DP176" s="30"/>
      <c r="DQ176" s="30"/>
      <c r="DR176" s="135"/>
      <c r="DS176" s="30"/>
      <c r="DT176" s="30"/>
      <c r="DU176" s="30"/>
      <c r="DV176" s="130"/>
      <c r="DW176" s="130"/>
      <c r="DX176" s="130"/>
      <c r="DY176" s="130"/>
      <c r="DZ176" s="130"/>
      <c r="EA176" s="130"/>
      <c r="EB176" s="130"/>
      <c r="EC176" s="130"/>
      <c r="ED176" s="130"/>
      <c r="EE176" s="130"/>
      <c r="EF176" s="130"/>
      <c r="EG176" s="130"/>
      <c r="EH176" s="130"/>
      <c r="EI176" s="130"/>
      <c r="EJ176" s="130"/>
      <c r="EK176" s="130"/>
      <c r="EL176" s="130"/>
      <c r="EM176" s="130"/>
      <c r="EN176" s="130"/>
      <c r="EO176" s="130"/>
      <c r="EP176" s="30"/>
      <c r="EQ176" s="30"/>
      <c r="ER176" s="30"/>
      <c r="ES176" s="30"/>
      <c r="ET176" s="30"/>
      <c r="EU176" s="30"/>
      <c r="EV176" s="30"/>
      <c r="EW176" s="30"/>
      <c r="EX176" s="30"/>
      <c r="EY176" s="135"/>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130"/>
      <c r="LE176" s="130"/>
      <c r="LF176" s="130"/>
      <c r="LG176" s="130"/>
      <c r="LH176" s="130"/>
      <c r="LI176" s="130"/>
      <c r="LJ176" s="130"/>
      <c r="LK176" s="130"/>
      <c r="LL176" s="130"/>
      <c r="LM176" s="130"/>
      <c r="LN176" s="130"/>
      <c r="LO176" s="130"/>
      <c r="LP176" s="130"/>
      <c r="LQ176" s="130"/>
      <c r="LR176" s="130"/>
      <c r="LS176" s="130"/>
      <c r="LT176" s="130"/>
      <c r="LU176" s="130"/>
      <c r="LV176" s="130"/>
      <c r="LW176" s="130"/>
      <c r="LX176" s="135"/>
      <c r="LY176" s="30"/>
      <c r="LZ176" s="30"/>
      <c r="MA176" s="30"/>
      <c r="MB176" s="30"/>
      <c r="MC176" s="30"/>
      <c r="MD176" s="30"/>
      <c r="ME176" s="30"/>
      <c r="MF176" s="30"/>
      <c r="MG176" s="30"/>
      <c r="MH176" s="30"/>
      <c r="MI176" s="30"/>
      <c r="MJ176" s="30"/>
      <c r="MK176" s="30"/>
      <c r="ML176" s="30"/>
      <c r="MM176" s="30"/>
      <c r="MN176" s="30"/>
      <c r="MO176" s="30"/>
      <c r="MP176" s="30"/>
      <c r="MQ176" s="30"/>
      <c r="MR176" s="30"/>
      <c r="MS176" s="30"/>
      <c r="MT176" s="30"/>
      <c r="MU176" s="30"/>
      <c r="MV176" s="30"/>
      <c r="MW176" s="30"/>
      <c r="MX176" s="30"/>
      <c r="MY176" s="30"/>
      <c r="MZ176" s="30"/>
      <c r="NA176" s="30"/>
      <c r="NB176" s="30"/>
      <c r="NC176" s="135"/>
      <c r="ND176" s="30"/>
      <c r="NE176" s="30"/>
      <c r="NF176" s="30"/>
      <c r="NG176" s="30"/>
      <c r="NH176" s="30"/>
      <c r="NI176" s="30"/>
      <c r="NJ176" s="30"/>
      <c r="NK176" s="30"/>
      <c r="NL176" s="30"/>
      <c r="NM176" s="30"/>
      <c r="NN176" s="30"/>
      <c r="NO176" s="30"/>
      <c r="NP176" s="30"/>
      <c r="NQ176" s="30"/>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f t="shared" si="476"/>
        <v>1</v>
      </c>
      <c r="ON176" s="28"/>
    </row>
    <row r="177" spans="1:404" s="8" customFormat="1" ht="33" hidden="1" customHeight="1">
      <c r="A177" s="310"/>
      <c r="B177" s="28">
        <v>56</v>
      </c>
      <c r="C177" s="33" t="s">
        <v>254</v>
      </c>
      <c r="D177" s="29" t="s">
        <v>2</v>
      </c>
      <c r="E177" s="33" t="s">
        <v>255</v>
      </c>
      <c r="F177" s="29" t="s">
        <v>2</v>
      </c>
      <c r="G177" s="29"/>
      <c r="H177" s="89" t="s">
        <v>255</v>
      </c>
      <c r="I177" s="33" t="s">
        <v>694</v>
      </c>
      <c r="J177" s="30"/>
      <c r="K177" s="30" t="s">
        <v>636</v>
      </c>
      <c r="L177" s="30" t="s">
        <v>957</v>
      </c>
      <c r="M177" s="29" t="s">
        <v>638</v>
      </c>
      <c r="N177" s="93" t="s">
        <v>639</v>
      </c>
      <c r="O177" s="380"/>
      <c r="P177" s="30"/>
      <c r="Q177" s="30"/>
      <c r="R177" s="30"/>
      <c r="S177" s="30"/>
      <c r="T177" s="30"/>
      <c r="U177" s="30" t="s">
        <v>27</v>
      </c>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130"/>
      <c r="CP177" s="130"/>
      <c r="CQ177" s="130"/>
      <c r="CR177" s="130"/>
      <c r="CS177" s="130"/>
      <c r="CT177" s="130"/>
      <c r="CU177" s="130"/>
      <c r="CV177" s="130"/>
      <c r="CW177" s="130"/>
      <c r="CX177" s="130"/>
      <c r="CY177" s="30"/>
      <c r="CZ177" s="30"/>
      <c r="DA177" s="30"/>
      <c r="DB177" s="30"/>
      <c r="DC177" s="30"/>
      <c r="DD177" s="30"/>
      <c r="DE177" s="30"/>
      <c r="DF177" s="30"/>
      <c r="DG177" s="30"/>
      <c r="DH177" s="135"/>
      <c r="DI177" s="30"/>
      <c r="DJ177" s="30"/>
      <c r="DK177" s="30"/>
      <c r="DL177" s="30"/>
      <c r="DM177" s="30"/>
      <c r="DN177" s="30"/>
      <c r="DO177" s="30"/>
      <c r="DP177" s="30"/>
      <c r="DQ177" s="30"/>
      <c r="DR177" s="135"/>
      <c r="DS177" s="30"/>
      <c r="DT177" s="30"/>
      <c r="DU177" s="30"/>
      <c r="DV177" s="130"/>
      <c r="DW177" s="130"/>
      <c r="DX177" s="130"/>
      <c r="DY177" s="130"/>
      <c r="DZ177" s="130"/>
      <c r="EA177" s="130"/>
      <c r="EB177" s="130"/>
      <c r="EC177" s="130"/>
      <c r="ED177" s="130"/>
      <c r="EE177" s="130"/>
      <c r="EF177" s="130"/>
      <c r="EG177" s="130"/>
      <c r="EH177" s="130"/>
      <c r="EI177" s="130"/>
      <c r="EJ177" s="130"/>
      <c r="EK177" s="130"/>
      <c r="EL177" s="130"/>
      <c r="EM177" s="130"/>
      <c r="EN177" s="130"/>
      <c r="EO177" s="130"/>
      <c r="EP177" s="30"/>
      <c r="EQ177" s="30"/>
      <c r="ER177" s="30"/>
      <c r="ES177" s="30"/>
      <c r="ET177" s="30"/>
      <c r="EU177" s="30"/>
      <c r="EV177" s="30"/>
      <c r="EW177" s="30"/>
      <c r="EX177" s="30"/>
      <c r="EY177" s="152" t="s">
        <v>1069</v>
      </c>
      <c r="EZ177" s="152" t="s">
        <v>1069</v>
      </c>
      <c r="FA177" s="152" t="s">
        <v>1069</v>
      </c>
      <c r="FB177" s="30">
        <v>2</v>
      </c>
      <c r="FC177" s="30">
        <v>1</v>
      </c>
      <c r="FD177" s="30">
        <v>2</v>
      </c>
      <c r="FE177" s="30">
        <v>2</v>
      </c>
      <c r="FF177" s="23">
        <v>1</v>
      </c>
      <c r="FG177" s="23">
        <v>2</v>
      </c>
      <c r="FH177" s="30">
        <v>2</v>
      </c>
      <c r="FI177" s="30">
        <v>2</v>
      </c>
      <c r="FJ177" s="30">
        <v>2</v>
      </c>
      <c r="FK177" s="30">
        <v>2</v>
      </c>
      <c r="FL177" s="30">
        <v>2</v>
      </c>
      <c r="FM177" s="23">
        <v>2</v>
      </c>
      <c r="FN177" s="30">
        <v>2</v>
      </c>
      <c r="FO177" s="23">
        <v>1</v>
      </c>
      <c r="FP177" s="30">
        <v>2</v>
      </c>
      <c r="FQ177" s="30">
        <v>2</v>
      </c>
      <c r="FR177" s="30">
        <v>2</v>
      </c>
      <c r="FS177" s="30"/>
      <c r="FT177" s="214">
        <f>COUNTIF(FB177:FS177,"2")</f>
        <v>14</v>
      </c>
      <c r="FU177" s="215">
        <f t="shared" ref="FU177" si="543">FT177/(FT177+FV177+FX177+FZ177)</f>
        <v>0.82352941176470584</v>
      </c>
      <c r="FV177" s="214">
        <f>COUNTIF(FB177:FS177,"1")</f>
        <v>3</v>
      </c>
      <c r="FW177" s="215">
        <f t="shared" ref="FW177" si="544">FV177/(FT177+FV177+FX177+FZ177)</f>
        <v>0.17647058823529413</v>
      </c>
      <c r="FX177" s="214">
        <f>COUNTIF(FB177:FS177,"0")</f>
        <v>0</v>
      </c>
      <c r="FY177" s="215">
        <f t="shared" ref="FY177" si="545">FX177/(FT177+FV177+FX177+FZ177)</f>
        <v>0</v>
      </c>
      <c r="FZ177" s="214">
        <f>COUNTIF(FB177:FS177,"KĐG")</f>
        <v>0</v>
      </c>
      <c r="GA177" s="215">
        <f t="shared" ref="GA177" si="546">FZ177/(FT177+FV177+FX177+FZ177)</f>
        <v>0</v>
      </c>
      <c r="GB177" s="216">
        <f t="shared" ref="GB177" si="547">(((FT177*2)+(FV177*1)+(FX177*0)))/(FT177+FV177+FX177)</f>
        <v>1.8235294117647058</v>
      </c>
      <c r="GC177" s="169" t="str">
        <f t="shared" ref="GC177" si="548">IF(GA177&gt;=50%,"KĐG",IF(GB177&gt;=1.6,"ĐMT",IF(GB177&gt;=1,"CCG","CĐ")))</f>
        <v>ĐMT</v>
      </c>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130"/>
      <c r="LE177" s="130"/>
      <c r="LF177" s="130"/>
      <c r="LG177" s="130"/>
      <c r="LH177" s="130"/>
      <c r="LI177" s="130"/>
      <c r="LJ177" s="130"/>
      <c r="LK177" s="130"/>
      <c r="LL177" s="130"/>
      <c r="LM177" s="130"/>
      <c r="LN177" s="130"/>
      <c r="LO177" s="130"/>
      <c r="LP177" s="130"/>
      <c r="LQ177" s="130"/>
      <c r="LR177" s="130"/>
      <c r="LS177" s="130"/>
      <c r="LT177" s="130"/>
      <c r="LU177" s="130"/>
      <c r="LV177" s="130"/>
      <c r="LW177" s="130"/>
      <c r="LX177" s="135"/>
      <c r="LY177" s="30"/>
      <c r="LZ177" s="30"/>
      <c r="MA177" s="30"/>
      <c r="MB177" s="30"/>
      <c r="MC177" s="30"/>
      <c r="MD177" s="30"/>
      <c r="ME177" s="30"/>
      <c r="MF177" s="30"/>
      <c r="MG177" s="30"/>
      <c r="MH177" s="30"/>
      <c r="MI177" s="30"/>
      <c r="MJ177" s="30"/>
      <c r="MK177" s="30"/>
      <c r="ML177" s="30"/>
      <c r="MM177" s="30"/>
      <c r="MN177" s="30"/>
      <c r="MO177" s="30"/>
      <c r="MP177" s="30"/>
      <c r="MQ177" s="30"/>
      <c r="MR177" s="30"/>
      <c r="MS177" s="30"/>
      <c r="MT177" s="30"/>
      <c r="MU177" s="30"/>
      <c r="MV177" s="30"/>
      <c r="MW177" s="30"/>
      <c r="MX177" s="30"/>
      <c r="MY177" s="30"/>
      <c r="MZ177" s="30"/>
      <c r="NA177" s="30"/>
      <c r="NB177" s="30"/>
      <c r="NC177" s="135"/>
      <c r="ND177" s="30"/>
      <c r="NE177" s="30"/>
      <c r="NF177" s="30"/>
      <c r="NG177" s="30"/>
      <c r="NH177" s="30"/>
      <c r="NI177" s="30"/>
      <c r="NJ177" s="30"/>
      <c r="NK177" s="30"/>
      <c r="NL177" s="30"/>
      <c r="NM177" s="30"/>
      <c r="NN177" s="30"/>
      <c r="NO177" s="30"/>
      <c r="NP177" s="30"/>
      <c r="NQ177" s="30"/>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f t="shared" si="476"/>
        <v>1</v>
      </c>
      <c r="ON177" s="28"/>
    </row>
    <row r="178" spans="1:404" s="8" customFormat="1" ht="38.25" hidden="1" customHeight="1">
      <c r="A178" s="310"/>
      <c r="B178" s="28">
        <v>56</v>
      </c>
      <c r="C178" s="33" t="s">
        <v>254</v>
      </c>
      <c r="D178" s="29" t="s">
        <v>2</v>
      </c>
      <c r="E178" s="33" t="s">
        <v>255</v>
      </c>
      <c r="F178" s="29" t="s">
        <v>2</v>
      </c>
      <c r="G178" s="29"/>
      <c r="H178" s="89" t="s">
        <v>255</v>
      </c>
      <c r="I178" s="33" t="s">
        <v>694</v>
      </c>
      <c r="J178" s="30"/>
      <c r="K178" s="30" t="s">
        <v>636</v>
      </c>
      <c r="L178" s="30" t="s">
        <v>957</v>
      </c>
      <c r="M178" s="29" t="s">
        <v>638</v>
      </c>
      <c r="N178" s="93" t="s">
        <v>639</v>
      </c>
      <c r="O178" s="380"/>
      <c r="P178" s="30"/>
      <c r="Q178" s="30"/>
      <c r="R178" s="30"/>
      <c r="S178" s="30"/>
      <c r="T178" s="30"/>
      <c r="U178" s="30"/>
      <c r="V178" s="30" t="s">
        <v>27</v>
      </c>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130"/>
      <c r="CP178" s="130"/>
      <c r="CQ178" s="130"/>
      <c r="CR178" s="130"/>
      <c r="CS178" s="130"/>
      <c r="CT178" s="130"/>
      <c r="CU178" s="130"/>
      <c r="CV178" s="130"/>
      <c r="CW178" s="130"/>
      <c r="CX178" s="130"/>
      <c r="CY178" s="30"/>
      <c r="CZ178" s="30"/>
      <c r="DA178" s="30"/>
      <c r="DB178" s="30"/>
      <c r="DC178" s="30"/>
      <c r="DD178" s="30"/>
      <c r="DE178" s="30"/>
      <c r="DF178" s="30"/>
      <c r="DG178" s="30"/>
      <c r="DH178" s="135"/>
      <c r="DI178" s="30"/>
      <c r="DJ178" s="30"/>
      <c r="DK178" s="30"/>
      <c r="DL178" s="30"/>
      <c r="DM178" s="30"/>
      <c r="DN178" s="30"/>
      <c r="DO178" s="30"/>
      <c r="DP178" s="30"/>
      <c r="DQ178" s="30"/>
      <c r="DR178" s="135"/>
      <c r="DS178" s="30"/>
      <c r="DT178" s="30"/>
      <c r="DU178" s="30"/>
      <c r="DV178" s="130"/>
      <c r="DW178" s="130"/>
      <c r="DX178" s="130"/>
      <c r="DY178" s="130"/>
      <c r="DZ178" s="130"/>
      <c r="EA178" s="130"/>
      <c r="EB178" s="130"/>
      <c r="EC178" s="130"/>
      <c r="ED178" s="130"/>
      <c r="EE178" s="130"/>
      <c r="EF178" s="130"/>
      <c r="EG178" s="130"/>
      <c r="EH178" s="130"/>
      <c r="EI178" s="130"/>
      <c r="EJ178" s="130"/>
      <c r="EK178" s="130"/>
      <c r="EL178" s="130"/>
      <c r="EM178" s="130"/>
      <c r="EN178" s="130"/>
      <c r="EO178" s="130"/>
      <c r="EP178" s="30"/>
      <c r="EQ178" s="30"/>
      <c r="ER178" s="30"/>
      <c r="ES178" s="30"/>
      <c r="ET178" s="30"/>
      <c r="EU178" s="30"/>
      <c r="EV178" s="30"/>
      <c r="EW178" s="30"/>
      <c r="EX178" s="30"/>
      <c r="EY178" s="135"/>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152" t="s">
        <v>1069</v>
      </c>
      <c r="GE178" s="152" t="s">
        <v>1069</v>
      </c>
      <c r="GF178" s="30">
        <v>2</v>
      </c>
      <c r="GG178" s="30">
        <v>1</v>
      </c>
      <c r="GH178" s="30">
        <v>2</v>
      </c>
      <c r="GI178" s="30">
        <v>2</v>
      </c>
      <c r="GJ178" s="23">
        <v>1</v>
      </c>
      <c r="GK178" s="23">
        <v>2</v>
      </c>
      <c r="GL178" s="30">
        <v>2</v>
      </c>
      <c r="GM178" s="30">
        <v>2</v>
      </c>
      <c r="GN178" s="30">
        <v>2</v>
      </c>
      <c r="GO178" s="30">
        <v>2</v>
      </c>
      <c r="GP178" s="30">
        <v>2</v>
      </c>
      <c r="GQ178" s="30">
        <v>2</v>
      </c>
      <c r="GR178" s="30">
        <v>2</v>
      </c>
      <c r="GS178" s="23">
        <v>1</v>
      </c>
      <c r="GT178" s="30">
        <v>2</v>
      </c>
      <c r="GU178" s="30">
        <v>2</v>
      </c>
      <c r="GV178" s="30">
        <v>2</v>
      </c>
      <c r="GW178" s="30"/>
      <c r="GX178" s="30">
        <v>2</v>
      </c>
      <c r="GY178" s="224">
        <f>COUNTIF(GF178:GX178,"2")</f>
        <v>15</v>
      </c>
      <c r="GZ178" s="225">
        <f t="shared" ref="GZ178" si="549">GY178/(GY178+HA178+HC178+HE178)</f>
        <v>0.83333333333333337</v>
      </c>
      <c r="HA178" s="224">
        <f>COUNTIF(GG178:GX178,"1")</f>
        <v>3</v>
      </c>
      <c r="HB178" s="225">
        <f t="shared" ref="HB178" si="550">HA178/(GY178+HA178+HC178+HE178)</f>
        <v>0.16666666666666666</v>
      </c>
      <c r="HC178" s="224">
        <f>COUNTIF(GG178:GX178,"0")</f>
        <v>0</v>
      </c>
      <c r="HD178" s="225">
        <f t="shared" ref="HD178" si="551">HC178/(GY178+HA178+HC178+HE178)</f>
        <v>0</v>
      </c>
      <c r="HE178" s="224">
        <f>COUNTIF(GG178:GX178,"KĐG")</f>
        <v>0</v>
      </c>
      <c r="HF178" s="225">
        <f t="shared" ref="HF178" si="552">HE178/(GY178+HA178+HC178+HE178)</f>
        <v>0</v>
      </c>
      <c r="HG178" s="226">
        <f t="shared" ref="HG178" si="553">(((GY178*2)+(HA178*1)+(HC178*0)))/(GY178+HA178+HC178)</f>
        <v>1.8333333333333333</v>
      </c>
      <c r="HH178" s="169" t="str">
        <f t="shared" ref="HH178" si="554">IF(HF178&gt;=50%,"KĐG",IF(HG178&gt;=1.6,"ĐMT",IF(HG178&gt;=1,"CCG","CĐ")))</f>
        <v>ĐMT</v>
      </c>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130"/>
      <c r="LE178" s="130"/>
      <c r="LF178" s="130"/>
      <c r="LG178" s="130"/>
      <c r="LH178" s="130"/>
      <c r="LI178" s="130"/>
      <c r="LJ178" s="130"/>
      <c r="LK178" s="130"/>
      <c r="LL178" s="130"/>
      <c r="LM178" s="130"/>
      <c r="LN178" s="130"/>
      <c r="LO178" s="130"/>
      <c r="LP178" s="130"/>
      <c r="LQ178" s="130"/>
      <c r="LR178" s="130"/>
      <c r="LS178" s="130"/>
      <c r="LT178" s="130"/>
      <c r="LU178" s="130"/>
      <c r="LV178" s="130"/>
      <c r="LW178" s="130"/>
      <c r="LX178" s="135"/>
      <c r="LY178" s="30"/>
      <c r="LZ178" s="30"/>
      <c r="MA178" s="30"/>
      <c r="MB178" s="30"/>
      <c r="MC178" s="30"/>
      <c r="MD178" s="30"/>
      <c r="ME178" s="30"/>
      <c r="MF178" s="30"/>
      <c r="MG178" s="30"/>
      <c r="MH178" s="30"/>
      <c r="MI178" s="30"/>
      <c r="MJ178" s="30"/>
      <c r="MK178" s="30"/>
      <c r="ML178" s="30"/>
      <c r="MM178" s="30"/>
      <c r="MN178" s="30"/>
      <c r="MO178" s="30"/>
      <c r="MP178" s="30"/>
      <c r="MQ178" s="30"/>
      <c r="MR178" s="30"/>
      <c r="MS178" s="30"/>
      <c r="MT178" s="30"/>
      <c r="MU178" s="30"/>
      <c r="MV178" s="30"/>
      <c r="MW178" s="30"/>
      <c r="MX178" s="30"/>
      <c r="MY178" s="30"/>
      <c r="MZ178" s="30"/>
      <c r="NA178" s="30"/>
      <c r="NB178" s="30"/>
      <c r="NC178" s="135"/>
      <c r="ND178" s="30"/>
      <c r="NE178" s="30"/>
      <c r="NF178" s="30"/>
      <c r="NG178" s="30"/>
      <c r="NH178" s="30"/>
      <c r="NI178" s="30"/>
      <c r="NJ178" s="30"/>
      <c r="NK178" s="30"/>
      <c r="NL178" s="30"/>
      <c r="NM178" s="30"/>
      <c r="NN178" s="30"/>
      <c r="NO178" s="30"/>
      <c r="NP178" s="30"/>
      <c r="NQ178" s="30"/>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f t="shared" si="476"/>
        <v>1</v>
      </c>
      <c r="ON178" s="28"/>
    </row>
    <row r="179" spans="1:404" s="8" customFormat="1" ht="50.25" hidden="1" customHeight="1">
      <c r="A179" s="311"/>
      <c r="B179" s="28">
        <v>56</v>
      </c>
      <c r="C179" s="33" t="s">
        <v>254</v>
      </c>
      <c r="D179" s="29" t="s">
        <v>2</v>
      </c>
      <c r="E179" s="33" t="s">
        <v>255</v>
      </c>
      <c r="F179" s="29" t="s">
        <v>2</v>
      </c>
      <c r="G179" s="29"/>
      <c r="H179" s="89" t="s">
        <v>255</v>
      </c>
      <c r="I179" s="33" t="s">
        <v>694</v>
      </c>
      <c r="J179" s="30"/>
      <c r="K179" s="30" t="s">
        <v>636</v>
      </c>
      <c r="L179" s="30" t="s">
        <v>957</v>
      </c>
      <c r="M179" s="29" t="s">
        <v>638</v>
      </c>
      <c r="N179" s="93" t="s">
        <v>639</v>
      </c>
      <c r="O179" s="387"/>
      <c r="P179" s="30"/>
      <c r="Q179" s="30"/>
      <c r="R179" s="30"/>
      <c r="S179" s="30"/>
      <c r="T179" s="30"/>
      <c r="U179" s="30"/>
      <c r="V179" s="30"/>
      <c r="W179" s="30"/>
      <c r="X179" s="30"/>
      <c r="Y179" s="30"/>
      <c r="Z179" s="30" t="s">
        <v>27</v>
      </c>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130"/>
      <c r="CP179" s="130"/>
      <c r="CQ179" s="130"/>
      <c r="CR179" s="130"/>
      <c r="CS179" s="130"/>
      <c r="CT179" s="130"/>
      <c r="CU179" s="130"/>
      <c r="CV179" s="130"/>
      <c r="CW179" s="130"/>
      <c r="CX179" s="130"/>
      <c r="CY179" s="30"/>
      <c r="CZ179" s="30"/>
      <c r="DA179" s="30"/>
      <c r="DB179" s="30"/>
      <c r="DC179" s="30"/>
      <c r="DD179" s="30"/>
      <c r="DE179" s="30"/>
      <c r="DF179" s="30"/>
      <c r="DG179" s="30"/>
      <c r="DH179" s="135"/>
      <c r="DI179" s="30"/>
      <c r="DJ179" s="30"/>
      <c r="DK179" s="30"/>
      <c r="DL179" s="30"/>
      <c r="DM179" s="30"/>
      <c r="DN179" s="30"/>
      <c r="DO179" s="30"/>
      <c r="DP179" s="30"/>
      <c r="DQ179" s="30"/>
      <c r="DR179" s="135"/>
      <c r="DS179" s="30"/>
      <c r="DT179" s="30"/>
      <c r="DU179" s="30"/>
      <c r="DV179" s="130"/>
      <c r="DW179" s="130"/>
      <c r="DX179" s="130"/>
      <c r="DY179" s="130"/>
      <c r="DZ179" s="130"/>
      <c r="EA179" s="130"/>
      <c r="EB179" s="130"/>
      <c r="EC179" s="130"/>
      <c r="ED179" s="130"/>
      <c r="EE179" s="130"/>
      <c r="EF179" s="130"/>
      <c r="EG179" s="130"/>
      <c r="EH179" s="130"/>
      <c r="EI179" s="130"/>
      <c r="EJ179" s="130"/>
      <c r="EK179" s="130"/>
      <c r="EL179" s="130"/>
      <c r="EM179" s="130"/>
      <c r="EN179" s="130"/>
      <c r="EO179" s="130"/>
      <c r="EP179" s="30"/>
      <c r="EQ179" s="30"/>
      <c r="ER179" s="30"/>
      <c r="ES179" s="30"/>
      <c r="ET179" s="30"/>
      <c r="EU179" s="30"/>
      <c r="EV179" s="30"/>
      <c r="EW179" s="30"/>
      <c r="EX179" s="30"/>
      <c r="EY179" s="135"/>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130"/>
      <c r="LE179" s="130"/>
      <c r="LF179" s="130"/>
      <c r="LG179" s="130"/>
      <c r="LH179" s="130"/>
      <c r="LI179" s="130"/>
      <c r="LJ179" s="130"/>
      <c r="LK179" s="130"/>
      <c r="LL179" s="130"/>
      <c r="LM179" s="130"/>
      <c r="LN179" s="130"/>
      <c r="LO179" s="130"/>
      <c r="LP179" s="130"/>
      <c r="LQ179" s="130"/>
      <c r="LR179" s="130"/>
      <c r="LS179" s="130"/>
      <c r="LT179" s="130"/>
      <c r="LU179" s="130"/>
      <c r="LV179" s="130"/>
      <c r="LW179" s="130"/>
      <c r="LX179" s="135"/>
      <c r="LY179" s="30"/>
      <c r="LZ179" s="30"/>
      <c r="MA179" s="30"/>
      <c r="MB179" s="30"/>
      <c r="MC179" s="30"/>
      <c r="MD179" s="30"/>
      <c r="ME179" s="30"/>
      <c r="MF179" s="30"/>
      <c r="MG179" s="30"/>
      <c r="MH179" s="30"/>
      <c r="MI179" s="30"/>
      <c r="MJ179" s="30"/>
      <c r="MK179" s="30"/>
      <c r="ML179" s="30"/>
      <c r="MM179" s="30"/>
      <c r="MN179" s="30"/>
      <c r="MO179" s="30"/>
      <c r="MP179" s="30"/>
      <c r="MQ179" s="30"/>
      <c r="MR179" s="30"/>
      <c r="MS179" s="30"/>
      <c r="MT179" s="30"/>
      <c r="MU179" s="30"/>
      <c r="MV179" s="30"/>
      <c r="MW179" s="30"/>
      <c r="MX179" s="30"/>
      <c r="MY179" s="30"/>
      <c r="MZ179" s="30"/>
      <c r="NA179" s="30"/>
      <c r="NB179" s="30"/>
      <c r="NC179" s="135"/>
      <c r="ND179" s="30"/>
      <c r="NE179" s="30"/>
      <c r="NF179" s="30"/>
      <c r="NG179" s="30"/>
      <c r="NH179" s="30"/>
      <c r="NI179" s="30"/>
      <c r="NJ179" s="30"/>
      <c r="NK179" s="30"/>
      <c r="NL179" s="30"/>
      <c r="NM179" s="30"/>
      <c r="NN179" s="30"/>
      <c r="NO179" s="30"/>
      <c r="NP179" s="30"/>
      <c r="NQ179" s="30"/>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f t="shared" si="476"/>
        <v>1</v>
      </c>
      <c r="ON179" s="28"/>
    </row>
    <row r="180" spans="1:404" ht="23.25" hidden="1" customHeight="1">
      <c r="A180" s="309">
        <v>175</v>
      </c>
      <c r="B180" s="51">
        <v>57</v>
      </c>
      <c r="C180" s="16" t="s">
        <v>256</v>
      </c>
      <c r="D180" s="14" t="s">
        <v>3</v>
      </c>
      <c r="E180" s="16" t="s">
        <v>257</v>
      </c>
      <c r="F180" s="82" t="s">
        <v>3</v>
      </c>
      <c r="G180" s="14"/>
      <c r="H180" s="89" t="s">
        <v>257</v>
      </c>
      <c r="I180" s="26" t="s">
        <v>696</v>
      </c>
      <c r="J180" s="54"/>
      <c r="K180" s="30" t="s">
        <v>636</v>
      </c>
      <c r="L180" s="30" t="s">
        <v>957</v>
      </c>
      <c r="M180" s="29" t="s">
        <v>638</v>
      </c>
      <c r="N180" s="93" t="s">
        <v>639</v>
      </c>
      <c r="O180" s="300" t="s">
        <v>27</v>
      </c>
      <c r="P180" s="54"/>
      <c r="Q180" s="30" t="s">
        <v>27</v>
      </c>
      <c r="R180" s="30"/>
      <c r="S180" s="30"/>
      <c r="T180" s="30"/>
      <c r="U180" s="30"/>
      <c r="V180" s="30"/>
      <c r="W180" s="30"/>
      <c r="X180" s="30"/>
      <c r="Y180" s="30"/>
      <c r="Z180" s="30"/>
      <c r="AA180" s="30"/>
      <c r="AB180" s="152" t="s">
        <v>1071</v>
      </c>
      <c r="AC180" s="152" t="s">
        <v>1071</v>
      </c>
      <c r="AD180" s="152" t="s">
        <v>1071</v>
      </c>
      <c r="AE180" s="30">
        <v>2</v>
      </c>
      <c r="AF180" s="30">
        <v>2</v>
      </c>
      <c r="AG180" s="30">
        <v>2</v>
      </c>
      <c r="AH180" s="30">
        <v>2</v>
      </c>
      <c r="AI180" s="23">
        <v>1</v>
      </c>
      <c r="AJ180" s="23">
        <v>2</v>
      </c>
      <c r="AK180" s="30">
        <v>2</v>
      </c>
      <c r="AL180" s="30">
        <v>1</v>
      </c>
      <c r="AM180" s="30">
        <v>1</v>
      </c>
      <c r="AN180" s="30">
        <v>2</v>
      </c>
      <c r="AO180" s="30">
        <v>2</v>
      </c>
      <c r="AP180" s="23">
        <v>2</v>
      </c>
      <c r="AQ180" s="30">
        <v>2</v>
      </c>
      <c r="AR180" s="23">
        <v>2</v>
      </c>
      <c r="AS180" s="30">
        <v>2</v>
      </c>
      <c r="AT180" s="30">
        <v>2</v>
      </c>
      <c r="AU180" s="30">
        <v>2</v>
      </c>
      <c r="AV180" s="30">
        <v>2</v>
      </c>
      <c r="AW180" s="173">
        <f>COUNTIF(AE180:AV180,"2")</f>
        <v>15</v>
      </c>
      <c r="AX180" s="174">
        <f t="shared" ref="AX180" si="555">AW180/(AW180+AY180+BA180+BC180)</f>
        <v>0.83333333333333337</v>
      </c>
      <c r="AY180" s="173">
        <f>COUNTIF(AE180:AV180,"1")</f>
        <v>3</v>
      </c>
      <c r="AZ180" s="174">
        <f t="shared" ref="AZ180" si="556">AY180/(AW180+AY180+BA180+BC180)</f>
        <v>0.16666666666666666</v>
      </c>
      <c r="BA180" s="173">
        <f>COUNTIF(AE180:AV180,"0")</f>
        <v>0</v>
      </c>
      <c r="BB180" s="174">
        <f t="shared" ref="BB180" si="557">BA180/(AW180+AY180+BA180+BC180)</f>
        <v>0</v>
      </c>
      <c r="BC180" s="173">
        <f>COUNTIF(AE180:AV180,"KĐG")</f>
        <v>0</v>
      </c>
      <c r="BD180" s="174">
        <f t="shared" ref="BD180" si="558">BC180/(AW180+AY180+BA180+BC180)</f>
        <v>0</v>
      </c>
      <c r="BE180" s="175">
        <f t="shared" ref="BE180" si="559">(((AW180*2)+(AY180*1)+(BA180*0)))/(AW180+AY180+BA180)</f>
        <v>1.8333333333333333</v>
      </c>
      <c r="BF180" s="169" t="str">
        <f t="shared" ref="BF180" si="560">IF(BD180&gt;=50%,"KĐG",IF(BE180&gt;=1.6,"ĐMT",IF(BE180&gt;=1,"CCG","CĐ")))</f>
        <v>ĐMT</v>
      </c>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130"/>
      <c r="CP180" s="130"/>
      <c r="CQ180" s="130"/>
      <c r="CR180" s="130"/>
      <c r="CS180" s="130"/>
      <c r="CT180" s="130"/>
      <c r="CU180" s="130"/>
      <c r="CV180" s="130"/>
      <c r="CW180" s="130"/>
      <c r="CX180" s="130"/>
      <c r="CY180" s="30"/>
      <c r="CZ180" s="30"/>
      <c r="DA180" s="30"/>
      <c r="DB180" s="30"/>
      <c r="DC180" s="30"/>
      <c r="DD180" s="30"/>
      <c r="DE180" s="30"/>
      <c r="DF180" s="30"/>
      <c r="DG180" s="30"/>
      <c r="DH180" s="135"/>
      <c r="DI180" s="30"/>
      <c r="DJ180" s="30"/>
      <c r="DK180" s="30"/>
      <c r="DL180" s="30"/>
      <c r="DM180" s="30"/>
      <c r="DN180" s="30"/>
      <c r="DO180" s="30"/>
      <c r="DP180" s="30"/>
      <c r="DQ180" s="30"/>
      <c r="DR180" s="135"/>
      <c r="DS180" s="30"/>
      <c r="DT180" s="30"/>
      <c r="DU180" s="30"/>
      <c r="DV180" s="130"/>
      <c r="DW180" s="130"/>
      <c r="DX180" s="130"/>
      <c r="DY180" s="130"/>
      <c r="DZ180" s="130"/>
      <c r="EA180" s="130"/>
      <c r="EB180" s="130"/>
      <c r="EC180" s="130"/>
      <c r="ED180" s="130"/>
      <c r="EE180" s="130"/>
      <c r="EF180" s="130"/>
      <c r="EG180" s="130"/>
      <c r="EH180" s="130"/>
      <c r="EI180" s="130"/>
      <c r="EJ180" s="130"/>
      <c r="EK180" s="130"/>
      <c r="EL180" s="130"/>
      <c r="EM180" s="130"/>
      <c r="EN180" s="130"/>
      <c r="EO180" s="130"/>
      <c r="EP180" s="30"/>
      <c r="EQ180" s="30"/>
      <c r="ER180" s="30"/>
      <c r="ES180" s="30"/>
      <c r="ET180" s="30"/>
      <c r="EU180" s="30"/>
      <c r="EV180" s="30"/>
      <c r="EW180" s="30"/>
      <c r="EX180" s="30"/>
      <c r="EY180" s="135"/>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130"/>
      <c r="LE180" s="130"/>
      <c r="LF180" s="130"/>
      <c r="LG180" s="130"/>
      <c r="LH180" s="130"/>
      <c r="LI180" s="130"/>
      <c r="LJ180" s="130"/>
      <c r="LK180" s="130"/>
      <c r="LL180" s="130"/>
      <c r="LM180" s="130"/>
      <c r="LN180" s="130"/>
      <c r="LO180" s="130"/>
      <c r="LP180" s="130"/>
      <c r="LQ180" s="130"/>
      <c r="LR180" s="130"/>
      <c r="LS180" s="130"/>
      <c r="LT180" s="130"/>
      <c r="LU180" s="130"/>
      <c r="LV180" s="130"/>
      <c r="LW180" s="130"/>
      <c r="LX180" s="135"/>
      <c r="LY180" s="30"/>
      <c r="LZ180" s="30"/>
      <c r="MA180" s="30"/>
      <c r="MB180" s="30"/>
      <c r="MC180" s="30"/>
      <c r="MD180" s="30"/>
      <c r="ME180" s="30"/>
      <c r="MF180" s="30"/>
      <c r="MG180" s="30"/>
      <c r="MH180" s="30"/>
      <c r="MI180" s="30"/>
      <c r="MJ180" s="30"/>
      <c r="MK180" s="30"/>
      <c r="ML180" s="30"/>
      <c r="MM180" s="30"/>
      <c r="MN180" s="30"/>
      <c r="MO180" s="30"/>
      <c r="MP180" s="30"/>
      <c r="MQ180" s="30"/>
      <c r="MR180" s="30"/>
      <c r="MS180" s="30"/>
      <c r="MT180" s="30"/>
      <c r="MU180" s="30"/>
      <c r="MV180" s="30"/>
      <c r="MW180" s="30"/>
      <c r="MX180" s="30"/>
      <c r="MY180" s="30"/>
      <c r="MZ180" s="30"/>
      <c r="NA180" s="30"/>
      <c r="NB180" s="30"/>
      <c r="NC180" s="135"/>
      <c r="ND180" s="30"/>
      <c r="NE180" s="30"/>
      <c r="NF180" s="30"/>
      <c r="NG180" s="30"/>
      <c r="NH180" s="30"/>
      <c r="NI180" s="30"/>
      <c r="NJ180" s="30"/>
      <c r="NK180" s="30"/>
      <c r="NL180" s="30"/>
      <c r="NM180" s="30"/>
      <c r="NN180" s="30"/>
      <c r="NO180" s="30"/>
      <c r="NP180" s="30"/>
      <c r="NQ180" s="30"/>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f t="shared" si="476"/>
        <v>1</v>
      </c>
      <c r="ON180" s="121"/>
    </row>
    <row r="181" spans="1:404" ht="23.25" hidden="1" customHeight="1">
      <c r="A181" s="310"/>
      <c r="B181" s="74">
        <v>57</v>
      </c>
      <c r="C181" s="16" t="s">
        <v>256</v>
      </c>
      <c r="D181" s="73" t="s">
        <v>3</v>
      </c>
      <c r="E181" s="16" t="s">
        <v>257</v>
      </c>
      <c r="F181" s="82" t="s">
        <v>3</v>
      </c>
      <c r="G181" s="29"/>
      <c r="H181" s="89" t="s">
        <v>257</v>
      </c>
      <c r="I181" s="26" t="s">
        <v>696</v>
      </c>
      <c r="J181" s="76"/>
      <c r="K181" s="30" t="s">
        <v>636</v>
      </c>
      <c r="L181" s="30" t="s">
        <v>957</v>
      </c>
      <c r="M181" s="29" t="s">
        <v>638</v>
      </c>
      <c r="N181" s="93" t="s">
        <v>639</v>
      </c>
      <c r="O181" s="301"/>
      <c r="P181" s="76"/>
      <c r="Q181" s="30"/>
      <c r="R181" s="30"/>
      <c r="S181" s="30" t="s">
        <v>27</v>
      </c>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152" t="s">
        <v>1071</v>
      </c>
      <c r="CN181" s="152" t="s">
        <v>1071</v>
      </c>
      <c r="CO181" s="152" t="s">
        <v>1071</v>
      </c>
      <c r="CP181" s="30">
        <v>2</v>
      </c>
      <c r="CQ181" s="30">
        <v>2</v>
      </c>
      <c r="CR181" s="30">
        <v>2</v>
      </c>
      <c r="CS181" s="30">
        <v>2</v>
      </c>
      <c r="CT181" s="23">
        <v>2</v>
      </c>
      <c r="CU181" s="23">
        <v>2</v>
      </c>
      <c r="CV181" s="30">
        <v>2</v>
      </c>
      <c r="CW181" s="30">
        <v>2</v>
      </c>
      <c r="CX181" s="30">
        <v>2</v>
      </c>
      <c r="CY181" s="30">
        <v>2</v>
      </c>
      <c r="CZ181" s="30">
        <v>2</v>
      </c>
      <c r="DA181" s="23">
        <v>2</v>
      </c>
      <c r="DB181" s="30">
        <v>2</v>
      </c>
      <c r="DC181" s="23">
        <v>1</v>
      </c>
      <c r="DD181" s="30">
        <v>2</v>
      </c>
      <c r="DE181" s="30">
        <v>2</v>
      </c>
      <c r="DF181" s="30">
        <v>2</v>
      </c>
      <c r="DG181" s="30"/>
      <c r="DH181" s="201">
        <f>COUNTIF(CP181:DG181,"2")</f>
        <v>16</v>
      </c>
      <c r="DI181" s="198">
        <f t="shared" ref="DI181" si="561">DH181/(DH181+DJ181+DL181+DN181)</f>
        <v>0.94117647058823528</v>
      </c>
      <c r="DJ181" s="201">
        <f>COUNTIF(CP181:DG181,"1")</f>
        <v>1</v>
      </c>
      <c r="DK181" s="198">
        <f t="shared" ref="DK181" si="562">DJ181/(DH181+DJ181+DL181+DN181)</f>
        <v>5.8823529411764705E-2</v>
      </c>
      <c r="DL181" s="201">
        <f>COUNTIF(CP181:DG181,"0")</f>
        <v>0</v>
      </c>
      <c r="DM181" s="198">
        <f t="shared" ref="DM181" si="563">DL181/(DH181+DJ181+DL181+DN181)</f>
        <v>0</v>
      </c>
      <c r="DN181" s="201">
        <f>COUNTIF(CP181:DG181,"KĐG")</f>
        <v>0</v>
      </c>
      <c r="DO181" s="198">
        <f t="shared" ref="DO181" si="564">DN181/(DH181+DJ181+DL181+DN181)</f>
        <v>0</v>
      </c>
      <c r="DP181" s="199">
        <f t="shared" ref="DP181" si="565">(((DH181*2)+(DJ181*1)+(DL181*0)))/(DH181+DJ181+DL181)</f>
        <v>1.9411764705882353</v>
      </c>
      <c r="DQ181" s="169" t="str">
        <f t="shared" ref="DQ181" si="566">IF(DO181&gt;=50%,"KĐG",IF(DP181&gt;=1.6,"ĐMT",IF(DP181&gt;=1,"CCG","CĐ")))</f>
        <v>ĐMT</v>
      </c>
      <c r="DR181" s="135"/>
      <c r="DS181" s="30"/>
      <c r="DT181" s="30"/>
      <c r="DU181" s="30"/>
      <c r="DV181" s="130"/>
      <c r="DW181" s="130"/>
      <c r="DX181" s="130"/>
      <c r="DY181" s="130"/>
      <c r="DZ181" s="130"/>
      <c r="EA181" s="130"/>
      <c r="EB181" s="130"/>
      <c r="EC181" s="130"/>
      <c r="ED181" s="130"/>
      <c r="EE181" s="130"/>
      <c r="EF181" s="130"/>
      <c r="EG181" s="130"/>
      <c r="EH181" s="130"/>
      <c r="EI181" s="130"/>
      <c r="EJ181" s="130"/>
      <c r="EK181" s="130"/>
      <c r="EL181" s="130"/>
      <c r="EM181" s="130"/>
      <c r="EN181" s="130"/>
      <c r="EO181" s="130"/>
      <c r="EP181" s="30"/>
      <c r="EQ181" s="30"/>
      <c r="ER181" s="30"/>
      <c r="ES181" s="30"/>
      <c r="ET181" s="30"/>
      <c r="EU181" s="30"/>
      <c r="EV181" s="30"/>
      <c r="EW181" s="30"/>
      <c r="EX181" s="30"/>
      <c r="EY181" s="135"/>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130"/>
      <c r="LE181" s="130"/>
      <c r="LF181" s="130"/>
      <c r="LG181" s="130"/>
      <c r="LH181" s="130"/>
      <c r="LI181" s="130"/>
      <c r="LJ181" s="130"/>
      <c r="LK181" s="130"/>
      <c r="LL181" s="130"/>
      <c r="LM181" s="130"/>
      <c r="LN181" s="130"/>
      <c r="LO181" s="130"/>
      <c r="LP181" s="130"/>
      <c r="LQ181" s="130"/>
      <c r="LR181" s="130"/>
      <c r="LS181" s="130"/>
      <c r="LT181" s="130"/>
      <c r="LU181" s="130"/>
      <c r="LV181" s="130"/>
      <c r="LW181" s="130"/>
      <c r="LX181" s="135"/>
      <c r="LY181" s="30"/>
      <c r="LZ181" s="30"/>
      <c r="MA181" s="30"/>
      <c r="MB181" s="30"/>
      <c r="MC181" s="30"/>
      <c r="MD181" s="30"/>
      <c r="ME181" s="30"/>
      <c r="MF181" s="30"/>
      <c r="MG181" s="30"/>
      <c r="MH181" s="30"/>
      <c r="MI181" s="30"/>
      <c r="MJ181" s="30"/>
      <c r="MK181" s="30"/>
      <c r="ML181" s="30"/>
      <c r="MM181" s="30"/>
      <c r="MN181" s="30"/>
      <c r="MO181" s="30"/>
      <c r="MP181" s="30"/>
      <c r="MQ181" s="30"/>
      <c r="MR181" s="30"/>
      <c r="MS181" s="30"/>
      <c r="MT181" s="30"/>
      <c r="MU181" s="30"/>
      <c r="MV181" s="30"/>
      <c r="MW181" s="30"/>
      <c r="MX181" s="30"/>
      <c r="MY181" s="30"/>
      <c r="MZ181" s="30"/>
      <c r="NA181" s="30"/>
      <c r="NB181" s="30"/>
      <c r="NC181" s="135"/>
      <c r="ND181" s="30"/>
      <c r="NE181" s="30"/>
      <c r="NF181" s="30"/>
      <c r="NG181" s="30"/>
      <c r="NH181" s="30"/>
      <c r="NI181" s="30"/>
      <c r="NJ181" s="30"/>
      <c r="NK181" s="30"/>
      <c r="NL181" s="30"/>
      <c r="NM181" s="30"/>
      <c r="NN181" s="30"/>
      <c r="NO181" s="30"/>
      <c r="NP181" s="30"/>
      <c r="NQ181" s="30"/>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f t="shared" si="476"/>
        <v>1</v>
      </c>
      <c r="ON181" s="74"/>
    </row>
    <row r="182" spans="1:404" ht="48.75" hidden="1" customHeight="1">
      <c r="A182" s="310"/>
      <c r="B182" s="74">
        <v>57</v>
      </c>
      <c r="C182" s="16" t="s">
        <v>256</v>
      </c>
      <c r="D182" s="73" t="s">
        <v>3</v>
      </c>
      <c r="E182" s="16" t="s">
        <v>257</v>
      </c>
      <c r="F182" s="82" t="s">
        <v>3</v>
      </c>
      <c r="G182" s="73"/>
      <c r="H182" s="89" t="s">
        <v>257</v>
      </c>
      <c r="I182" s="26" t="s">
        <v>696</v>
      </c>
      <c r="J182" s="76"/>
      <c r="K182" s="30" t="s">
        <v>636</v>
      </c>
      <c r="L182" s="30" t="s">
        <v>957</v>
      </c>
      <c r="M182" s="29" t="s">
        <v>638</v>
      </c>
      <c r="N182" s="93" t="s">
        <v>639</v>
      </c>
      <c r="O182" s="301"/>
      <c r="P182" s="76"/>
      <c r="Q182" s="30"/>
      <c r="R182" s="30"/>
      <c r="S182" s="30"/>
      <c r="T182" s="30"/>
      <c r="U182" s="30"/>
      <c r="V182" s="30"/>
      <c r="W182" s="30"/>
      <c r="X182" s="30" t="s">
        <v>27</v>
      </c>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130"/>
      <c r="CP182" s="130"/>
      <c r="CQ182" s="130"/>
      <c r="CR182" s="130"/>
      <c r="CS182" s="130"/>
      <c r="CT182" s="130"/>
      <c r="CU182" s="130"/>
      <c r="CV182" s="130"/>
      <c r="CW182" s="130"/>
      <c r="CX182" s="130"/>
      <c r="CY182" s="30"/>
      <c r="CZ182" s="30"/>
      <c r="DA182" s="30"/>
      <c r="DB182" s="30"/>
      <c r="DC182" s="30"/>
      <c r="DD182" s="30"/>
      <c r="DE182" s="30"/>
      <c r="DF182" s="30"/>
      <c r="DG182" s="30"/>
      <c r="DH182" s="135"/>
      <c r="DI182" s="30"/>
      <c r="DJ182" s="30"/>
      <c r="DK182" s="30"/>
      <c r="DL182" s="30"/>
      <c r="DM182" s="30"/>
      <c r="DN182" s="30"/>
      <c r="DO182" s="30"/>
      <c r="DP182" s="30"/>
      <c r="DQ182" s="30"/>
      <c r="DR182" s="135"/>
      <c r="DS182" s="30"/>
      <c r="DT182" s="30"/>
      <c r="DU182" s="30"/>
      <c r="DV182" s="130"/>
      <c r="DW182" s="130"/>
      <c r="DX182" s="130"/>
      <c r="DY182" s="130"/>
      <c r="DZ182" s="130"/>
      <c r="EA182" s="130"/>
      <c r="EB182" s="130"/>
      <c r="EC182" s="130"/>
      <c r="ED182" s="130"/>
      <c r="EE182" s="130"/>
      <c r="EF182" s="130"/>
      <c r="EG182" s="130"/>
      <c r="EH182" s="130"/>
      <c r="EI182" s="130"/>
      <c r="EJ182" s="130"/>
      <c r="EK182" s="130"/>
      <c r="EL182" s="130"/>
      <c r="EM182" s="130"/>
      <c r="EN182" s="130"/>
      <c r="EO182" s="130"/>
      <c r="EP182" s="30"/>
      <c r="EQ182" s="30"/>
      <c r="ER182" s="30"/>
      <c r="ES182" s="30"/>
      <c r="ET182" s="30"/>
      <c r="EU182" s="30"/>
      <c r="EV182" s="30"/>
      <c r="EW182" s="30"/>
      <c r="EX182" s="30"/>
      <c r="EY182" s="135"/>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130"/>
      <c r="LE182" s="130"/>
      <c r="LF182" s="130"/>
      <c r="LG182" s="130"/>
      <c r="LH182" s="130"/>
      <c r="LI182" s="130"/>
      <c r="LJ182" s="130"/>
      <c r="LK182" s="130"/>
      <c r="LL182" s="130"/>
      <c r="LM182" s="130"/>
      <c r="LN182" s="130"/>
      <c r="LO182" s="130"/>
      <c r="LP182" s="130"/>
      <c r="LQ182" s="130"/>
      <c r="LR182" s="130"/>
      <c r="LS182" s="130"/>
      <c r="LT182" s="130"/>
      <c r="LU182" s="130"/>
      <c r="LV182" s="130"/>
      <c r="LW182" s="130"/>
      <c r="LX182" s="135"/>
      <c r="LY182" s="30"/>
      <c r="LZ182" s="30"/>
      <c r="MA182" s="30"/>
      <c r="MB182" s="30"/>
      <c r="MC182" s="30"/>
      <c r="MD182" s="30"/>
      <c r="ME182" s="30"/>
      <c r="MF182" s="30"/>
      <c r="MG182" s="30"/>
      <c r="MH182" s="30"/>
      <c r="MI182" s="30"/>
      <c r="MJ182" s="30"/>
      <c r="MK182" s="30"/>
      <c r="ML182" s="30"/>
      <c r="MM182" s="30"/>
      <c r="MN182" s="30"/>
      <c r="MO182" s="30"/>
      <c r="MP182" s="30"/>
      <c r="MQ182" s="30"/>
      <c r="MR182" s="30"/>
      <c r="MS182" s="30"/>
      <c r="MT182" s="30"/>
      <c r="MU182" s="30"/>
      <c r="MV182" s="30"/>
      <c r="MW182" s="30"/>
      <c r="MX182" s="30"/>
      <c r="MY182" s="30"/>
      <c r="MZ182" s="30"/>
      <c r="NA182" s="30"/>
      <c r="NB182" s="30"/>
      <c r="NC182" s="135"/>
      <c r="ND182" s="30"/>
      <c r="NE182" s="30"/>
      <c r="NF182" s="30"/>
      <c r="NG182" s="30"/>
      <c r="NH182" s="30"/>
      <c r="NI182" s="30"/>
      <c r="NJ182" s="30"/>
      <c r="NK182" s="30"/>
      <c r="NL182" s="30"/>
      <c r="NM182" s="30"/>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f t="shared" si="476"/>
        <v>1</v>
      </c>
      <c r="ON182" s="74"/>
    </row>
    <row r="183" spans="1:404" ht="48.75" hidden="1" customHeight="1">
      <c r="A183" s="310"/>
      <c r="B183" s="74">
        <v>57</v>
      </c>
      <c r="C183" s="16" t="s">
        <v>256</v>
      </c>
      <c r="D183" s="73" t="s">
        <v>3</v>
      </c>
      <c r="E183" s="16" t="s">
        <v>257</v>
      </c>
      <c r="F183" s="82" t="s">
        <v>3</v>
      </c>
      <c r="G183" s="73"/>
      <c r="H183" s="89" t="s">
        <v>257</v>
      </c>
      <c r="I183" s="26" t="s">
        <v>696</v>
      </c>
      <c r="J183" s="76"/>
      <c r="K183" s="30" t="s">
        <v>636</v>
      </c>
      <c r="L183" s="30" t="s">
        <v>957</v>
      </c>
      <c r="M183" s="29" t="s">
        <v>638</v>
      </c>
      <c r="N183" s="93" t="s">
        <v>639</v>
      </c>
      <c r="O183" s="301"/>
      <c r="P183" s="76"/>
      <c r="Q183" s="30"/>
      <c r="R183" s="30"/>
      <c r="S183" s="30"/>
      <c r="T183" s="30"/>
      <c r="U183" s="30"/>
      <c r="V183" s="30"/>
      <c r="W183" s="30"/>
      <c r="X183" s="30"/>
      <c r="Y183" s="30" t="s">
        <v>27</v>
      </c>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130"/>
      <c r="CP183" s="130"/>
      <c r="CQ183" s="130"/>
      <c r="CR183" s="130"/>
      <c r="CS183" s="130"/>
      <c r="CT183" s="130"/>
      <c r="CU183" s="130"/>
      <c r="CV183" s="130"/>
      <c r="CW183" s="130"/>
      <c r="CX183" s="130"/>
      <c r="CY183" s="30"/>
      <c r="CZ183" s="30"/>
      <c r="DA183" s="30"/>
      <c r="DB183" s="30"/>
      <c r="DC183" s="30"/>
      <c r="DD183" s="30"/>
      <c r="DE183" s="30"/>
      <c r="DF183" s="30"/>
      <c r="DG183" s="30"/>
      <c r="DH183" s="135"/>
      <c r="DI183" s="30"/>
      <c r="DJ183" s="30"/>
      <c r="DK183" s="30"/>
      <c r="DL183" s="30"/>
      <c r="DM183" s="30"/>
      <c r="DN183" s="30"/>
      <c r="DO183" s="30"/>
      <c r="DP183" s="30"/>
      <c r="DQ183" s="30"/>
      <c r="DR183" s="135"/>
      <c r="DS183" s="30"/>
      <c r="DT183" s="30"/>
      <c r="DU183" s="30"/>
      <c r="DV183" s="130"/>
      <c r="DW183" s="130"/>
      <c r="DX183" s="130"/>
      <c r="DY183" s="130"/>
      <c r="DZ183" s="130"/>
      <c r="EA183" s="130"/>
      <c r="EB183" s="130"/>
      <c r="EC183" s="130"/>
      <c r="ED183" s="130"/>
      <c r="EE183" s="130"/>
      <c r="EF183" s="130"/>
      <c r="EG183" s="130"/>
      <c r="EH183" s="130"/>
      <c r="EI183" s="130"/>
      <c r="EJ183" s="130"/>
      <c r="EK183" s="130"/>
      <c r="EL183" s="130"/>
      <c r="EM183" s="130"/>
      <c r="EN183" s="130"/>
      <c r="EO183" s="130"/>
      <c r="EP183" s="30"/>
      <c r="EQ183" s="30"/>
      <c r="ER183" s="30"/>
      <c r="ES183" s="30"/>
      <c r="ET183" s="30"/>
      <c r="EU183" s="30"/>
      <c r="EV183" s="30"/>
      <c r="EW183" s="30"/>
      <c r="EX183" s="30"/>
      <c r="EY183" s="135"/>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130"/>
      <c r="LE183" s="130"/>
      <c r="LF183" s="130"/>
      <c r="LG183" s="130"/>
      <c r="LH183" s="130"/>
      <c r="LI183" s="130"/>
      <c r="LJ183" s="130"/>
      <c r="LK183" s="130"/>
      <c r="LL183" s="130"/>
      <c r="LM183" s="130"/>
      <c r="LN183" s="130"/>
      <c r="LO183" s="130"/>
      <c r="LP183" s="130"/>
      <c r="LQ183" s="130"/>
      <c r="LR183" s="130"/>
      <c r="LS183" s="130"/>
      <c r="LT183" s="130"/>
      <c r="LU183" s="130"/>
      <c r="LV183" s="130"/>
      <c r="LW183" s="130"/>
      <c r="LX183" s="135"/>
      <c r="LY183" s="30"/>
      <c r="LZ183" s="30"/>
      <c r="MA183" s="30"/>
      <c r="MB183" s="30"/>
      <c r="MC183" s="30"/>
      <c r="MD183" s="30"/>
      <c r="ME183" s="30"/>
      <c r="MF183" s="30"/>
      <c r="MG183" s="30"/>
      <c r="MH183" s="30"/>
      <c r="MI183" s="30"/>
      <c r="MJ183" s="30"/>
      <c r="MK183" s="30"/>
      <c r="ML183" s="30"/>
      <c r="MM183" s="30"/>
      <c r="MN183" s="30"/>
      <c r="MO183" s="30"/>
      <c r="MP183" s="30"/>
      <c r="MQ183" s="30"/>
      <c r="MR183" s="30"/>
      <c r="MS183" s="30"/>
      <c r="MT183" s="30"/>
      <c r="MU183" s="30"/>
      <c r="MV183" s="30"/>
      <c r="MW183" s="30"/>
      <c r="MX183" s="30"/>
      <c r="MY183" s="30"/>
      <c r="MZ183" s="30"/>
      <c r="NA183" s="30"/>
      <c r="NB183" s="30"/>
      <c r="NC183" s="135"/>
      <c r="ND183" s="30"/>
      <c r="NE183" s="30"/>
      <c r="NF183" s="30"/>
      <c r="NG183" s="30"/>
      <c r="NH183" s="30"/>
      <c r="NI183" s="30"/>
      <c r="NJ183" s="30"/>
      <c r="NK183" s="30"/>
      <c r="NL183" s="30"/>
      <c r="NM183" s="30"/>
      <c r="NN183" s="30"/>
      <c r="NO183" s="30"/>
      <c r="NP183" s="30"/>
      <c r="NQ183" s="30"/>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f t="shared" si="476"/>
        <v>1</v>
      </c>
      <c r="ON183" s="74"/>
    </row>
    <row r="184" spans="1:404" ht="48.75" hidden="1" customHeight="1">
      <c r="A184" s="311"/>
      <c r="B184" s="74">
        <v>57</v>
      </c>
      <c r="C184" s="16" t="s">
        <v>256</v>
      </c>
      <c r="D184" s="73" t="s">
        <v>3</v>
      </c>
      <c r="E184" s="16" t="s">
        <v>257</v>
      </c>
      <c r="F184" s="82" t="s">
        <v>3</v>
      </c>
      <c r="G184" s="73"/>
      <c r="H184" s="89" t="s">
        <v>257</v>
      </c>
      <c r="I184" s="26" t="s">
        <v>696</v>
      </c>
      <c r="J184" s="76"/>
      <c r="K184" s="30" t="s">
        <v>636</v>
      </c>
      <c r="L184" s="30" t="s">
        <v>957</v>
      </c>
      <c r="M184" s="29" t="s">
        <v>638</v>
      </c>
      <c r="N184" s="93" t="s">
        <v>639</v>
      </c>
      <c r="O184" s="302"/>
      <c r="P184" s="76"/>
      <c r="Q184" s="30"/>
      <c r="R184" s="30"/>
      <c r="S184" s="30"/>
      <c r="T184" s="30"/>
      <c r="U184" s="30"/>
      <c r="V184" s="30"/>
      <c r="W184" s="30"/>
      <c r="X184" s="30"/>
      <c r="Y184" s="30"/>
      <c r="Z184" s="30"/>
      <c r="AA184" s="30" t="s">
        <v>27</v>
      </c>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130"/>
      <c r="CP184" s="130"/>
      <c r="CQ184" s="130"/>
      <c r="CR184" s="130"/>
      <c r="CS184" s="130"/>
      <c r="CT184" s="130"/>
      <c r="CU184" s="130"/>
      <c r="CV184" s="130"/>
      <c r="CW184" s="130"/>
      <c r="CX184" s="130"/>
      <c r="CY184" s="30"/>
      <c r="CZ184" s="30"/>
      <c r="DA184" s="30"/>
      <c r="DB184" s="30"/>
      <c r="DC184" s="30"/>
      <c r="DD184" s="30"/>
      <c r="DE184" s="30"/>
      <c r="DF184" s="30"/>
      <c r="DG184" s="30"/>
      <c r="DH184" s="135"/>
      <c r="DI184" s="30"/>
      <c r="DJ184" s="30"/>
      <c r="DK184" s="30"/>
      <c r="DL184" s="30"/>
      <c r="DM184" s="30"/>
      <c r="DN184" s="30"/>
      <c r="DO184" s="30"/>
      <c r="DP184" s="30"/>
      <c r="DQ184" s="30"/>
      <c r="DR184" s="135"/>
      <c r="DS184" s="30"/>
      <c r="DT184" s="30"/>
      <c r="DU184" s="30"/>
      <c r="DV184" s="130"/>
      <c r="DW184" s="130"/>
      <c r="DX184" s="130"/>
      <c r="DY184" s="130"/>
      <c r="DZ184" s="130"/>
      <c r="EA184" s="130"/>
      <c r="EB184" s="130"/>
      <c r="EC184" s="130"/>
      <c r="ED184" s="130"/>
      <c r="EE184" s="130"/>
      <c r="EF184" s="130"/>
      <c r="EG184" s="130"/>
      <c r="EH184" s="130"/>
      <c r="EI184" s="130"/>
      <c r="EJ184" s="130"/>
      <c r="EK184" s="130"/>
      <c r="EL184" s="130"/>
      <c r="EM184" s="130"/>
      <c r="EN184" s="130"/>
      <c r="EO184" s="130"/>
      <c r="EP184" s="30"/>
      <c r="EQ184" s="30"/>
      <c r="ER184" s="30"/>
      <c r="ES184" s="30"/>
      <c r="ET184" s="30"/>
      <c r="EU184" s="30"/>
      <c r="EV184" s="30"/>
      <c r="EW184" s="30"/>
      <c r="EX184" s="30"/>
      <c r="EY184" s="135"/>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130"/>
      <c r="LE184" s="130"/>
      <c r="LF184" s="130"/>
      <c r="LG184" s="130"/>
      <c r="LH184" s="130"/>
      <c r="LI184" s="130"/>
      <c r="LJ184" s="130"/>
      <c r="LK184" s="130"/>
      <c r="LL184" s="130"/>
      <c r="LM184" s="130"/>
      <c r="LN184" s="130"/>
      <c r="LO184" s="130"/>
      <c r="LP184" s="130"/>
      <c r="LQ184" s="130"/>
      <c r="LR184" s="130"/>
      <c r="LS184" s="130"/>
      <c r="LT184" s="130"/>
      <c r="LU184" s="130"/>
      <c r="LV184" s="130"/>
      <c r="LW184" s="130"/>
      <c r="LX184" s="135"/>
      <c r="LY184" s="30"/>
      <c r="LZ184" s="30"/>
      <c r="MA184" s="30"/>
      <c r="MB184" s="30"/>
      <c r="MC184" s="30"/>
      <c r="MD184" s="30"/>
      <c r="ME184" s="30"/>
      <c r="MF184" s="30"/>
      <c r="MG184" s="30"/>
      <c r="MH184" s="30"/>
      <c r="MI184" s="30"/>
      <c r="MJ184" s="30"/>
      <c r="MK184" s="30"/>
      <c r="ML184" s="30"/>
      <c r="MM184" s="30"/>
      <c r="MN184" s="30"/>
      <c r="MO184" s="30"/>
      <c r="MP184" s="30"/>
      <c r="MQ184" s="30"/>
      <c r="MR184" s="30"/>
      <c r="MS184" s="30"/>
      <c r="MT184" s="30"/>
      <c r="MU184" s="30"/>
      <c r="MV184" s="30"/>
      <c r="MW184" s="30"/>
      <c r="MX184" s="30"/>
      <c r="MY184" s="30"/>
      <c r="MZ184" s="30"/>
      <c r="NA184" s="30"/>
      <c r="NB184" s="30"/>
      <c r="NC184" s="135"/>
      <c r="ND184" s="30"/>
      <c r="NE184" s="30"/>
      <c r="NF184" s="30"/>
      <c r="NG184" s="30"/>
      <c r="NH184" s="30"/>
      <c r="NI184" s="30"/>
      <c r="NJ184" s="30"/>
      <c r="NK184" s="30"/>
      <c r="NL184" s="30"/>
      <c r="NM184" s="30"/>
      <c r="NN184" s="30"/>
      <c r="NO184" s="30"/>
      <c r="NP184" s="30"/>
      <c r="NQ184" s="30"/>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f t="shared" si="476"/>
        <v>1</v>
      </c>
      <c r="ON184" s="74"/>
    </row>
    <row r="185" spans="1:404" ht="35.25" hidden="1" customHeight="1">
      <c r="A185" s="309">
        <v>176</v>
      </c>
      <c r="B185" s="51">
        <v>58</v>
      </c>
      <c r="C185" s="16" t="s">
        <v>258</v>
      </c>
      <c r="D185" s="14" t="s">
        <v>0</v>
      </c>
      <c r="E185" s="16" t="s">
        <v>259</v>
      </c>
      <c r="F185" s="82" t="s">
        <v>0</v>
      </c>
      <c r="G185" s="14"/>
      <c r="H185" s="89" t="s">
        <v>693</v>
      </c>
      <c r="I185" s="16" t="s">
        <v>695</v>
      </c>
      <c r="J185" s="54"/>
      <c r="K185" s="30" t="s">
        <v>636</v>
      </c>
      <c r="L185" s="30" t="s">
        <v>957</v>
      </c>
      <c r="M185" s="29" t="s">
        <v>638</v>
      </c>
      <c r="N185" s="93" t="s">
        <v>639</v>
      </c>
      <c r="O185" s="300" t="s">
        <v>27</v>
      </c>
      <c r="P185" s="54">
        <v>1</v>
      </c>
      <c r="Q185" s="30" t="s">
        <v>27</v>
      </c>
      <c r="R185" s="30"/>
      <c r="S185" s="30"/>
      <c r="T185" s="30"/>
      <c r="U185" s="30"/>
      <c r="V185" s="30"/>
      <c r="W185" s="30"/>
      <c r="X185" s="30"/>
      <c r="Y185" s="30"/>
      <c r="Z185" s="30"/>
      <c r="AA185" s="30"/>
      <c r="AB185" s="152" t="s">
        <v>1069</v>
      </c>
      <c r="AC185" s="152" t="s">
        <v>1069</v>
      </c>
      <c r="AD185" s="152" t="s">
        <v>1069</v>
      </c>
      <c r="AE185" s="30">
        <v>1</v>
      </c>
      <c r="AF185" s="30">
        <v>2</v>
      </c>
      <c r="AG185" s="30">
        <v>1</v>
      </c>
      <c r="AH185" s="30">
        <v>2</v>
      </c>
      <c r="AI185" s="23">
        <v>2</v>
      </c>
      <c r="AJ185" s="23">
        <v>1</v>
      </c>
      <c r="AK185" s="30">
        <v>2</v>
      </c>
      <c r="AL185" s="30">
        <v>2</v>
      </c>
      <c r="AM185" s="30">
        <v>2</v>
      </c>
      <c r="AN185" s="30">
        <v>2</v>
      </c>
      <c r="AO185" s="30">
        <v>2</v>
      </c>
      <c r="AP185" s="23">
        <v>1</v>
      </c>
      <c r="AQ185" s="30">
        <v>2</v>
      </c>
      <c r="AR185" s="23">
        <v>1</v>
      </c>
      <c r="AS185" s="30">
        <v>2</v>
      </c>
      <c r="AT185" s="30">
        <v>2</v>
      </c>
      <c r="AU185" s="30">
        <v>2</v>
      </c>
      <c r="AV185" s="30">
        <v>2</v>
      </c>
      <c r="AW185" s="173">
        <f>COUNTIF(AE185:AV185,"2")</f>
        <v>13</v>
      </c>
      <c r="AX185" s="174">
        <f t="shared" ref="AX185" si="567">AW185/(AW185+AY185+BA185+BC185)</f>
        <v>0.72222222222222221</v>
      </c>
      <c r="AY185" s="173">
        <f>COUNTIF(AE185:AV185,"1")</f>
        <v>5</v>
      </c>
      <c r="AZ185" s="174">
        <f t="shared" ref="AZ185" si="568">AY185/(AW185+AY185+BA185+BC185)</f>
        <v>0.27777777777777779</v>
      </c>
      <c r="BA185" s="173">
        <f>COUNTIF(AE185:AV185,"0")</f>
        <v>0</v>
      </c>
      <c r="BB185" s="174">
        <f t="shared" ref="BB185" si="569">BA185/(AW185+AY185+BA185+BC185)</f>
        <v>0</v>
      </c>
      <c r="BC185" s="173">
        <f>COUNTIF(AE185:AV185,"KĐG")</f>
        <v>0</v>
      </c>
      <c r="BD185" s="174">
        <f t="shared" ref="BD185" si="570">BC185/(AW185+AY185+BA185+BC185)</f>
        <v>0</v>
      </c>
      <c r="BE185" s="175">
        <f t="shared" ref="BE185" si="571">(((AW185*2)+(AY185*1)+(BA185*0)))/(AW185+AY185+BA185)</f>
        <v>1.7222222222222223</v>
      </c>
      <c r="BF185" s="169" t="str">
        <f t="shared" ref="BF185" si="572">IF(BD185&gt;=50%,"KĐG",IF(BE185&gt;=1.6,"ĐMT",IF(BE185&gt;=1,"CCG","CĐ")))</f>
        <v>ĐMT</v>
      </c>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130"/>
      <c r="CP185" s="130"/>
      <c r="CQ185" s="130"/>
      <c r="CR185" s="130"/>
      <c r="CS185" s="130"/>
      <c r="CT185" s="130"/>
      <c r="CU185" s="130"/>
      <c r="CV185" s="130"/>
      <c r="CW185" s="130"/>
      <c r="CX185" s="130"/>
      <c r="CY185" s="30"/>
      <c r="CZ185" s="30"/>
      <c r="DA185" s="30"/>
      <c r="DB185" s="30"/>
      <c r="DC185" s="30"/>
      <c r="DD185" s="30"/>
      <c r="DE185" s="30"/>
      <c r="DF185" s="30"/>
      <c r="DG185" s="30"/>
      <c r="DH185" s="135"/>
      <c r="DI185" s="30"/>
      <c r="DJ185" s="30"/>
      <c r="DK185" s="30"/>
      <c r="DL185" s="30"/>
      <c r="DM185" s="30"/>
      <c r="DN185" s="30"/>
      <c r="DO185" s="30"/>
      <c r="DP185" s="30"/>
      <c r="DQ185" s="30"/>
      <c r="DR185" s="135"/>
      <c r="DS185" s="30"/>
      <c r="DT185" s="30"/>
      <c r="DU185" s="30"/>
      <c r="DV185" s="130"/>
      <c r="DW185" s="130"/>
      <c r="DX185" s="130"/>
      <c r="DY185" s="130"/>
      <c r="DZ185" s="130"/>
      <c r="EA185" s="130"/>
      <c r="EB185" s="130"/>
      <c r="EC185" s="130"/>
      <c r="ED185" s="130"/>
      <c r="EE185" s="130"/>
      <c r="EF185" s="130"/>
      <c r="EG185" s="130"/>
      <c r="EH185" s="130"/>
      <c r="EI185" s="130"/>
      <c r="EJ185" s="130"/>
      <c r="EK185" s="130"/>
      <c r="EL185" s="130"/>
      <c r="EM185" s="130"/>
      <c r="EN185" s="130"/>
      <c r="EO185" s="130"/>
      <c r="EP185" s="30"/>
      <c r="EQ185" s="30"/>
      <c r="ER185" s="30"/>
      <c r="ES185" s="30"/>
      <c r="ET185" s="30"/>
      <c r="EU185" s="30"/>
      <c r="EV185" s="30"/>
      <c r="EW185" s="30"/>
      <c r="EX185" s="30"/>
      <c r="EY185" s="135"/>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130"/>
      <c r="LE185" s="130"/>
      <c r="LF185" s="130"/>
      <c r="LG185" s="130"/>
      <c r="LH185" s="130"/>
      <c r="LI185" s="130"/>
      <c r="LJ185" s="130"/>
      <c r="LK185" s="130"/>
      <c r="LL185" s="130"/>
      <c r="LM185" s="130"/>
      <c r="LN185" s="130"/>
      <c r="LO185" s="130"/>
      <c r="LP185" s="130"/>
      <c r="LQ185" s="130"/>
      <c r="LR185" s="130"/>
      <c r="LS185" s="130"/>
      <c r="LT185" s="130"/>
      <c r="LU185" s="130"/>
      <c r="LV185" s="130"/>
      <c r="LW185" s="130"/>
      <c r="LX185" s="135"/>
      <c r="LY185" s="30"/>
      <c r="LZ185" s="30"/>
      <c r="MA185" s="30"/>
      <c r="MB185" s="30"/>
      <c r="MC185" s="30"/>
      <c r="MD185" s="30"/>
      <c r="ME185" s="30"/>
      <c r="MF185" s="30"/>
      <c r="MG185" s="30"/>
      <c r="MH185" s="30"/>
      <c r="MI185" s="30"/>
      <c r="MJ185" s="30"/>
      <c r="MK185" s="30"/>
      <c r="ML185" s="30"/>
      <c r="MM185" s="30"/>
      <c r="MN185" s="30"/>
      <c r="MO185" s="30"/>
      <c r="MP185" s="30"/>
      <c r="MQ185" s="30"/>
      <c r="MR185" s="30"/>
      <c r="MS185" s="30"/>
      <c r="MT185" s="30"/>
      <c r="MU185" s="30"/>
      <c r="MV185" s="30"/>
      <c r="MW185" s="30"/>
      <c r="MX185" s="30"/>
      <c r="MY185" s="30"/>
      <c r="MZ185" s="30"/>
      <c r="NA185" s="30"/>
      <c r="NB185" s="30"/>
      <c r="NC185" s="135"/>
      <c r="ND185" s="30"/>
      <c r="NE185" s="30"/>
      <c r="NF185" s="30"/>
      <c r="NG185" s="30"/>
      <c r="NH185" s="30"/>
      <c r="NI185" s="30"/>
      <c r="NJ185" s="30"/>
      <c r="NK185" s="30"/>
      <c r="NL185" s="30"/>
      <c r="NM185" s="30"/>
      <c r="NN185" s="30"/>
      <c r="NO185" s="30"/>
      <c r="NP185" s="30"/>
      <c r="NQ185" s="30"/>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f t="shared" si="476"/>
        <v>1</v>
      </c>
      <c r="ON185" s="121"/>
    </row>
    <row r="186" spans="1:404" ht="24.75" hidden="1" customHeight="1">
      <c r="A186" s="310"/>
      <c r="B186" s="74">
        <v>58</v>
      </c>
      <c r="C186" s="16" t="s">
        <v>258</v>
      </c>
      <c r="D186" s="73" t="s">
        <v>0</v>
      </c>
      <c r="E186" s="16" t="s">
        <v>259</v>
      </c>
      <c r="F186" s="82" t="s">
        <v>0</v>
      </c>
      <c r="G186" s="73"/>
      <c r="H186" s="89" t="s">
        <v>693</v>
      </c>
      <c r="I186" s="16" t="s">
        <v>695</v>
      </c>
      <c r="J186" s="76"/>
      <c r="K186" s="30" t="s">
        <v>636</v>
      </c>
      <c r="L186" s="30" t="s">
        <v>957</v>
      </c>
      <c r="M186" s="29" t="s">
        <v>638</v>
      </c>
      <c r="N186" s="93" t="s">
        <v>639</v>
      </c>
      <c r="O186" s="301"/>
      <c r="P186" s="76"/>
      <c r="Q186" s="30"/>
      <c r="R186" s="30"/>
      <c r="S186" s="30"/>
      <c r="T186" s="30"/>
      <c r="U186" s="30"/>
      <c r="V186" s="30" t="s">
        <v>27</v>
      </c>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130"/>
      <c r="CP186" s="130"/>
      <c r="CQ186" s="130"/>
      <c r="CR186" s="130"/>
      <c r="CS186" s="130"/>
      <c r="CT186" s="130"/>
      <c r="CU186" s="130"/>
      <c r="CV186" s="130"/>
      <c r="CW186" s="130"/>
      <c r="CX186" s="130"/>
      <c r="CY186" s="30"/>
      <c r="CZ186" s="30"/>
      <c r="DA186" s="30"/>
      <c r="DB186" s="30"/>
      <c r="DC186" s="30"/>
      <c r="DD186" s="30"/>
      <c r="DE186" s="30"/>
      <c r="DF186" s="30"/>
      <c r="DG186" s="30"/>
      <c r="DH186" s="135"/>
      <c r="DI186" s="30"/>
      <c r="DJ186" s="30"/>
      <c r="DK186" s="30"/>
      <c r="DL186" s="30"/>
      <c r="DM186" s="30"/>
      <c r="DN186" s="30"/>
      <c r="DO186" s="30"/>
      <c r="DP186" s="30"/>
      <c r="DQ186" s="30"/>
      <c r="DR186" s="135"/>
      <c r="DS186" s="30"/>
      <c r="DT186" s="30"/>
      <c r="DU186" s="30"/>
      <c r="DV186" s="130"/>
      <c r="DW186" s="130"/>
      <c r="DX186" s="130"/>
      <c r="DY186" s="130"/>
      <c r="DZ186" s="130"/>
      <c r="EA186" s="130"/>
      <c r="EB186" s="130"/>
      <c r="EC186" s="130"/>
      <c r="ED186" s="130"/>
      <c r="EE186" s="130"/>
      <c r="EF186" s="130"/>
      <c r="EG186" s="130"/>
      <c r="EH186" s="130"/>
      <c r="EI186" s="130"/>
      <c r="EJ186" s="130"/>
      <c r="EK186" s="130"/>
      <c r="EL186" s="130"/>
      <c r="EM186" s="130"/>
      <c r="EN186" s="130"/>
      <c r="EO186" s="130"/>
      <c r="EP186" s="30"/>
      <c r="EQ186" s="30"/>
      <c r="ER186" s="30"/>
      <c r="ES186" s="30"/>
      <c r="ET186" s="30"/>
      <c r="EU186" s="30"/>
      <c r="EV186" s="30"/>
      <c r="EW186" s="30"/>
      <c r="EX186" s="30"/>
      <c r="EY186" s="135"/>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152" t="s">
        <v>1069</v>
      </c>
      <c r="GE186" s="152" t="s">
        <v>1069</v>
      </c>
      <c r="GF186" s="30">
        <v>2</v>
      </c>
      <c r="GG186" s="30">
        <v>2</v>
      </c>
      <c r="GH186" s="30">
        <v>2</v>
      </c>
      <c r="GI186" s="30">
        <v>2</v>
      </c>
      <c r="GJ186" s="23">
        <v>2</v>
      </c>
      <c r="GK186" s="23">
        <v>2</v>
      </c>
      <c r="GL186" s="30">
        <v>2</v>
      </c>
      <c r="GM186" s="30">
        <v>2</v>
      </c>
      <c r="GN186" s="30">
        <v>2</v>
      </c>
      <c r="GO186" s="30">
        <v>2</v>
      </c>
      <c r="GP186" s="30">
        <v>2</v>
      </c>
      <c r="GQ186" s="30">
        <v>2</v>
      </c>
      <c r="GR186" s="30">
        <v>2</v>
      </c>
      <c r="GS186" s="23">
        <v>2</v>
      </c>
      <c r="GT186" s="30">
        <v>2</v>
      </c>
      <c r="GU186" s="30">
        <v>2</v>
      </c>
      <c r="GV186" s="30">
        <v>2</v>
      </c>
      <c r="GW186" s="30"/>
      <c r="GX186" s="30">
        <v>2</v>
      </c>
      <c r="GY186" s="224">
        <f>COUNTIF(GF186:GX186,"2")</f>
        <v>18</v>
      </c>
      <c r="GZ186" s="225">
        <f t="shared" ref="GZ186" si="573">GY186/(GY186+HA186+HC186+HE186)</f>
        <v>1</v>
      </c>
      <c r="HA186" s="224">
        <f>COUNTIF(GG186:GX186,"1")</f>
        <v>0</v>
      </c>
      <c r="HB186" s="225">
        <f t="shared" ref="HB186" si="574">HA186/(GY186+HA186+HC186+HE186)</f>
        <v>0</v>
      </c>
      <c r="HC186" s="224">
        <f>COUNTIF(GG186:GX186,"0")</f>
        <v>0</v>
      </c>
      <c r="HD186" s="225">
        <f t="shared" ref="HD186" si="575">HC186/(GY186+HA186+HC186+HE186)</f>
        <v>0</v>
      </c>
      <c r="HE186" s="224">
        <f>COUNTIF(GG186:GX186,"KĐG")</f>
        <v>0</v>
      </c>
      <c r="HF186" s="225">
        <f t="shared" ref="HF186" si="576">HE186/(GY186+HA186+HC186+HE186)</f>
        <v>0</v>
      </c>
      <c r="HG186" s="226">
        <f t="shared" ref="HG186" si="577">(((GY186*2)+(HA186*1)+(HC186*0)))/(GY186+HA186+HC186)</f>
        <v>2</v>
      </c>
      <c r="HH186" s="169" t="str">
        <f t="shared" ref="HH186" si="578">IF(HF186&gt;=50%,"KĐG",IF(HG186&gt;=1.6,"ĐMT",IF(HG186&gt;=1,"CCG","CĐ")))</f>
        <v>ĐMT</v>
      </c>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130"/>
      <c r="LE186" s="130"/>
      <c r="LF186" s="130"/>
      <c r="LG186" s="130"/>
      <c r="LH186" s="130"/>
      <c r="LI186" s="130"/>
      <c r="LJ186" s="130"/>
      <c r="LK186" s="130"/>
      <c r="LL186" s="130"/>
      <c r="LM186" s="130"/>
      <c r="LN186" s="130"/>
      <c r="LO186" s="130"/>
      <c r="LP186" s="130"/>
      <c r="LQ186" s="130"/>
      <c r="LR186" s="130"/>
      <c r="LS186" s="130"/>
      <c r="LT186" s="130"/>
      <c r="LU186" s="130"/>
      <c r="LV186" s="130"/>
      <c r="LW186" s="130"/>
      <c r="LX186" s="135"/>
      <c r="LY186" s="30"/>
      <c r="LZ186" s="30"/>
      <c r="MA186" s="30"/>
      <c r="MB186" s="30"/>
      <c r="MC186" s="30"/>
      <c r="MD186" s="30"/>
      <c r="ME186" s="30"/>
      <c r="MF186" s="30"/>
      <c r="MG186" s="30"/>
      <c r="MH186" s="30"/>
      <c r="MI186" s="30"/>
      <c r="MJ186" s="30"/>
      <c r="MK186" s="30"/>
      <c r="ML186" s="30"/>
      <c r="MM186" s="30"/>
      <c r="MN186" s="30"/>
      <c r="MO186" s="30"/>
      <c r="MP186" s="30"/>
      <c r="MQ186" s="30"/>
      <c r="MR186" s="30"/>
      <c r="MS186" s="30"/>
      <c r="MT186" s="30"/>
      <c r="MU186" s="30"/>
      <c r="MV186" s="30"/>
      <c r="MW186" s="30"/>
      <c r="MX186" s="30"/>
      <c r="MY186" s="30"/>
      <c r="MZ186" s="30"/>
      <c r="NA186" s="30"/>
      <c r="NB186" s="30"/>
      <c r="NC186" s="135"/>
      <c r="ND186" s="30"/>
      <c r="NE186" s="30"/>
      <c r="NF186" s="30"/>
      <c r="NG186" s="30"/>
      <c r="NH186" s="30"/>
      <c r="NI186" s="30"/>
      <c r="NJ186" s="30"/>
      <c r="NK186" s="30"/>
      <c r="NL186" s="30"/>
      <c r="NM186" s="30"/>
      <c r="NN186" s="30"/>
      <c r="NO186" s="30"/>
      <c r="NP186" s="30"/>
      <c r="NQ186" s="30"/>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f t="shared" si="476"/>
        <v>1</v>
      </c>
      <c r="ON186" s="74"/>
    </row>
    <row r="187" spans="1:404" ht="34.5" customHeight="1">
      <c r="A187" s="310"/>
      <c r="B187" s="74">
        <v>58</v>
      </c>
      <c r="C187" s="16" t="s">
        <v>258</v>
      </c>
      <c r="D187" s="73" t="s">
        <v>0</v>
      </c>
      <c r="E187" s="16" t="s">
        <v>259</v>
      </c>
      <c r="F187" s="82" t="s">
        <v>0</v>
      </c>
      <c r="G187" s="73"/>
      <c r="H187" s="89" t="s">
        <v>693</v>
      </c>
      <c r="I187" s="16" t="s">
        <v>695</v>
      </c>
      <c r="J187" s="76"/>
      <c r="K187" s="30" t="s">
        <v>636</v>
      </c>
      <c r="L187" s="30" t="s">
        <v>957</v>
      </c>
      <c r="M187" s="29" t="s">
        <v>638</v>
      </c>
      <c r="N187" s="93" t="s">
        <v>639</v>
      </c>
      <c r="O187" s="301"/>
      <c r="P187" s="76"/>
      <c r="Q187" s="30"/>
      <c r="R187" s="30"/>
      <c r="S187" s="30"/>
      <c r="T187" s="30"/>
      <c r="U187" s="30"/>
      <c r="V187" s="30"/>
      <c r="W187" s="30" t="s">
        <v>27</v>
      </c>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130"/>
      <c r="CP187" s="130"/>
      <c r="CQ187" s="130"/>
      <c r="CR187" s="130"/>
      <c r="CS187" s="130"/>
      <c r="CT187" s="130"/>
      <c r="CU187" s="130"/>
      <c r="CV187" s="130"/>
      <c r="CW187" s="130"/>
      <c r="CX187" s="130"/>
      <c r="CY187" s="30"/>
      <c r="CZ187" s="30"/>
      <c r="DA187" s="30"/>
      <c r="DB187" s="30"/>
      <c r="DC187" s="30"/>
      <c r="DD187" s="30"/>
      <c r="DE187" s="30"/>
      <c r="DF187" s="30"/>
      <c r="DG187" s="30"/>
      <c r="DH187" s="135"/>
      <c r="DI187" s="30"/>
      <c r="DJ187" s="30"/>
      <c r="DK187" s="30"/>
      <c r="DL187" s="30"/>
      <c r="DM187" s="30"/>
      <c r="DN187" s="30"/>
      <c r="DO187" s="30"/>
      <c r="DP187" s="30"/>
      <c r="DQ187" s="30"/>
      <c r="DR187" s="135"/>
      <c r="DS187" s="30"/>
      <c r="DT187" s="30"/>
      <c r="DU187" s="30"/>
      <c r="DV187" s="130"/>
      <c r="DW187" s="130"/>
      <c r="DX187" s="130"/>
      <c r="DY187" s="130"/>
      <c r="DZ187" s="130"/>
      <c r="EA187" s="130"/>
      <c r="EB187" s="130"/>
      <c r="EC187" s="130"/>
      <c r="ED187" s="130"/>
      <c r="EE187" s="130"/>
      <c r="EF187" s="130"/>
      <c r="EG187" s="130"/>
      <c r="EH187" s="130"/>
      <c r="EI187" s="130"/>
      <c r="EJ187" s="130"/>
      <c r="EK187" s="130"/>
      <c r="EL187" s="130"/>
      <c r="EM187" s="130"/>
      <c r="EN187" s="130"/>
      <c r="EO187" s="130"/>
      <c r="EP187" s="30"/>
      <c r="EQ187" s="30"/>
      <c r="ER187" s="30"/>
      <c r="ES187" s="30"/>
      <c r="ET187" s="30"/>
      <c r="EU187" s="30"/>
      <c r="EV187" s="30"/>
      <c r="EW187" s="30"/>
      <c r="EX187" s="30"/>
      <c r="EY187" s="135"/>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152" t="s">
        <v>1069</v>
      </c>
      <c r="HJ187" s="152" t="s">
        <v>1069</v>
      </c>
      <c r="HK187" s="152" t="s">
        <v>1069</v>
      </c>
      <c r="HL187" s="152" t="s">
        <v>1069</v>
      </c>
      <c r="HM187" s="152" t="s">
        <v>1069</v>
      </c>
      <c r="HN187" s="30">
        <v>1</v>
      </c>
      <c r="HO187" s="30">
        <v>2</v>
      </c>
      <c r="HP187" s="30">
        <v>2</v>
      </c>
      <c r="HQ187" s="30">
        <v>2</v>
      </c>
      <c r="HR187" s="23">
        <v>2</v>
      </c>
      <c r="HS187" s="23">
        <v>2</v>
      </c>
      <c r="HT187" s="30">
        <v>2</v>
      </c>
      <c r="HU187" s="30">
        <v>1</v>
      </c>
      <c r="HV187" s="30">
        <v>2</v>
      </c>
      <c r="HW187" s="30">
        <v>2</v>
      </c>
      <c r="HX187" s="30">
        <v>2</v>
      </c>
      <c r="HY187" s="30">
        <v>2</v>
      </c>
      <c r="HZ187" s="30">
        <v>2</v>
      </c>
      <c r="IA187" s="23">
        <v>2</v>
      </c>
      <c r="IB187" s="30">
        <v>2</v>
      </c>
      <c r="IC187" s="30">
        <v>2</v>
      </c>
      <c r="ID187" s="30">
        <v>2</v>
      </c>
      <c r="IE187" s="30"/>
      <c r="IF187" s="30">
        <v>2</v>
      </c>
      <c r="IG187" s="234">
        <f>COUNTIF(HN187:IF187,"2")</f>
        <v>16</v>
      </c>
      <c r="IH187" s="235">
        <f t="shared" ref="IH187" si="579">IG187/(IG187+II187+IK187+IM187)</f>
        <v>0.88888888888888884</v>
      </c>
      <c r="II187" s="237">
        <f>COUNTIF(HN187:IF187,"1")</f>
        <v>2</v>
      </c>
      <c r="IJ187" s="235">
        <f t="shared" ref="IJ187" si="580">II187/(IG187+II187+IK187+IM187)</f>
        <v>0.1111111111111111</v>
      </c>
      <c r="IK187" s="234">
        <f>COUNTIF(HO187:IF187,"0")</f>
        <v>0</v>
      </c>
      <c r="IL187" s="235">
        <f t="shared" ref="IL187" si="581">IK187/(IG187+II187+IK187+IM187)</f>
        <v>0</v>
      </c>
      <c r="IM187" s="234">
        <f>COUNTIF(HO187:IF187,"KĐG")</f>
        <v>0</v>
      </c>
      <c r="IN187" s="235">
        <f t="shared" ref="IN187" si="582">IM187/(IG187+II187+IK187+IM187)</f>
        <v>0</v>
      </c>
      <c r="IO187" s="236">
        <f t="shared" ref="IO187" si="583">(((IG187*2)+(II187*1)+(IK187*0)))/(IG187+II187+IK187)</f>
        <v>1.8888888888888888</v>
      </c>
      <c r="IP187" s="169" t="str">
        <f t="shared" ref="IP187" si="584">IF(IN187&gt;=50%,"KĐG",IF(IO187&gt;=1.6,"ĐMT",IF(IO187&gt;=1,"CCG","CĐ")))</f>
        <v>ĐMT</v>
      </c>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130"/>
      <c r="LE187" s="130"/>
      <c r="LF187" s="130"/>
      <c r="LG187" s="130"/>
      <c r="LH187" s="130"/>
      <c r="LI187" s="130"/>
      <c r="LJ187" s="130"/>
      <c r="LK187" s="130"/>
      <c r="LL187" s="130"/>
      <c r="LM187" s="130"/>
      <c r="LN187" s="130"/>
      <c r="LO187" s="130"/>
      <c r="LP187" s="130"/>
      <c r="LQ187" s="130"/>
      <c r="LR187" s="130"/>
      <c r="LS187" s="130"/>
      <c r="LT187" s="130"/>
      <c r="LU187" s="130"/>
      <c r="LV187" s="130"/>
      <c r="LW187" s="130"/>
      <c r="LX187" s="135"/>
      <c r="LY187" s="30"/>
      <c r="LZ187" s="30"/>
      <c r="MA187" s="30"/>
      <c r="MB187" s="30"/>
      <c r="MC187" s="30"/>
      <c r="MD187" s="30"/>
      <c r="ME187" s="30"/>
      <c r="MF187" s="30"/>
      <c r="MG187" s="30"/>
      <c r="MH187" s="30"/>
      <c r="MI187" s="30"/>
      <c r="MJ187" s="30"/>
      <c r="MK187" s="30"/>
      <c r="ML187" s="30"/>
      <c r="MM187" s="30"/>
      <c r="MN187" s="30"/>
      <c r="MO187" s="30"/>
      <c r="MP187" s="30"/>
      <c r="MQ187" s="30"/>
      <c r="MR187" s="30"/>
      <c r="MS187" s="30"/>
      <c r="MT187" s="30"/>
      <c r="MU187" s="30"/>
      <c r="MV187" s="30"/>
      <c r="MW187" s="30"/>
      <c r="MX187" s="30"/>
      <c r="MY187" s="30"/>
      <c r="MZ187" s="30"/>
      <c r="NA187" s="30"/>
      <c r="NB187" s="30"/>
      <c r="NC187" s="135"/>
      <c r="ND187" s="30"/>
      <c r="NE187" s="30"/>
      <c r="NF187" s="30"/>
      <c r="NG187" s="30"/>
      <c r="NH187" s="30"/>
      <c r="NI187" s="30"/>
      <c r="NJ187" s="30"/>
      <c r="NK187" s="30"/>
      <c r="NL187" s="30"/>
      <c r="NM187" s="30"/>
      <c r="NN187" s="30"/>
      <c r="NO187" s="30"/>
      <c r="NP187" s="30"/>
      <c r="NQ187" s="30"/>
      <c r="NR187" s="30"/>
      <c r="NS187" s="30"/>
      <c r="NT187" s="30"/>
      <c r="NU187" s="30"/>
      <c r="NV187" s="30"/>
      <c r="NW187" s="30"/>
      <c r="NX187" s="30"/>
      <c r="NY187" s="30"/>
      <c r="NZ187" s="30"/>
      <c r="OA187" s="30"/>
      <c r="OB187" s="30"/>
      <c r="OC187" s="30"/>
      <c r="OD187" s="30"/>
      <c r="OE187" s="30"/>
      <c r="OF187" s="30"/>
      <c r="OG187" s="30"/>
      <c r="OH187" s="30"/>
      <c r="OI187" s="30"/>
      <c r="OJ187" s="30"/>
      <c r="OK187" s="30"/>
      <c r="OL187" s="30"/>
      <c r="OM187" s="30">
        <f t="shared" si="476"/>
        <v>1</v>
      </c>
      <c r="ON187" s="74"/>
    </row>
    <row r="188" spans="1:404" ht="51.75" hidden="1" customHeight="1">
      <c r="A188" s="311"/>
      <c r="B188" s="74">
        <v>58</v>
      </c>
      <c r="C188" s="16" t="s">
        <v>258</v>
      </c>
      <c r="D188" s="73" t="s">
        <v>0</v>
      </c>
      <c r="E188" s="16" t="s">
        <v>259</v>
      </c>
      <c r="F188" s="82" t="s">
        <v>0</v>
      </c>
      <c r="G188" s="73"/>
      <c r="H188" s="89" t="s">
        <v>693</v>
      </c>
      <c r="I188" s="16" t="s">
        <v>695</v>
      </c>
      <c r="J188" s="76"/>
      <c r="K188" s="30" t="s">
        <v>636</v>
      </c>
      <c r="L188" s="30" t="s">
        <v>957</v>
      </c>
      <c r="M188" s="29" t="s">
        <v>638</v>
      </c>
      <c r="N188" s="93" t="s">
        <v>639</v>
      </c>
      <c r="O188" s="302"/>
      <c r="P188" s="76"/>
      <c r="Q188" s="30"/>
      <c r="R188" s="30"/>
      <c r="S188" s="30"/>
      <c r="T188" s="30"/>
      <c r="U188" s="30"/>
      <c r="V188" s="30"/>
      <c r="W188" s="30"/>
      <c r="X188" s="30"/>
      <c r="Y188" s="30"/>
      <c r="Z188" s="30" t="s">
        <v>27</v>
      </c>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130"/>
      <c r="CP188" s="130"/>
      <c r="CQ188" s="130"/>
      <c r="CR188" s="130"/>
      <c r="CS188" s="130"/>
      <c r="CT188" s="130"/>
      <c r="CU188" s="130"/>
      <c r="CV188" s="130"/>
      <c r="CW188" s="130"/>
      <c r="CX188" s="130"/>
      <c r="CY188" s="30"/>
      <c r="CZ188" s="30"/>
      <c r="DA188" s="30"/>
      <c r="DB188" s="30"/>
      <c r="DC188" s="30"/>
      <c r="DD188" s="30"/>
      <c r="DE188" s="30"/>
      <c r="DF188" s="30"/>
      <c r="DG188" s="30"/>
      <c r="DH188" s="135"/>
      <c r="DI188" s="30"/>
      <c r="DJ188" s="30"/>
      <c r="DK188" s="30"/>
      <c r="DL188" s="30"/>
      <c r="DM188" s="30"/>
      <c r="DN188" s="30"/>
      <c r="DO188" s="30"/>
      <c r="DP188" s="30"/>
      <c r="DQ188" s="30"/>
      <c r="DR188" s="135"/>
      <c r="DS188" s="30"/>
      <c r="DT188" s="30"/>
      <c r="DU188" s="30"/>
      <c r="DV188" s="130"/>
      <c r="DW188" s="130"/>
      <c r="DX188" s="130"/>
      <c r="DY188" s="130"/>
      <c r="DZ188" s="130"/>
      <c r="EA188" s="130"/>
      <c r="EB188" s="130"/>
      <c r="EC188" s="130"/>
      <c r="ED188" s="130"/>
      <c r="EE188" s="130"/>
      <c r="EF188" s="130"/>
      <c r="EG188" s="130"/>
      <c r="EH188" s="130"/>
      <c r="EI188" s="130"/>
      <c r="EJ188" s="130"/>
      <c r="EK188" s="130"/>
      <c r="EL188" s="130"/>
      <c r="EM188" s="130"/>
      <c r="EN188" s="130"/>
      <c r="EO188" s="130"/>
      <c r="EP188" s="30"/>
      <c r="EQ188" s="30"/>
      <c r="ER188" s="30"/>
      <c r="ES188" s="30"/>
      <c r="ET188" s="30"/>
      <c r="EU188" s="30"/>
      <c r="EV188" s="30"/>
      <c r="EW188" s="30"/>
      <c r="EX188" s="30"/>
      <c r="EY188" s="135"/>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130"/>
      <c r="LE188" s="130"/>
      <c r="LF188" s="130"/>
      <c r="LG188" s="130"/>
      <c r="LH188" s="130"/>
      <c r="LI188" s="130"/>
      <c r="LJ188" s="130"/>
      <c r="LK188" s="130"/>
      <c r="LL188" s="130"/>
      <c r="LM188" s="130"/>
      <c r="LN188" s="130"/>
      <c r="LO188" s="130"/>
      <c r="LP188" s="130"/>
      <c r="LQ188" s="130"/>
      <c r="LR188" s="130"/>
      <c r="LS188" s="130"/>
      <c r="LT188" s="130"/>
      <c r="LU188" s="130"/>
      <c r="LV188" s="130"/>
      <c r="LW188" s="130"/>
      <c r="LX188" s="135"/>
      <c r="LY188" s="30"/>
      <c r="LZ188" s="30"/>
      <c r="MA188" s="30"/>
      <c r="MB188" s="30"/>
      <c r="MC188" s="30"/>
      <c r="MD188" s="30"/>
      <c r="ME188" s="30"/>
      <c r="MF188" s="30"/>
      <c r="MG188" s="30"/>
      <c r="MH188" s="30"/>
      <c r="MI188" s="30"/>
      <c r="MJ188" s="30"/>
      <c r="MK188" s="30"/>
      <c r="ML188" s="30"/>
      <c r="MM188" s="30"/>
      <c r="MN188" s="30"/>
      <c r="MO188" s="30"/>
      <c r="MP188" s="30"/>
      <c r="MQ188" s="30"/>
      <c r="MR188" s="30"/>
      <c r="MS188" s="30"/>
      <c r="MT188" s="30"/>
      <c r="MU188" s="30"/>
      <c r="MV188" s="30"/>
      <c r="MW188" s="30"/>
      <c r="MX188" s="30"/>
      <c r="MY188" s="30"/>
      <c r="MZ188" s="30"/>
      <c r="NA188" s="30"/>
      <c r="NB188" s="30"/>
      <c r="NC188" s="135"/>
      <c r="ND188" s="30"/>
      <c r="NE188" s="30"/>
      <c r="NF188" s="30"/>
      <c r="NG188" s="30"/>
      <c r="NH188" s="30"/>
      <c r="NI188" s="30"/>
      <c r="NJ188" s="30"/>
      <c r="NK188" s="30"/>
      <c r="NL188" s="30"/>
      <c r="NM188" s="30"/>
      <c r="NN188" s="30"/>
      <c r="NO188" s="30"/>
      <c r="NP188" s="30"/>
      <c r="NQ188" s="30"/>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f t="shared" si="476"/>
        <v>1</v>
      </c>
      <c r="ON188" s="74"/>
    </row>
    <row r="189" spans="1:404" s="8" customFormat="1" ht="36" customHeight="1">
      <c r="A189" s="28"/>
      <c r="B189" s="28"/>
      <c r="C189" s="353" t="s">
        <v>38</v>
      </c>
      <c r="D189" s="353"/>
      <c r="E189" s="353"/>
      <c r="F189" s="29"/>
      <c r="G189" s="164">
        <f>COUNTIF(G190:G223,"x")</f>
        <v>3</v>
      </c>
      <c r="H189" s="31"/>
      <c r="I189" s="34"/>
      <c r="J189" s="30"/>
      <c r="K189" s="30"/>
      <c r="L189" s="30"/>
      <c r="M189" s="30"/>
      <c r="N189" s="30"/>
      <c r="O189" s="25">
        <f>COUNTIF(O190:O229,"x")</f>
        <v>11</v>
      </c>
      <c r="P189" s="31">
        <f>SUM(P190:P223)</f>
        <v>4</v>
      </c>
      <c r="Q189" s="108" t="s">
        <v>122</v>
      </c>
      <c r="R189" s="124" t="s">
        <v>122</v>
      </c>
      <c r="S189" s="124" t="s">
        <v>122</v>
      </c>
      <c r="T189" s="124" t="s">
        <v>122</v>
      </c>
      <c r="U189" s="124" t="s">
        <v>122</v>
      </c>
      <c r="V189" s="124" t="s">
        <v>122</v>
      </c>
      <c r="W189" s="124" t="s">
        <v>122</v>
      </c>
      <c r="X189" s="124" t="s">
        <v>122</v>
      </c>
      <c r="Y189" s="124" t="s">
        <v>122</v>
      </c>
      <c r="Z189" s="124" t="s">
        <v>122</v>
      </c>
      <c r="AA189" s="124" t="s">
        <v>122</v>
      </c>
      <c r="AB189" s="124"/>
      <c r="AC189" s="124"/>
      <c r="AD189" s="124"/>
      <c r="AE189" s="119"/>
      <c r="AF189" s="120"/>
      <c r="AG189" s="120"/>
      <c r="AH189" s="120"/>
      <c r="AI189" s="25"/>
      <c r="AJ189" s="25"/>
      <c r="AK189" s="120"/>
      <c r="AL189" s="120"/>
      <c r="AM189" s="120"/>
      <c r="AN189" s="120"/>
      <c r="AO189" s="120"/>
      <c r="AP189" s="25"/>
      <c r="AQ189" s="120"/>
      <c r="AR189" s="25"/>
      <c r="AS189" s="120"/>
      <c r="AT189" s="120"/>
      <c r="AU189" s="120"/>
      <c r="AV189" s="164"/>
      <c r="AW189" s="120"/>
      <c r="AX189" s="120"/>
      <c r="AY189" s="120"/>
      <c r="AZ189" s="120"/>
      <c r="BA189" s="119"/>
      <c r="BB189" s="119"/>
      <c r="BC189" s="119"/>
      <c r="BD189" s="119"/>
      <c r="BE189" s="119"/>
      <c r="BF189" s="119"/>
      <c r="BG189" s="119"/>
      <c r="BH189" s="119"/>
      <c r="BI189" s="119"/>
      <c r="BJ189" s="119"/>
      <c r="BK189" s="120"/>
      <c r="BL189" s="120"/>
      <c r="BM189" s="120"/>
      <c r="BN189" s="164"/>
      <c r="BO189" s="164"/>
      <c r="BP189" s="164"/>
      <c r="BQ189" s="120"/>
      <c r="BR189" s="120"/>
      <c r="BS189" s="120"/>
      <c r="BT189" s="120"/>
      <c r="BU189" s="120"/>
      <c r="BV189" s="120"/>
      <c r="BW189" s="120"/>
      <c r="BX189" s="120"/>
      <c r="BY189" s="120"/>
      <c r="BZ189" s="120"/>
      <c r="CA189" s="120"/>
      <c r="CB189" s="120"/>
      <c r="CC189" s="120"/>
      <c r="CD189" s="120"/>
      <c r="CE189" s="120"/>
      <c r="CF189" s="119"/>
      <c r="CG189" s="119"/>
      <c r="CH189" s="119"/>
      <c r="CI189" s="119"/>
      <c r="CJ189" s="119"/>
      <c r="CK189" s="119"/>
      <c r="CL189" s="119"/>
      <c r="CM189" s="119"/>
      <c r="CN189" s="119"/>
      <c r="CO189" s="125"/>
      <c r="CP189" s="125"/>
      <c r="CQ189" s="125"/>
      <c r="CR189" s="125"/>
      <c r="CS189" s="125"/>
      <c r="CT189" s="125"/>
      <c r="CU189" s="125"/>
      <c r="CV189" s="125"/>
      <c r="CW189" s="125"/>
      <c r="CX189" s="125"/>
      <c r="CY189" s="120"/>
      <c r="CZ189" s="120"/>
      <c r="DA189" s="120"/>
      <c r="DB189" s="120"/>
      <c r="DC189" s="120"/>
      <c r="DD189" s="120"/>
      <c r="DE189" s="120"/>
      <c r="DF189" s="120"/>
      <c r="DG189" s="120"/>
      <c r="DH189" s="126"/>
      <c r="DI189" s="120"/>
      <c r="DJ189" s="120"/>
      <c r="DK189" s="120"/>
      <c r="DL189" s="120"/>
      <c r="DM189" s="120"/>
      <c r="DN189" s="120"/>
      <c r="DO189" s="120"/>
      <c r="DP189" s="120"/>
      <c r="DQ189" s="120"/>
      <c r="DR189" s="126"/>
      <c r="DS189" s="119"/>
      <c r="DT189" s="119"/>
      <c r="DU189" s="119"/>
      <c r="DV189" s="125"/>
      <c r="DW189" s="203"/>
      <c r="DX189" s="203"/>
      <c r="DY189" s="203"/>
      <c r="DZ189" s="203"/>
      <c r="EA189" s="203"/>
      <c r="EB189" s="203"/>
      <c r="EC189" s="203"/>
      <c r="ED189" s="203"/>
      <c r="EE189" s="125"/>
      <c r="EF189" s="125"/>
      <c r="EG189" s="125"/>
      <c r="EH189" s="125"/>
      <c r="EI189" s="125"/>
      <c r="EJ189" s="125"/>
      <c r="EK189" s="125"/>
      <c r="EL189" s="125"/>
      <c r="EM189" s="125"/>
      <c r="EN189" s="125"/>
      <c r="EO189" s="125"/>
      <c r="EP189" s="120"/>
      <c r="EQ189" s="120"/>
      <c r="ER189" s="120"/>
      <c r="ES189" s="120"/>
      <c r="ET189" s="120"/>
      <c r="EU189" s="120"/>
      <c r="EV189" s="120"/>
      <c r="EW189" s="120"/>
      <c r="EX189" s="120"/>
      <c r="EY189" s="126"/>
      <c r="EZ189" s="119"/>
      <c r="FA189" s="119"/>
      <c r="FB189" s="119"/>
      <c r="FC189" s="120"/>
      <c r="FD189" s="120"/>
      <c r="FE189" s="120"/>
      <c r="FF189" s="120"/>
      <c r="FG189" s="120"/>
      <c r="FH189" s="120"/>
      <c r="FI189" s="120"/>
      <c r="FJ189" s="120"/>
      <c r="FK189" s="120"/>
      <c r="FL189" s="120"/>
      <c r="FM189" s="120"/>
      <c r="FN189" s="120"/>
      <c r="FO189" s="120"/>
      <c r="FP189" s="120"/>
      <c r="FQ189" s="120"/>
      <c r="FR189" s="120"/>
      <c r="FS189" s="120"/>
      <c r="FT189" s="120"/>
      <c r="FU189" s="119"/>
      <c r="FV189" s="119"/>
      <c r="FW189" s="119"/>
      <c r="FX189" s="119"/>
      <c r="FY189" s="119"/>
      <c r="FZ189" s="119"/>
      <c r="GA189" s="119"/>
      <c r="GB189" s="119"/>
      <c r="GC189" s="119"/>
      <c r="GD189" s="119"/>
      <c r="GE189" s="119"/>
      <c r="GF189" s="119"/>
      <c r="GG189" s="120"/>
      <c r="GH189" s="120"/>
      <c r="GI189" s="120"/>
      <c r="GJ189" s="120"/>
      <c r="GK189" s="120"/>
      <c r="GL189" s="120"/>
      <c r="GM189" s="120"/>
      <c r="GN189" s="120"/>
      <c r="GO189" s="164"/>
      <c r="GP189" s="164"/>
      <c r="GQ189" s="164"/>
      <c r="GR189" s="164"/>
      <c r="GS189" s="164"/>
      <c r="GT189" s="120"/>
      <c r="GU189" s="120"/>
      <c r="GV189" s="120"/>
      <c r="GW189" s="120"/>
      <c r="GX189" s="119"/>
      <c r="GY189" s="119"/>
      <c r="GZ189" s="119"/>
      <c r="HA189" s="119"/>
      <c r="HB189" s="119"/>
      <c r="HC189" s="119"/>
      <c r="HD189" s="119"/>
      <c r="HE189" s="119"/>
      <c r="HF189" s="119"/>
      <c r="HG189" s="119"/>
      <c r="HH189" s="119"/>
      <c r="HI189" s="120"/>
      <c r="HJ189" s="119"/>
      <c r="HK189" s="119"/>
      <c r="HL189" s="119"/>
      <c r="HM189" s="119"/>
      <c r="HN189" s="120"/>
      <c r="HO189" s="120"/>
      <c r="HP189" s="120"/>
      <c r="HQ189" s="120"/>
      <c r="HR189" s="120"/>
      <c r="HS189" s="120"/>
      <c r="HT189" s="120"/>
      <c r="HU189" s="120"/>
      <c r="HV189" s="120"/>
      <c r="HW189" s="120"/>
      <c r="HX189" s="120"/>
      <c r="HY189" s="120"/>
      <c r="HZ189" s="120"/>
      <c r="IA189" s="120"/>
      <c r="IB189" s="120"/>
      <c r="IC189" s="119"/>
      <c r="ID189" s="119"/>
      <c r="IE189" s="119"/>
      <c r="IF189" s="119"/>
      <c r="IG189" s="119"/>
      <c r="IH189" s="119"/>
      <c r="II189" s="119"/>
      <c r="IJ189" s="119"/>
      <c r="IK189" s="119"/>
      <c r="IL189" s="119"/>
      <c r="IM189" s="119"/>
      <c r="IN189" s="119"/>
      <c r="IO189" s="119"/>
      <c r="IP189" s="119"/>
      <c r="IQ189" s="119"/>
      <c r="IR189" s="119"/>
      <c r="IS189" s="119"/>
      <c r="IT189" s="119"/>
      <c r="IU189" s="119"/>
      <c r="IV189" s="119"/>
      <c r="IW189" s="119"/>
      <c r="IX189" s="119"/>
      <c r="IY189" s="119"/>
      <c r="IZ189" s="119"/>
      <c r="JA189" s="120"/>
      <c r="JB189" s="120"/>
      <c r="JC189" s="120"/>
      <c r="JD189" s="120"/>
      <c r="JE189" s="120"/>
      <c r="JF189" s="120"/>
      <c r="JG189" s="119"/>
      <c r="JH189" s="119"/>
      <c r="JI189" s="119"/>
      <c r="JJ189" s="119"/>
      <c r="JK189" s="119"/>
      <c r="JL189" s="119"/>
      <c r="JM189" s="119"/>
      <c r="JN189" s="119"/>
      <c r="JO189" s="119"/>
      <c r="JP189" s="119"/>
      <c r="JQ189" s="119"/>
      <c r="JR189" s="119"/>
      <c r="JS189" s="119"/>
      <c r="JT189" s="119"/>
      <c r="JU189" s="119"/>
      <c r="JV189" s="119"/>
      <c r="JW189" s="119"/>
      <c r="JX189" s="119"/>
      <c r="JY189" s="119"/>
      <c r="JZ189" s="119"/>
      <c r="KA189" s="119"/>
      <c r="KB189" s="119"/>
      <c r="KC189" s="230"/>
      <c r="KD189" s="230"/>
      <c r="KE189" s="230"/>
      <c r="KF189" s="230"/>
      <c r="KG189" s="230"/>
      <c r="KH189" s="230"/>
      <c r="KI189" s="230"/>
      <c r="KJ189" s="230"/>
      <c r="KK189" s="230"/>
      <c r="KL189" s="230"/>
      <c r="KM189" s="230"/>
      <c r="KN189" s="230"/>
      <c r="KO189" s="230"/>
      <c r="KP189" s="230"/>
      <c r="KQ189" s="119"/>
      <c r="KR189" s="119"/>
      <c r="KS189" s="119"/>
      <c r="KT189" s="119"/>
      <c r="KU189" s="119"/>
      <c r="KV189" s="119"/>
      <c r="KW189" s="119"/>
      <c r="KX189" s="119"/>
      <c r="KY189" s="119"/>
      <c r="KZ189" s="119"/>
      <c r="LA189" s="119"/>
      <c r="LB189" s="119"/>
      <c r="LC189" s="119"/>
      <c r="LD189" s="125"/>
      <c r="LE189" s="125"/>
      <c r="LF189" s="125"/>
      <c r="LG189" s="231"/>
      <c r="LH189" s="231"/>
      <c r="LI189" s="231"/>
      <c r="LJ189" s="231"/>
      <c r="LK189" s="231"/>
      <c r="LL189" s="231"/>
      <c r="LM189" s="231"/>
      <c r="LN189" s="231"/>
      <c r="LO189" s="231"/>
      <c r="LP189" s="231"/>
      <c r="LQ189" s="231"/>
      <c r="LR189" s="231"/>
      <c r="LS189" s="125"/>
      <c r="LT189" s="125"/>
      <c r="LU189" s="125"/>
      <c r="LV189" s="125"/>
      <c r="LW189" s="125"/>
      <c r="LX189" s="126"/>
      <c r="LY189" s="119"/>
      <c r="LZ189" s="119"/>
      <c r="MA189" s="119"/>
      <c r="MB189" s="119"/>
      <c r="MC189" s="119"/>
      <c r="MD189" s="119"/>
      <c r="ME189" s="119"/>
      <c r="MF189" s="119"/>
      <c r="MG189" s="119"/>
      <c r="MH189" s="119"/>
      <c r="MI189" s="119"/>
      <c r="MJ189" s="119"/>
      <c r="MK189" s="230"/>
      <c r="ML189" s="230"/>
      <c r="MM189" s="230"/>
      <c r="MN189" s="230"/>
      <c r="MO189" s="230"/>
      <c r="MP189" s="230"/>
      <c r="MQ189" s="230"/>
      <c r="MR189" s="230"/>
      <c r="MS189" s="230"/>
      <c r="MT189" s="230"/>
      <c r="MU189" s="230"/>
      <c r="MV189" s="230"/>
      <c r="MW189" s="230"/>
      <c r="MX189" s="230"/>
      <c r="MY189" s="119"/>
      <c r="MZ189" s="119"/>
      <c r="NA189" s="119"/>
      <c r="NB189" s="119"/>
      <c r="NC189" s="126"/>
      <c r="ND189" s="119"/>
      <c r="NE189" s="119"/>
      <c r="NF189" s="119"/>
      <c r="NG189" s="119"/>
      <c r="NH189" s="119"/>
      <c r="NI189" s="119"/>
      <c r="NJ189" s="119"/>
      <c r="NK189" s="119"/>
      <c r="NL189" s="119"/>
      <c r="NM189" s="119"/>
      <c r="NN189" s="119"/>
      <c r="NO189" s="119"/>
      <c r="NP189" s="119"/>
      <c r="NQ189" s="119"/>
      <c r="NR189" s="119"/>
      <c r="NS189" s="119"/>
      <c r="NT189" s="119"/>
      <c r="NU189" s="119"/>
      <c r="NV189" s="119"/>
      <c r="NW189" s="119"/>
      <c r="NX189" s="119"/>
      <c r="NY189" s="119"/>
      <c r="NZ189" s="119"/>
      <c r="OA189" s="119"/>
      <c r="OB189" s="119"/>
      <c r="OC189" s="119"/>
      <c r="OD189" s="119"/>
      <c r="OE189" s="119"/>
      <c r="OF189" s="119"/>
      <c r="OG189" s="119"/>
      <c r="OH189" s="119"/>
      <c r="OI189" s="119"/>
      <c r="OJ189" s="119"/>
      <c r="OK189" s="119"/>
      <c r="OL189" s="119"/>
      <c r="OM189" s="30"/>
      <c r="ON189" s="32"/>
    </row>
    <row r="190" spans="1:404" ht="38.25" hidden="1" customHeight="1">
      <c r="A190" s="309">
        <v>180</v>
      </c>
      <c r="B190" s="51">
        <v>59</v>
      </c>
      <c r="C190" s="16" t="s">
        <v>260</v>
      </c>
      <c r="D190" s="14" t="s">
        <v>0</v>
      </c>
      <c r="E190" s="16" t="s">
        <v>17</v>
      </c>
      <c r="F190" s="82" t="s">
        <v>0</v>
      </c>
      <c r="G190" s="14"/>
      <c r="H190" s="89" t="s">
        <v>702</v>
      </c>
      <c r="I190" s="16" t="s">
        <v>1097</v>
      </c>
      <c r="J190" s="54"/>
      <c r="K190" s="30" t="s">
        <v>636</v>
      </c>
      <c r="L190" s="30" t="s">
        <v>957</v>
      </c>
      <c r="M190" s="29" t="s">
        <v>638</v>
      </c>
      <c r="N190" s="93" t="s">
        <v>639</v>
      </c>
      <c r="O190" s="300" t="s">
        <v>27</v>
      </c>
      <c r="P190" s="54">
        <v>1</v>
      </c>
      <c r="Q190" s="30" t="s">
        <v>27</v>
      </c>
      <c r="R190" s="30"/>
      <c r="S190" s="30"/>
      <c r="T190" s="30"/>
      <c r="U190" s="30"/>
      <c r="V190" s="30"/>
      <c r="W190" s="30"/>
      <c r="X190" s="30"/>
      <c r="Y190" s="30"/>
      <c r="Z190" s="30"/>
      <c r="AA190" s="30"/>
      <c r="AB190" s="152" t="s">
        <v>1069</v>
      </c>
      <c r="AC190" s="152" t="s">
        <v>1069</v>
      </c>
      <c r="AD190" s="152" t="s">
        <v>1069</v>
      </c>
      <c r="AE190" s="30">
        <v>1</v>
      </c>
      <c r="AF190" s="30">
        <v>2</v>
      </c>
      <c r="AG190" s="30">
        <v>2</v>
      </c>
      <c r="AH190" s="30">
        <v>2</v>
      </c>
      <c r="AI190" s="23">
        <v>2</v>
      </c>
      <c r="AJ190" s="23">
        <v>1</v>
      </c>
      <c r="AK190" s="30">
        <v>2</v>
      </c>
      <c r="AL190" s="30">
        <v>2</v>
      </c>
      <c r="AM190" s="30">
        <v>2</v>
      </c>
      <c r="AN190" s="30">
        <v>2</v>
      </c>
      <c r="AO190" s="30">
        <v>2</v>
      </c>
      <c r="AP190" s="23">
        <v>1</v>
      </c>
      <c r="AQ190" s="30">
        <v>2</v>
      </c>
      <c r="AR190" s="23">
        <v>1</v>
      </c>
      <c r="AS190" s="30">
        <v>2</v>
      </c>
      <c r="AT190" s="30">
        <v>2</v>
      </c>
      <c r="AU190" s="30">
        <v>2</v>
      </c>
      <c r="AV190" s="30">
        <v>2</v>
      </c>
      <c r="AW190" s="173">
        <f>COUNTIF(AE190:AV190,"2")</f>
        <v>14</v>
      </c>
      <c r="AX190" s="174">
        <f t="shared" ref="AX190" si="585">AW190/(AW190+AY190+BA190+BC190)</f>
        <v>0.77777777777777779</v>
      </c>
      <c r="AY190" s="173">
        <f>COUNTIF(AE190:AV190,"1")</f>
        <v>4</v>
      </c>
      <c r="AZ190" s="174">
        <f t="shared" ref="AZ190" si="586">AY190/(AW190+AY190+BA190+BC190)</f>
        <v>0.22222222222222221</v>
      </c>
      <c r="BA190" s="173">
        <f>COUNTIF(AE190:AV190,"0")</f>
        <v>0</v>
      </c>
      <c r="BB190" s="174">
        <f t="shared" ref="BB190" si="587">BA190/(AW190+AY190+BA190+BC190)</f>
        <v>0</v>
      </c>
      <c r="BC190" s="173">
        <f>COUNTIF(AE190:AV190,"KĐG")</f>
        <v>0</v>
      </c>
      <c r="BD190" s="174">
        <f t="shared" ref="BD190" si="588">BC190/(AW190+AY190+BA190+BC190)</f>
        <v>0</v>
      </c>
      <c r="BE190" s="175">
        <f t="shared" ref="BE190" si="589">(((AW190*2)+(AY190*1)+(BA190*0)))/(AW190+AY190+BA190)</f>
        <v>1.7777777777777777</v>
      </c>
      <c r="BF190" s="169" t="str">
        <f t="shared" ref="BF190" si="590">IF(BD190&gt;=50%,"KĐG",IF(BE190&gt;=1.6,"ĐMT",IF(BE190&gt;=1,"CCG","CĐ")))</f>
        <v>ĐMT</v>
      </c>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130"/>
      <c r="CP190" s="130"/>
      <c r="CQ190" s="130"/>
      <c r="CR190" s="130"/>
      <c r="CS190" s="130"/>
      <c r="CT190" s="130"/>
      <c r="CU190" s="130"/>
      <c r="CV190" s="130"/>
      <c r="CW190" s="130"/>
      <c r="CX190" s="130"/>
      <c r="CY190" s="30"/>
      <c r="CZ190" s="30"/>
      <c r="DA190" s="30"/>
      <c r="DB190" s="30"/>
      <c r="DC190" s="30"/>
      <c r="DD190" s="30"/>
      <c r="DE190" s="30"/>
      <c r="DF190" s="30"/>
      <c r="DG190" s="30"/>
      <c r="DH190" s="135"/>
      <c r="DI190" s="30"/>
      <c r="DJ190" s="30"/>
      <c r="DK190" s="30"/>
      <c r="DL190" s="30"/>
      <c r="DM190" s="30"/>
      <c r="DN190" s="30"/>
      <c r="DO190" s="30"/>
      <c r="DP190" s="30"/>
      <c r="DQ190" s="30"/>
      <c r="DR190" s="135"/>
      <c r="DS190" s="30"/>
      <c r="DT190" s="30"/>
      <c r="DU190" s="30"/>
      <c r="DV190" s="130"/>
      <c r="DW190" s="130"/>
      <c r="DX190" s="130"/>
      <c r="DY190" s="130"/>
      <c r="DZ190" s="130"/>
      <c r="EA190" s="130"/>
      <c r="EB190" s="130"/>
      <c r="EC190" s="130"/>
      <c r="ED190" s="130"/>
      <c r="EE190" s="130"/>
      <c r="EF190" s="130"/>
      <c r="EG190" s="130"/>
      <c r="EH190" s="130"/>
      <c r="EI190" s="130"/>
      <c r="EJ190" s="130"/>
      <c r="EK190" s="130"/>
      <c r="EL190" s="130"/>
      <c r="EM190" s="130"/>
      <c r="EN190" s="130"/>
      <c r="EO190" s="130"/>
      <c r="EP190" s="30"/>
      <c r="EQ190" s="30"/>
      <c r="ER190" s="30"/>
      <c r="ES190" s="30"/>
      <c r="ET190" s="30"/>
      <c r="EU190" s="30"/>
      <c r="EV190" s="30"/>
      <c r="EW190" s="30"/>
      <c r="EX190" s="30"/>
      <c r="EY190" s="135"/>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130"/>
      <c r="LE190" s="130"/>
      <c r="LF190" s="130"/>
      <c r="LG190" s="130"/>
      <c r="LH190" s="130"/>
      <c r="LI190" s="130"/>
      <c r="LJ190" s="130"/>
      <c r="LK190" s="130"/>
      <c r="LL190" s="130"/>
      <c r="LM190" s="130"/>
      <c r="LN190" s="130"/>
      <c r="LO190" s="130"/>
      <c r="LP190" s="130"/>
      <c r="LQ190" s="130"/>
      <c r="LR190" s="130"/>
      <c r="LS190" s="130"/>
      <c r="LT190" s="130"/>
      <c r="LU190" s="130"/>
      <c r="LV190" s="130"/>
      <c r="LW190" s="130"/>
      <c r="LX190" s="135"/>
      <c r="LY190" s="30"/>
      <c r="LZ190" s="30"/>
      <c r="MA190" s="30"/>
      <c r="MB190" s="30"/>
      <c r="MC190" s="30"/>
      <c r="MD190" s="30"/>
      <c r="ME190" s="30"/>
      <c r="MF190" s="30"/>
      <c r="MG190" s="30"/>
      <c r="MH190" s="30"/>
      <c r="MI190" s="30"/>
      <c r="MJ190" s="30"/>
      <c r="MK190" s="30"/>
      <c r="ML190" s="30"/>
      <c r="MM190" s="30"/>
      <c r="MN190" s="30"/>
      <c r="MO190" s="30"/>
      <c r="MP190" s="30"/>
      <c r="MQ190" s="30"/>
      <c r="MR190" s="30"/>
      <c r="MS190" s="30"/>
      <c r="MT190" s="30"/>
      <c r="MU190" s="30"/>
      <c r="MV190" s="30"/>
      <c r="MW190" s="30"/>
      <c r="MX190" s="30"/>
      <c r="MY190" s="30"/>
      <c r="MZ190" s="30"/>
      <c r="NA190" s="30"/>
      <c r="NB190" s="30"/>
      <c r="NC190" s="135"/>
      <c r="ND190" s="30"/>
      <c r="NE190" s="30"/>
      <c r="NF190" s="30"/>
      <c r="NG190" s="30"/>
      <c r="NH190" s="30"/>
      <c r="NI190" s="30"/>
      <c r="NJ190" s="30"/>
      <c r="NK190" s="30"/>
      <c r="NL190" s="30"/>
      <c r="NM190" s="30"/>
      <c r="NN190" s="30"/>
      <c r="NO190" s="30"/>
      <c r="NP190" s="30"/>
      <c r="NQ190" s="30"/>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f t="shared" ref="OM190:OM229" si="591">COUNTIF(Q190:AA190,"x")</f>
        <v>1</v>
      </c>
      <c r="ON190" s="121"/>
    </row>
    <row r="191" spans="1:404" ht="39" hidden="1" customHeight="1">
      <c r="A191" s="310"/>
      <c r="B191" s="74">
        <v>59</v>
      </c>
      <c r="C191" s="16" t="s">
        <v>260</v>
      </c>
      <c r="D191" s="73" t="s">
        <v>0</v>
      </c>
      <c r="E191" s="16" t="s">
        <v>17</v>
      </c>
      <c r="F191" s="82" t="s">
        <v>0</v>
      </c>
      <c r="G191" s="73"/>
      <c r="H191" s="89" t="s">
        <v>702</v>
      </c>
      <c r="I191" s="16" t="s">
        <v>1097</v>
      </c>
      <c r="J191" s="76"/>
      <c r="K191" s="30" t="s">
        <v>636</v>
      </c>
      <c r="L191" s="30" t="s">
        <v>957</v>
      </c>
      <c r="M191" s="29" t="s">
        <v>638</v>
      </c>
      <c r="N191" s="93" t="s">
        <v>639</v>
      </c>
      <c r="O191" s="301"/>
      <c r="P191" s="76"/>
      <c r="Q191" s="30"/>
      <c r="R191" s="30" t="s">
        <v>27</v>
      </c>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152" t="s">
        <v>1069</v>
      </c>
      <c r="BH191" s="152" t="s">
        <v>1069</v>
      </c>
      <c r="BI191" s="152" t="s">
        <v>1069</v>
      </c>
      <c r="BJ191" s="30">
        <v>1</v>
      </c>
      <c r="BK191" s="30">
        <v>2</v>
      </c>
      <c r="BL191" s="30">
        <v>2</v>
      </c>
      <c r="BM191" s="30">
        <v>2</v>
      </c>
      <c r="BN191" s="23">
        <v>2</v>
      </c>
      <c r="BO191" s="23">
        <v>2</v>
      </c>
      <c r="BP191" s="30">
        <v>2</v>
      </c>
      <c r="BQ191" s="30">
        <v>2</v>
      </c>
      <c r="BR191" s="30">
        <v>2</v>
      </c>
      <c r="BS191" s="30">
        <v>2</v>
      </c>
      <c r="BT191" s="30">
        <v>2</v>
      </c>
      <c r="BU191" s="23">
        <v>2</v>
      </c>
      <c r="BV191" s="30">
        <v>1</v>
      </c>
      <c r="BW191" s="23">
        <v>1</v>
      </c>
      <c r="BX191" s="30">
        <v>2</v>
      </c>
      <c r="BY191" s="30">
        <v>2</v>
      </c>
      <c r="BZ191" s="30">
        <v>2</v>
      </c>
      <c r="CA191" s="30">
        <v>1</v>
      </c>
      <c r="CB191" s="30"/>
      <c r="CC191" s="185">
        <f>COUNTIF(BJ191:CA191,"2")</f>
        <v>14</v>
      </c>
      <c r="CD191" s="186">
        <f t="shared" ref="CD191" si="592">CC191/(CC191+CE191+CG191+CI191)</f>
        <v>0.77777777777777779</v>
      </c>
      <c r="CE191" s="185">
        <f>COUNTIF(BJ191:CA191,"1")</f>
        <v>4</v>
      </c>
      <c r="CF191" s="186">
        <f t="shared" ref="CF191" si="593">CE191/(CC191+CE191+CG191+CI191)</f>
        <v>0.22222222222222221</v>
      </c>
      <c r="CG191" s="185">
        <f>COUNTIF(BJ191:CA191,"0")</f>
        <v>0</v>
      </c>
      <c r="CH191" s="186">
        <f t="shared" ref="CH191" si="594">CG191/(CC191+CE191+CG191+CI191)</f>
        <v>0</v>
      </c>
      <c r="CI191" s="185">
        <f>COUNTIF(BJ191:CA191,"KĐG")</f>
        <v>0</v>
      </c>
      <c r="CJ191" s="186">
        <f t="shared" ref="CJ191" si="595">CI191/(CC191+CE191+CG191+CI191)</f>
        <v>0</v>
      </c>
      <c r="CK191" s="187">
        <f t="shared" ref="CK191" si="596">(((CC191*2)+(CE191*1)+(CG191*0)))/(CC191+CE191+CG191)</f>
        <v>1.7777777777777777</v>
      </c>
      <c r="CL191" s="169" t="str">
        <f t="shared" ref="CL191" si="597">IF(CJ191&gt;=50%,"KĐG",IF(CK191&gt;=1.6,"ĐMT",IF(CK191&gt;=1,"CCG","CĐ")))</f>
        <v>ĐMT</v>
      </c>
      <c r="CM191" s="30"/>
      <c r="CN191" s="30"/>
      <c r="CO191" s="130"/>
      <c r="CP191" s="130"/>
      <c r="CQ191" s="130"/>
      <c r="CR191" s="130"/>
      <c r="CS191" s="130"/>
      <c r="CT191" s="130"/>
      <c r="CU191" s="130"/>
      <c r="CV191" s="130"/>
      <c r="CW191" s="130"/>
      <c r="CX191" s="130"/>
      <c r="CY191" s="30"/>
      <c r="CZ191" s="30"/>
      <c r="DA191" s="30"/>
      <c r="DB191" s="30"/>
      <c r="DC191" s="30"/>
      <c r="DD191" s="30"/>
      <c r="DE191" s="30"/>
      <c r="DF191" s="30"/>
      <c r="DG191" s="30"/>
      <c r="DH191" s="135"/>
      <c r="DI191" s="30"/>
      <c r="DJ191" s="30"/>
      <c r="DK191" s="30"/>
      <c r="DL191" s="30"/>
      <c r="DM191" s="30"/>
      <c r="DN191" s="30"/>
      <c r="DO191" s="30"/>
      <c r="DP191" s="30"/>
      <c r="DQ191" s="30"/>
      <c r="DR191" s="135"/>
      <c r="DS191" s="30"/>
      <c r="DT191" s="30"/>
      <c r="DU191" s="30"/>
      <c r="DV191" s="130"/>
      <c r="DW191" s="130"/>
      <c r="DX191" s="130"/>
      <c r="DY191" s="130"/>
      <c r="DZ191" s="130"/>
      <c r="EA191" s="130"/>
      <c r="EB191" s="130"/>
      <c r="EC191" s="130"/>
      <c r="ED191" s="130"/>
      <c r="EE191" s="130"/>
      <c r="EF191" s="130"/>
      <c r="EG191" s="130"/>
      <c r="EH191" s="130"/>
      <c r="EI191" s="130"/>
      <c r="EJ191" s="130"/>
      <c r="EK191" s="130"/>
      <c r="EL191" s="130"/>
      <c r="EM191" s="130"/>
      <c r="EN191" s="130"/>
      <c r="EO191" s="130"/>
      <c r="EP191" s="30"/>
      <c r="EQ191" s="30"/>
      <c r="ER191" s="30"/>
      <c r="ES191" s="30"/>
      <c r="ET191" s="30"/>
      <c r="EU191" s="30"/>
      <c r="EV191" s="30"/>
      <c r="EW191" s="30"/>
      <c r="EX191" s="30"/>
      <c r="EY191" s="135"/>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130"/>
      <c r="LE191" s="130"/>
      <c r="LF191" s="130"/>
      <c r="LG191" s="130"/>
      <c r="LH191" s="130"/>
      <c r="LI191" s="130"/>
      <c r="LJ191" s="130"/>
      <c r="LK191" s="130"/>
      <c r="LL191" s="130"/>
      <c r="LM191" s="130"/>
      <c r="LN191" s="130"/>
      <c r="LO191" s="130"/>
      <c r="LP191" s="130"/>
      <c r="LQ191" s="130"/>
      <c r="LR191" s="130"/>
      <c r="LS191" s="130"/>
      <c r="LT191" s="130"/>
      <c r="LU191" s="130"/>
      <c r="LV191" s="130"/>
      <c r="LW191" s="130"/>
      <c r="LX191" s="135"/>
      <c r="LY191" s="30"/>
      <c r="LZ191" s="30"/>
      <c r="MA191" s="30"/>
      <c r="MB191" s="30"/>
      <c r="MC191" s="30"/>
      <c r="MD191" s="30"/>
      <c r="ME191" s="30"/>
      <c r="MF191" s="30"/>
      <c r="MG191" s="30"/>
      <c r="MH191" s="30"/>
      <c r="MI191" s="30"/>
      <c r="MJ191" s="30"/>
      <c r="MK191" s="30"/>
      <c r="ML191" s="30"/>
      <c r="MM191" s="30"/>
      <c r="MN191" s="30"/>
      <c r="MO191" s="30"/>
      <c r="MP191" s="30"/>
      <c r="MQ191" s="30"/>
      <c r="MR191" s="30"/>
      <c r="MS191" s="30"/>
      <c r="MT191" s="30"/>
      <c r="MU191" s="30"/>
      <c r="MV191" s="30"/>
      <c r="MW191" s="30"/>
      <c r="MX191" s="30"/>
      <c r="MY191" s="30"/>
      <c r="MZ191" s="30"/>
      <c r="NA191" s="30"/>
      <c r="NB191" s="30"/>
      <c r="NC191" s="135"/>
      <c r="ND191" s="30"/>
      <c r="NE191" s="30"/>
      <c r="NF191" s="30"/>
      <c r="NG191" s="30"/>
      <c r="NH191" s="30"/>
      <c r="NI191" s="30"/>
      <c r="NJ191" s="30"/>
      <c r="NK191" s="30"/>
      <c r="NL191" s="30"/>
      <c r="NM191" s="30"/>
      <c r="NN191" s="30"/>
      <c r="NO191" s="30"/>
      <c r="NP191" s="30"/>
      <c r="NQ191" s="30"/>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f t="shared" si="591"/>
        <v>1</v>
      </c>
      <c r="ON191" s="74"/>
    </row>
    <row r="192" spans="1:404" ht="38.25" hidden="1" customHeight="1">
      <c r="A192" s="310"/>
      <c r="B192" s="74">
        <v>59</v>
      </c>
      <c r="C192" s="16" t="s">
        <v>260</v>
      </c>
      <c r="D192" s="73" t="s">
        <v>0</v>
      </c>
      <c r="E192" s="16" t="s">
        <v>17</v>
      </c>
      <c r="F192" s="82" t="s">
        <v>0</v>
      </c>
      <c r="G192" s="29"/>
      <c r="H192" s="89" t="s">
        <v>702</v>
      </c>
      <c r="I192" s="16" t="s">
        <v>1097</v>
      </c>
      <c r="J192" s="76"/>
      <c r="K192" s="30" t="s">
        <v>636</v>
      </c>
      <c r="L192" s="30" t="s">
        <v>957</v>
      </c>
      <c r="M192" s="29" t="s">
        <v>638</v>
      </c>
      <c r="N192" s="93" t="s">
        <v>639</v>
      </c>
      <c r="O192" s="301"/>
      <c r="P192" s="76"/>
      <c r="Q192" s="30"/>
      <c r="R192" s="30"/>
      <c r="S192" s="30" t="s">
        <v>27</v>
      </c>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152" t="s">
        <v>1069</v>
      </c>
      <c r="CN192" s="152" t="s">
        <v>1069</v>
      </c>
      <c r="CO192" s="152" t="s">
        <v>1069</v>
      </c>
      <c r="CP192" s="30">
        <v>2</v>
      </c>
      <c r="CQ192" s="30">
        <v>2</v>
      </c>
      <c r="CR192" s="30">
        <v>2</v>
      </c>
      <c r="CS192" s="30">
        <v>2</v>
      </c>
      <c r="CT192" s="23">
        <v>2</v>
      </c>
      <c r="CU192" s="23">
        <v>2</v>
      </c>
      <c r="CV192" s="30">
        <v>2</v>
      </c>
      <c r="CW192" s="30">
        <v>1</v>
      </c>
      <c r="CX192" s="30">
        <v>2</v>
      </c>
      <c r="CY192" s="30">
        <v>2</v>
      </c>
      <c r="CZ192" s="30">
        <v>2</v>
      </c>
      <c r="DA192" s="23">
        <v>2</v>
      </c>
      <c r="DB192" s="30">
        <v>1</v>
      </c>
      <c r="DC192" s="23">
        <v>1</v>
      </c>
      <c r="DD192" s="30">
        <v>2</v>
      </c>
      <c r="DE192" s="30">
        <v>2</v>
      </c>
      <c r="DF192" s="30">
        <v>2</v>
      </c>
      <c r="DG192" s="30"/>
      <c r="DH192" s="201">
        <f>COUNTIF(CP192:DG192,"2")</f>
        <v>14</v>
      </c>
      <c r="DI192" s="198">
        <f t="shared" ref="DI192" si="598">DH192/(DH192+DJ192+DL192+DN192)</f>
        <v>0.82352941176470584</v>
      </c>
      <c r="DJ192" s="201">
        <f>COUNTIF(CP192:DG192,"1")</f>
        <v>3</v>
      </c>
      <c r="DK192" s="198">
        <f t="shared" ref="DK192" si="599">DJ192/(DH192+DJ192+DL192+DN192)</f>
        <v>0.17647058823529413</v>
      </c>
      <c r="DL192" s="201">
        <f>COUNTIF(CP192:DG192,"0")</f>
        <v>0</v>
      </c>
      <c r="DM192" s="198">
        <f t="shared" ref="DM192" si="600">DL192/(DH192+DJ192+DL192+DN192)</f>
        <v>0</v>
      </c>
      <c r="DN192" s="201">
        <f>COUNTIF(CP192:DG192,"KĐG")</f>
        <v>0</v>
      </c>
      <c r="DO192" s="198">
        <f t="shared" ref="DO192" si="601">DN192/(DH192+DJ192+DL192+DN192)</f>
        <v>0</v>
      </c>
      <c r="DP192" s="199">
        <f t="shared" ref="DP192" si="602">(((DH192*2)+(DJ192*1)+(DL192*0)))/(DH192+DJ192+DL192)</f>
        <v>1.8235294117647058</v>
      </c>
      <c r="DQ192" s="169" t="str">
        <f t="shared" ref="DQ192" si="603">IF(DO192&gt;=50%,"KĐG",IF(DP192&gt;=1.6,"ĐMT",IF(DP192&gt;=1,"CCG","CĐ")))</f>
        <v>ĐMT</v>
      </c>
      <c r="DR192" s="135"/>
      <c r="DS192" s="30"/>
      <c r="DT192" s="30"/>
      <c r="DU192" s="30"/>
      <c r="DV192" s="130"/>
      <c r="DW192" s="130"/>
      <c r="DX192" s="130"/>
      <c r="DY192" s="130"/>
      <c r="DZ192" s="130"/>
      <c r="EA192" s="130"/>
      <c r="EB192" s="130"/>
      <c r="EC192" s="130"/>
      <c r="ED192" s="130"/>
      <c r="EE192" s="130"/>
      <c r="EF192" s="130"/>
      <c r="EG192" s="130"/>
      <c r="EH192" s="130"/>
      <c r="EI192" s="130"/>
      <c r="EJ192" s="130"/>
      <c r="EK192" s="130"/>
      <c r="EL192" s="130"/>
      <c r="EM192" s="130"/>
      <c r="EN192" s="130"/>
      <c r="EO192" s="130"/>
      <c r="EP192" s="30"/>
      <c r="EQ192" s="30"/>
      <c r="ER192" s="30"/>
      <c r="ES192" s="30"/>
      <c r="ET192" s="30"/>
      <c r="EU192" s="30"/>
      <c r="EV192" s="30"/>
      <c r="EW192" s="30"/>
      <c r="EX192" s="30"/>
      <c r="EY192" s="135"/>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130"/>
      <c r="LE192" s="130"/>
      <c r="LF192" s="130"/>
      <c r="LG192" s="130"/>
      <c r="LH192" s="130"/>
      <c r="LI192" s="130"/>
      <c r="LJ192" s="130"/>
      <c r="LK192" s="130"/>
      <c r="LL192" s="130"/>
      <c r="LM192" s="130"/>
      <c r="LN192" s="130"/>
      <c r="LO192" s="130"/>
      <c r="LP192" s="130"/>
      <c r="LQ192" s="130"/>
      <c r="LR192" s="130"/>
      <c r="LS192" s="130"/>
      <c r="LT192" s="130"/>
      <c r="LU192" s="130"/>
      <c r="LV192" s="130"/>
      <c r="LW192" s="130"/>
      <c r="LX192" s="135"/>
      <c r="LY192" s="30"/>
      <c r="LZ192" s="30"/>
      <c r="MA192" s="30"/>
      <c r="MB192" s="30"/>
      <c r="MC192" s="30"/>
      <c r="MD192" s="30"/>
      <c r="ME192" s="30"/>
      <c r="MF192" s="30"/>
      <c r="MG192" s="30"/>
      <c r="MH192" s="30"/>
      <c r="MI192" s="30"/>
      <c r="MJ192" s="30"/>
      <c r="MK192" s="30"/>
      <c r="ML192" s="30"/>
      <c r="MM192" s="30"/>
      <c r="MN192" s="30"/>
      <c r="MO192" s="30"/>
      <c r="MP192" s="30"/>
      <c r="MQ192" s="30"/>
      <c r="MR192" s="30"/>
      <c r="MS192" s="30"/>
      <c r="MT192" s="30"/>
      <c r="MU192" s="30"/>
      <c r="MV192" s="30"/>
      <c r="MW192" s="30"/>
      <c r="MX192" s="30"/>
      <c r="MY192" s="30"/>
      <c r="MZ192" s="30"/>
      <c r="NA192" s="30"/>
      <c r="NB192" s="30"/>
      <c r="NC192" s="135"/>
      <c r="ND192" s="30"/>
      <c r="NE192" s="30"/>
      <c r="NF192" s="30"/>
      <c r="NG192" s="30"/>
      <c r="NH192" s="30"/>
      <c r="NI192" s="30"/>
      <c r="NJ192" s="30"/>
      <c r="NK192" s="30"/>
      <c r="NL192" s="30"/>
      <c r="NM192" s="30"/>
      <c r="NN192" s="30"/>
      <c r="NO192" s="30"/>
      <c r="NP192" s="30"/>
      <c r="NQ192" s="30"/>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f t="shared" si="591"/>
        <v>1</v>
      </c>
      <c r="ON192" s="74"/>
    </row>
    <row r="193" spans="1:404" ht="33" hidden="1" customHeight="1">
      <c r="A193" s="311"/>
      <c r="B193" s="74">
        <v>59</v>
      </c>
      <c r="C193" s="16" t="s">
        <v>260</v>
      </c>
      <c r="D193" s="73" t="s">
        <v>0</v>
      </c>
      <c r="E193" s="16" t="s">
        <v>17</v>
      </c>
      <c r="F193" s="82" t="s">
        <v>0</v>
      </c>
      <c r="G193" s="73"/>
      <c r="H193" s="89" t="s">
        <v>702</v>
      </c>
      <c r="I193" s="16" t="s">
        <v>1097</v>
      </c>
      <c r="J193" s="76"/>
      <c r="K193" s="30" t="s">
        <v>636</v>
      </c>
      <c r="L193" s="30" t="s">
        <v>957</v>
      </c>
      <c r="M193" s="29" t="s">
        <v>638</v>
      </c>
      <c r="N193" s="93" t="s">
        <v>639</v>
      </c>
      <c r="O193" s="302"/>
      <c r="P193" s="76"/>
      <c r="Q193" s="30"/>
      <c r="R193" s="30"/>
      <c r="S193" s="30"/>
      <c r="T193" s="30" t="s">
        <v>27</v>
      </c>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130"/>
      <c r="CP193" s="130"/>
      <c r="CQ193" s="130"/>
      <c r="CR193" s="130"/>
      <c r="CS193" s="130"/>
      <c r="CT193" s="130"/>
      <c r="CU193" s="130"/>
      <c r="CV193" s="130"/>
      <c r="CW193" s="130"/>
      <c r="CX193" s="130"/>
      <c r="CY193" s="30"/>
      <c r="CZ193" s="30"/>
      <c r="DA193" s="30"/>
      <c r="DB193" s="30"/>
      <c r="DC193" s="30"/>
      <c r="DD193" s="30"/>
      <c r="DE193" s="30"/>
      <c r="DF193" s="30"/>
      <c r="DG193" s="30"/>
      <c r="DH193" s="135"/>
      <c r="DI193" s="30"/>
      <c r="DJ193" s="30"/>
      <c r="DK193" s="30"/>
      <c r="DL193" s="30"/>
      <c r="DM193" s="30"/>
      <c r="DN193" s="30"/>
      <c r="DO193" s="30"/>
      <c r="DP193" s="30"/>
      <c r="DQ193" s="30"/>
      <c r="DR193" s="152" t="s">
        <v>1069</v>
      </c>
      <c r="DS193" s="152" t="s">
        <v>1069</v>
      </c>
      <c r="DT193" s="152" t="s">
        <v>1069</v>
      </c>
      <c r="DU193" s="152" t="s">
        <v>1069</v>
      </c>
      <c r="DV193" s="152" t="s">
        <v>1069</v>
      </c>
      <c r="DW193" s="30">
        <v>2</v>
      </c>
      <c r="DX193" s="30">
        <v>2</v>
      </c>
      <c r="DY193" s="30">
        <v>2</v>
      </c>
      <c r="DZ193" s="30">
        <v>2</v>
      </c>
      <c r="EA193" s="23">
        <v>2</v>
      </c>
      <c r="EB193" s="23">
        <v>2</v>
      </c>
      <c r="EC193" s="30">
        <v>2</v>
      </c>
      <c r="ED193" s="30">
        <v>2</v>
      </c>
      <c r="EE193" s="30">
        <v>2</v>
      </c>
      <c r="EF193" s="30">
        <v>2</v>
      </c>
      <c r="EG193" s="30">
        <v>2</v>
      </c>
      <c r="EH193" s="23">
        <v>2</v>
      </c>
      <c r="EI193" s="30">
        <v>1</v>
      </c>
      <c r="EJ193" s="23">
        <v>2</v>
      </c>
      <c r="EK193" s="30">
        <v>2</v>
      </c>
      <c r="EL193" s="30">
        <v>2</v>
      </c>
      <c r="EM193" s="30">
        <v>2</v>
      </c>
      <c r="EN193" s="30"/>
      <c r="EO193" s="208">
        <f>COUNTIF(DW193:EN193,"2")</f>
        <v>16</v>
      </c>
      <c r="EP193" s="207">
        <f t="shared" ref="EP193" si="604">EO193/(EO193+EQ193+ES193+EU193)</f>
        <v>0.94117647058823528</v>
      </c>
      <c r="EQ193" s="208">
        <f>COUNTIF(DW193:EN193,"1")</f>
        <v>1</v>
      </c>
      <c r="ER193" s="207">
        <f t="shared" ref="ER193" si="605">EQ193/(EO193+EQ193+ES193+EU193)</f>
        <v>5.8823529411764705E-2</v>
      </c>
      <c r="ES193" s="208">
        <f>COUNTIF(DW193:EN193,"0")</f>
        <v>0</v>
      </c>
      <c r="ET193" s="207">
        <f t="shared" ref="ET193" si="606">ES193/(EO193+EQ193+ES193+EU193)</f>
        <v>0</v>
      </c>
      <c r="EU193" s="208">
        <f>COUNTIF(DW193:EN193,"KĐG")</f>
        <v>0</v>
      </c>
      <c r="EV193" s="207">
        <f t="shared" ref="EV193" si="607">EU193/(EO193+EQ193+ES193+EU193)</f>
        <v>0</v>
      </c>
      <c r="EW193" s="209">
        <f t="shared" ref="EW193" si="608">(((EO193*2)+(EQ193*1)+(ES193*0)))/(EO193+EQ193+ES193)</f>
        <v>1.9411764705882353</v>
      </c>
      <c r="EX193" s="169" t="str">
        <f t="shared" ref="EX193" si="609">IF(EV193&gt;=50%,"KĐG",IF(EW193&gt;=1.6,"ĐMT",IF(EW193&gt;=1,"CCG","CĐ")))</f>
        <v>ĐMT</v>
      </c>
      <c r="EY193" s="135"/>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c r="LB193" s="30"/>
      <c r="LC193" s="30"/>
      <c r="LD193" s="130"/>
      <c r="LE193" s="130"/>
      <c r="LF193" s="130"/>
      <c r="LG193" s="130"/>
      <c r="LH193" s="130"/>
      <c r="LI193" s="130"/>
      <c r="LJ193" s="130"/>
      <c r="LK193" s="130"/>
      <c r="LL193" s="130"/>
      <c r="LM193" s="130"/>
      <c r="LN193" s="130"/>
      <c r="LO193" s="130"/>
      <c r="LP193" s="130"/>
      <c r="LQ193" s="130"/>
      <c r="LR193" s="130"/>
      <c r="LS193" s="130"/>
      <c r="LT193" s="130"/>
      <c r="LU193" s="130"/>
      <c r="LV193" s="130"/>
      <c r="LW193" s="130"/>
      <c r="LX193" s="135"/>
      <c r="LY193" s="30"/>
      <c r="LZ193" s="30"/>
      <c r="MA193" s="30"/>
      <c r="MB193" s="30"/>
      <c r="MC193" s="30"/>
      <c r="MD193" s="30"/>
      <c r="ME193" s="30"/>
      <c r="MF193" s="30"/>
      <c r="MG193" s="30"/>
      <c r="MH193" s="30"/>
      <c r="MI193" s="30"/>
      <c r="MJ193" s="30"/>
      <c r="MK193" s="30"/>
      <c r="ML193" s="30"/>
      <c r="MM193" s="30"/>
      <c r="MN193" s="30"/>
      <c r="MO193" s="30"/>
      <c r="MP193" s="30"/>
      <c r="MQ193" s="30"/>
      <c r="MR193" s="30"/>
      <c r="MS193" s="30"/>
      <c r="MT193" s="30"/>
      <c r="MU193" s="30"/>
      <c r="MV193" s="30"/>
      <c r="MW193" s="30"/>
      <c r="MX193" s="30"/>
      <c r="MY193" s="30"/>
      <c r="MZ193" s="30"/>
      <c r="NA193" s="30"/>
      <c r="NB193" s="30"/>
      <c r="NC193" s="135"/>
      <c r="ND193" s="30"/>
      <c r="NE193" s="30"/>
      <c r="NF193" s="30"/>
      <c r="NG193" s="30"/>
      <c r="NH193" s="30"/>
      <c r="NI193" s="30"/>
      <c r="NJ193" s="30"/>
      <c r="NK193" s="30"/>
      <c r="NL193" s="30"/>
      <c r="NM193" s="30"/>
      <c r="NN193" s="30"/>
      <c r="NO193" s="30"/>
      <c r="NP193" s="30"/>
      <c r="NQ193" s="30"/>
      <c r="NR193" s="30"/>
      <c r="NS193" s="30"/>
      <c r="NT193" s="30"/>
      <c r="NU193" s="30"/>
      <c r="NV193" s="30"/>
      <c r="NW193" s="30"/>
      <c r="NX193" s="30"/>
      <c r="NY193" s="30"/>
      <c r="NZ193" s="30"/>
      <c r="OA193" s="30"/>
      <c r="OB193" s="30"/>
      <c r="OC193" s="30"/>
      <c r="OD193" s="30"/>
      <c r="OE193" s="30"/>
      <c r="OF193" s="30"/>
      <c r="OG193" s="30"/>
      <c r="OH193" s="30"/>
      <c r="OI193" s="30"/>
      <c r="OJ193" s="30"/>
      <c r="OK193" s="30"/>
      <c r="OL193" s="30"/>
      <c r="OM193" s="30">
        <f t="shared" si="591"/>
        <v>1</v>
      </c>
      <c r="ON193" s="74"/>
    </row>
    <row r="194" spans="1:404" ht="34.5" hidden="1" customHeight="1">
      <c r="A194" s="309">
        <v>181</v>
      </c>
      <c r="B194" s="51">
        <v>60</v>
      </c>
      <c r="C194" s="16" t="s">
        <v>260</v>
      </c>
      <c r="D194" s="14" t="s">
        <v>0</v>
      </c>
      <c r="E194" s="16" t="s">
        <v>261</v>
      </c>
      <c r="F194" s="82" t="s">
        <v>3</v>
      </c>
      <c r="G194" s="14"/>
      <c r="H194" s="89" t="s">
        <v>703</v>
      </c>
      <c r="I194" s="16" t="s">
        <v>698</v>
      </c>
      <c r="J194" s="54"/>
      <c r="K194" s="30" t="s">
        <v>636</v>
      </c>
      <c r="L194" s="30" t="s">
        <v>957</v>
      </c>
      <c r="M194" s="29" t="s">
        <v>638</v>
      </c>
      <c r="N194" s="93" t="s">
        <v>639</v>
      </c>
      <c r="O194" s="300" t="s">
        <v>27</v>
      </c>
      <c r="P194" s="54"/>
      <c r="Q194" s="34"/>
      <c r="R194" s="30"/>
      <c r="S194" s="30"/>
      <c r="T194" s="30"/>
      <c r="U194" s="30" t="s">
        <v>27</v>
      </c>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130"/>
      <c r="CP194" s="130"/>
      <c r="CQ194" s="130"/>
      <c r="CR194" s="130"/>
      <c r="CS194" s="130"/>
      <c r="CT194" s="130"/>
      <c r="CU194" s="130"/>
      <c r="CV194" s="130"/>
      <c r="CW194" s="130"/>
      <c r="CX194" s="130"/>
      <c r="CY194" s="30"/>
      <c r="CZ194" s="30"/>
      <c r="DA194" s="30"/>
      <c r="DB194" s="30"/>
      <c r="DC194" s="30"/>
      <c r="DD194" s="30"/>
      <c r="DE194" s="30"/>
      <c r="DF194" s="30"/>
      <c r="DG194" s="30"/>
      <c r="DH194" s="135"/>
      <c r="DI194" s="30"/>
      <c r="DJ194" s="30"/>
      <c r="DK194" s="30"/>
      <c r="DL194" s="30"/>
      <c r="DM194" s="30"/>
      <c r="DN194" s="30"/>
      <c r="DO194" s="30"/>
      <c r="DP194" s="30"/>
      <c r="DQ194" s="30"/>
      <c r="DR194" s="135"/>
      <c r="DS194" s="30"/>
      <c r="DT194" s="30"/>
      <c r="DU194" s="30"/>
      <c r="DV194" s="130"/>
      <c r="DW194" s="130"/>
      <c r="DX194" s="130"/>
      <c r="DY194" s="130"/>
      <c r="DZ194" s="130"/>
      <c r="EA194" s="130"/>
      <c r="EB194" s="130"/>
      <c r="EC194" s="130"/>
      <c r="ED194" s="130"/>
      <c r="EE194" s="130"/>
      <c r="EF194" s="130"/>
      <c r="EG194" s="130"/>
      <c r="EH194" s="130"/>
      <c r="EI194" s="130"/>
      <c r="EJ194" s="130"/>
      <c r="EK194" s="130"/>
      <c r="EL194" s="130"/>
      <c r="EM194" s="130"/>
      <c r="EN194" s="130"/>
      <c r="EO194" s="130"/>
      <c r="EP194" s="30"/>
      <c r="EQ194" s="30"/>
      <c r="ER194" s="30"/>
      <c r="ES194" s="30"/>
      <c r="ET194" s="30"/>
      <c r="EU194" s="30"/>
      <c r="EV194" s="30"/>
      <c r="EW194" s="30"/>
      <c r="EX194" s="30"/>
      <c r="EY194" s="152" t="s">
        <v>1069</v>
      </c>
      <c r="EZ194" s="152" t="s">
        <v>1069</v>
      </c>
      <c r="FA194" s="152" t="s">
        <v>1069</v>
      </c>
      <c r="FB194" s="30">
        <v>2</v>
      </c>
      <c r="FC194" s="30">
        <v>2</v>
      </c>
      <c r="FD194" s="30">
        <v>2</v>
      </c>
      <c r="FE194" s="30">
        <v>2</v>
      </c>
      <c r="FF194" s="23">
        <v>2</v>
      </c>
      <c r="FG194" s="23">
        <v>2</v>
      </c>
      <c r="FH194" s="30">
        <v>2</v>
      </c>
      <c r="FI194" s="30">
        <v>1</v>
      </c>
      <c r="FJ194" s="30">
        <v>2</v>
      </c>
      <c r="FK194" s="30">
        <v>2</v>
      </c>
      <c r="FL194" s="30">
        <v>2</v>
      </c>
      <c r="FM194" s="23">
        <v>2</v>
      </c>
      <c r="FN194" s="30">
        <v>1</v>
      </c>
      <c r="FO194" s="23">
        <v>2</v>
      </c>
      <c r="FP194" s="30">
        <v>2</v>
      </c>
      <c r="FQ194" s="30">
        <v>2</v>
      </c>
      <c r="FR194" s="30">
        <v>2</v>
      </c>
      <c r="FS194" s="30"/>
      <c r="FT194" s="214">
        <f>COUNTIF(FB194:FS194,"2")</f>
        <v>15</v>
      </c>
      <c r="FU194" s="215">
        <f t="shared" ref="FU194" si="610">FT194/(FT194+FV194+FX194+FZ194)</f>
        <v>0.88235294117647056</v>
      </c>
      <c r="FV194" s="214">
        <f>COUNTIF(FB194:FS194,"1")</f>
        <v>2</v>
      </c>
      <c r="FW194" s="215">
        <f t="shared" ref="FW194" si="611">FV194/(FT194+FV194+FX194+FZ194)</f>
        <v>0.11764705882352941</v>
      </c>
      <c r="FX194" s="214">
        <f>COUNTIF(FB194:FS194,"0")</f>
        <v>0</v>
      </c>
      <c r="FY194" s="215">
        <f t="shared" ref="FY194" si="612">FX194/(FT194+FV194+FX194+FZ194)</f>
        <v>0</v>
      </c>
      <c r="FZ194" s="214">
        <f>COUNTIF(FB194:FS194,"KĐG")</f>
        <v>0</v>
      </c>
      <c r="GA194" s="215">
        <f t="shared" ref="GA194" si="613">FZ194/(FT194+FV194+FX194+FZ194)</f>
        <v>0</v>
      </c>
      <c r="GB194" s="216">
        <f t="shared" ref="GB194" si="614">(((FT194*2)+(FV194*1)+(FX194*0)))/(FT194+FV194+FX194)</f>
        <v>1.8823529411764706</v>
      </c>
      <c r="GC194" s="169" t="str">
        <f t="shared" ref="GC194" si="615">IF(GA194&gt;=50%,"KĐG",IF(GB194&gt;=1.6,"ĐMT",IF(GB194&gt;=1,"CCG","CĐ")))</f>
        <v>ĐMT</v>
      </c>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130"/>
      <c r="LE194" s="130"/>
      <c r="LF194" s="130"/>
      <c r="LG194" s="130"/>
      <c r="LH194" s="130"/>
      <c r="LI194" s="130"/>
      <c r="LJ194" s="130"/>
      <c r="LK194" s="130"/>
      <c r="LL194" s="130"/>
      <c r="LM194" s="130"/>
      <c r="LN194" s="130"/>
      <c r="LO194" s="130"/>
      <c r="LP194" s="130"/>
      <c r="LQ194" s="130"/>
      <c r="LR194" s="130"/>
      <c r="LS194" s="130"/>
      <c r="LT194" s="130"/>
      <c r="LU194" s="130"/>
      <c r="LV194" s="130"/>
      <c r="LW194" s="130"/>
      <c r="LX194" s="135"/>
      <c r="LY194" s="30"/>
      <c r="LZ194" s="30"/>
      <c r="MA194" s="30"/>
      <c r="MB194" s="30"/>
      <c r="MC194" s="30"/>
      <c r="MD194" s="30"/>
      <c r="ME194" s="30"/>
      <c r="MF194" s="30"/>
      <c r="MG194" s="30"/>
      <c r="MH194" s="30"/>
      <c r="MI194" s="30"/>
      <c r="MJ194" s="30"/>
      <c r="MK194" s="30"/>
      <c r="ML194" s="30"/>
      <c r="MM194" s="30"/>
      <c r="MN194" s="30"/>
      <c r="MO194" s="30"/>
      <c r="MP194" s="30"/>
      <c r="MQ194" s="30"/>
      <c r="MR194" s="30"/>
      <c r="MS194" s="30"/>
      <c r="MT194" s="30"/>
      <c r="MU194" s="30"/>
      <c r="MV194" s="30"/>
      <c r="MW194" s="30"/>
      <c r="MX194" s="30"/>
      <c r="MY194" s="30"/>
      <c r="MZ194" s="30"/>
      <c r="NA194" s="30"/>
      <c r="NB194" s="30"/>
      <c r="NC194" s="135"/>
      <c r="ND194" s="30"/>
      <c r="NE194" s="30"/>
      <c r="NF194" s="30"/>
      <c r="NG194" s="30"/>
      <c r="NH194" s="30"/>
      <c r="NI194" s="30"/>
      <c r="NJ194" s="30"/>
      <c r="NK194" s="30"/>
      <c r="NL194" s="30"/>
      <c r="NM194" s="30"/>
      <c r="NN194" s="30"/>
      <c r="NO194" s="30"/>
      <c r="NP194" s="30"/>
      <c r="NQ194" s="30"/>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f t="shared" si="591"/>
        <v>1</v>
      </c>
      <c r="ON194" s="51"/>
    </row>
    <row r="195" spans="1:404" ht="24.75" hidden="1" customHeight="1">
      <c r="A195" s="310"/>
      <c r="B195" s="74">
        <v>60</v>
      </c>
      <c r="C195" s="16" t="s">
        <v>260</v>
      </c>
      <c r="D195" s="73" t="s">
        <v>0</v>
      </c>
      <c r="E195" s="16" t="s">
        <v>261</v>
      </c>
      <c r="F195" s="82" t="s">
        <v>3</v>
      </c>
      <c r="G195" s="73"/>
      <c r="H195" s="89" t="s">
        <v>703</v>
      </c>
      <c r="I195" s="16" t="s">
        <v>698</v>
      </c>
      <c r="J195" s="76"/>
      <c r="K195" s="30" t="s">
        <v>636</v>
      </c>
      <c r="L195" s="30" t="s">
        <v>957</v>
      </c>
      <c r="M195" s="29" t="s">
        <v>638</v>
      </c>
      <c r="N195" s="93" t="s">
        <v>639</v>
      </c>
      <c r="O195" s="301"/>
      <c r="P195" s="76"/>
      <c r="Q195" s="34"/>
      <c r="R195" s="30"/>
      <c r="S195" s="30"/>
      <c r="T195" s="30"/>
      <c r="U195" s="30"/>
      <c r="V195" s="30" t="s">
        <v>27</v>
      </c>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130"/>
      <c r="CP195" s="130"/>
      <c r="CQ195" s="130"/>
      <c r="CR195" s="130"/>
      <c r="CS195" s="130"/>
      <c r="CT195" s="130"/>
      <c r="CU195" s="130"/>
      <c r="CV195" s="130"/>
      <c r="CW195" s="130"/>
      <c r="CX195" s="130"/>
      <c r="CY195" s="30"/>
      <c r="CZ195" s="30"/>
      <c r="DA195" s="30"/>
      <c r="DB195" s="30"/>
      <c r="DC195" s="30"/>
      <c r="DD195" s="30"/>
      <c r="DE195" s="30"/>
      <c r="DF195" s="30"/>
      <c r="DG195" s="30"/>
      <c r="DH195" s="135"/>
      <c r="DI195" s="30"/>
      <c r="DJ195" s="30"/>
      <c r="DK195" s="30"/>
      <c r="DL195" s="30"/>
      <c r="DM195" s="30"/>
      <c r="DN195" s="30"/>
      <c r="DO195" s="30"/>
      <c r="DP195" s="30"/>
      <c r="DQ195" s="30"/>
      <c r="DR195" s="135"/>
      <c r="DS195" s="30"/>
      <c r="DT195" s="30"/>
      <c r="DU195" s="30"/>
      <c r="DV195" s="130"/>
      <c r="DW195" s="130"/>
      <c r="DX195" s="130"/>
      <c r="DY195" s="130"/>
      <c r="DZ195" s="130"/>
      <c r="EA195" s="130"/>
      <c r="EB195" s="130"/>
      <c r="EC195" s="130"/>
      <c r="ED195" s="130"/>
      <c r="EE195" s="130"/>
      <c r="EF195" s="130"/>
      <c r="EG195" s="130"/>
      <c r="EH195" s="130"/>
      <c r="EI195" s="130"/>
      <c r="EJ195" s="130"/>
      <c r="EK195" s="130"/>
      <c r="EL195" s="130"/>
      <c r="EM195" s="130"/>
      <c r="EN195" s="130"/>
      <c r="EO195" s="130"/>
      <c r="EP195" s="30"/>
      <c r="EQ195" s="30"/>
      <c r="ER195" s="30"/>
      <c r="ES195" s="30"/>
      <c r="ET195" s="30"/>
      <c r="EU195" s="30"/>
      <c r="EV195" s="30"/>
      <c r="EW195" s="30"/>
      <c r="EX195" s="30"/>
      <c r="EY195" s="135"/>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152" t="s">
        <v>1069</v>
      </c>
      <c r="GE195" s="152" t="s">
        <v>1069</v>
      </c>
      <c r="GF195" s="30">
        <v>2</v>
      </c>
      <c r="GG195" s="30">
        <v>2</v>
      </c>
      <c r="GH195" s="30">
        <v>2</v>
      </c>
      <c r="GI195" s="30">
        <v>2</v>
      </c>
      <c r="GJ195" s="23">
        <v>2</v>
      </c>
      <c r="GK195" s="23">
        <v>2</v>
      </c>
      <c r="GL195" s="30">
        <v>2</v>
      </c>
      <c r="GM195" s="30">
        <v>2</v>
      </c>
      <c r="GN195" s="30">
        <v>2</v>
      </c>
      <c r="GO195" s="30">
        <v>2</v>
      </c>
      <c r="GP195" s="30">
        <v>2</v>
      </c>
      <c r="GQ195" s="30">
        <v>2</v>
      </c>
      <c r="GR195" s="30">
        <v>1</v>
      </c>
      <c r="GS195" s="23">
        <v>2</v>
      </c>
      <c r="GT195" s="30">
        <v>2</v>
      </c>
      <c r="GU195" s="30">
        <v>2</v>
      </c>
      <c r="GV195" s="30">
        <v>2</v>
      </c>
      <c r="GW195" s="30"/>
      <c r="GX195" s="30">
        <v>2</v>
      </c>
      <c r="GY195" s="224">
        <f>COUNTIF(GF195:GX195,"2")</f>
        <v>17</v>
      </c>
      <c r="GZ195" s="225">
        <f t="shared" ref="GZ195" si="616">GY195/(GY195+HA195+HC195+HE195)</f>
        <v>0.94444444444444442</v>
      </c>
      <c r="HA195" s="224">
        <f>COUNTIF(GG195:GX195,"1")</f>
        <v>1</v>
      </c>
      <c r="HB195" s="225">
        <f t="shared" ref="HB195" si="617">HA195/(GY195+HA195+HC195+HE195)</f>
        <v>5.5555555555555552E-2</v>
      </c>
      <c r="HC195" s="224">
        <f>COUNTIF(GG195:GX195,"0")</f>
        <v>0</v>
      </c>
      <c r="HD195" s="225">
        <f t="shared" ref="HD195" si="618">HC195/(GY195+HA195+HC195+HE195)</f>
        <v>0</v>
      </c>
      <c r="HE195" s="224">
        <f>COUNTIF(GG195:GX195,"KĐG")</f>
        <v>0</v>
      </c>
      <c r="HF195" s="225">
        <f t="shared" ref="HF195" si="619">HE195/(GY195+HA195+HC195+HE195)</f>
        <v>0</v>
      </c>
      <c r="HG195" s="226">
        <f t="shared" ref="HG195" si="620">(((GY195*2)+(HA195*1)+(HC195*0)))/(GY195+HA195+HC195)</f>
        <v>1.9444444444444444</v>
      </c>
      <c r="HH195" s="169" t="str">
        <f t="shared" ref="HH195" si="621">IF(HF195&gt;=50%,"KĐG",IF(HG195&gt;=1.6,"ĐMT",IF(HG195&gt;=1,"CCG","CĐ")))</f>
        <v>ĐMT</v>
      </c>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130"/>
      <c r="LE195" s="130"/>
      <c r="LF195" s="130"/>
      <c r="LG195" s="130"/>
      <c r="LH195" s="130"/>
      <c r="LI195" s="130"/>
      <c r="LJ195" s="130"/>
      <c r="LK195" s="130"/>
      <c r="LL195" s="130"/>
      <c r="LM195" s="130"/>
      <c r="LN195" s="130"/>
      <c r="LO195" s="130"/>
      <c r="LP195" s="130"/>
      <c r="LQ195" s="130"/>
      <c r="LR195" s="130"/>
      <c r="LS195" s="130"/>
      <c r="LT195" s="130"/>
      <c r="LU195" s="130"/>
      <c r="LV195" s="130"/>
      <c r="LW195" s="130"/>
      <c r="LX195" s="135"/>
      <c r="LY195" s="30"/>
      <c r="LZ195" s="30"/>
      <c r="MA195" s="30"/>
      <c r="MB195" s="30"/>
      <c r="MC195" s="30"/>
      <c r="MD195" s="30"/>
      <c r="ME195" s="30"/>
      <c r="MF195" s="30"/>
      <c r="MG195" s="30"/>
      <c r="MH195" s="30"/>
      <c r="MI195" s="30"/>
      <c r="MJ195" s="30"/>
      <c r="MK195" s="30"/>
      <c r="ML195" s="30"/>
      <c r="MM195" s="30"/>
      <c r="MN195" s="30"/>
      <c r="MO195" s="30"/>
      <c r="MP195" s="30"/>
      <c r="MQ195" s="30"/>
      <c r="MR195" s="30"/>
      <c r="MS195" s="30"/>
      <c r="MT195" s="30"/>
      <c r="MU195" s="30"/>
      <c r="MV195" s="30"/>
      <c r="MW195" s="30"/>
      <c r="MX195" s="30"/>
      <c r="MY195" s="30"/>
      <c r="MZ195" s="30"/>
      <c r="NA195" s="30"/>
      <c r="NB195" s="30"/>
      <c r="NC195" s="135"/>
      <c r="ND195" s="30"/>
      <c r="NE195" s="30"/>
      <c r="NF195" s="30"/>
      <c r="NG195" s="30"/>
      <c r="NH195" s="30"/>
      <c r="NI195" s="30"/>
      <c r="NJ195" s="30"/>
      <c r="NK195" s="30"/>
      <c r="NL195" s="30"/>
      <c r="NM195" s="30"/>
      <c r="NN195" s="30"/>
      <c r="NO195" s="30"/>
      <c r="NP195" s="30"/>
      <c r="NQ195" s="30"/>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f t="shared" si="591"/>
        <v>1</v>
      </c>
      <c r="ON195" s="74"/>
    </row>
    <row r="196" spans="1:404" ht="34.5" customHeight="1">
      <c r="A196" s="310"/>
      <c r="B196" s="74">
        <v>60</v>
      </c>
      <c r="C196" s="16" t="s">
        <v>260</v>
      </c>
      <c r="D196" s="73" t="s">
        <v>0</v>
      </c>
      <c r="E196" s="16" t="s">
        <v>261</v>
      </c>
      <c r="F196" s="82" t="s">
        <v>3</v>
      </c>
      <c r="G196" s="73"/>
      <c r="H196" s="89" t="s">
        <v>703</v>
      </c>
      <c r="I196" s="16" t="s">
        <v>698</v>
      </c>
      <c r="J196" s="76"/>
      <c r="K196" s="30" t="s">
        <v>636</v>
      </c>
      <c r="L196" s="30" t="s">
        <v>957</v>
      </c>
      <c r="M196" s="29" t="s">
        <v>638</v>
      </c>
      <c r="N196" s="93" t="s">
        <v>639</v>
      </c>
      <c r="O196" s="301"/>
      <c r="P196" s="76"/>
      <c r="Q196" s="34"/>
      <c r="R196" s="30"/>
      <c r="S196" s="30"/>
      <c r="T196" s="30"/>
      <c r="U196" s="30"/>
      <c r="V196" s="30"/>
      <c r="W196" s="30" t="s">
        <v>27</v>
      </c>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130"/>
      <c r="CP196" s="130"/>
      <c r="CQ196" s="130"/>
      <c r="CR196" s="130"/>
      <c r="CS196" s="130"/>
      <c r="CT196" s="130"/>
      <c r="CU196" s="130"/>
      <c r="CV196" s="130"/>
      <c r="CW196" s="130"/>
      <c r="CX196" s="130"/>
      <c r="CY196" s="30"/>
      <c r="CZ196" s="30"/>
      <c r="DA196" s="30"/>
      <c r="DB196" s="30"/>
      <c r="DC196" s="30"/>
      <c r="DD196" s="30"/>
      <c r="DE196" s="30"/>
      <c r="DF196" s="30"/>
      <c r="DG196" s="30"/>
      <c r="DH196" s="135"/>
      <c r="DI196" s="30"/>
      <c r="DJ196" s="30"/>
      <c r="DK196" s="30"/>
      <c r="DL196" s="30"/>
      <c r="DM196" s="30"/>
      <c r="DN196" s="30"/>
      <c r="DO196" s="30"/>
      <c r="DP196" s="30"/>
      <c r="DQ196" s="30"/>
      <c r="DR196" s="135"/>
      <c r="DS196" s="30"/>
      <c r="DT196" s="30"/>
      <c r="DU196" s="30"/>
      <c r="DV196" s="130"/>
      <c r="DW196" s="130"/>
      <c r="DX196" s="130"/>
      <c r="DY196" s="130"/>
      <c r="DZ196" s="130"/>
      <c r="EA196" s="130"/>
      <c r="EB196" s="130"/>
      <c r="EC196" s="130"/>
      <c r="ED196" s="130"/>
      <c r="EE196" s="130"/>
      <c r="EF196" s="130"/>
      <c r="EG196" s="130"/>
      <c r="EH196" s="130"/>
      <c r="EI196" s="130"/>
      <c r="EJ196" s="130"/>
      <c r="EK196" s="130"/>
      <c r="EL196" s="130"/>
      <c r="EM196" s="130"/>
      <c r="EN196" s="130"/>
      <c r="EO196" s="130"/>
      <c r="EP196" s="30"/>
      <c r="EQ196" s="30"/>
      <c r="ER196" s="30"/>
      <c r="ES196" s="30"/>
      <c r="ET196" s="30"/>
      <c r="EU196" s="30"/>
      <c r="EV196" s="30"/>
      <c r="EW196" s="30"/>
      <c r="EX196" s="30"/>
      <c r="EY196" s="135"/>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152" t="s">
        <v>1069</v>
      </c>
      <c r="HJ196" s="152" t="s">
        <v>1069</v>
      </c>
      <c r="HK196" s="152" t="s">
        <v>1069</v>
      </c>
      <c r="HL196" s="152" t="s">
        <v>1069</v>
      </c>
      <c r="HM196" s="152" t="s">
        <v>1069</v>
      </c>
      <c r="HN196" s="30">
        <v>2</v>
      </c>
      <c r="HO196" s="30">
        <v>2</v>
      </c>
      <c r="HP196" s="30">
        <v>2</v>
      </c>
      <c r="HQ196" s="30">
        <v>2</v>
      </c>
      <c r="HR196" s="23">
        <v>1</v>
      </c>
      <c r="HS196" s="23">
        <v>2</v>
      </c>
      <c r="HT196" s="30">
        <v>2</v>
      </c>
      <c r="HU196" s="30">
        <v>1</v>
      </c>
      <c r="HV196" s="30">
        <v>2</v>
      </c>
      <c r="HW196" s="30">
        <v>2</v>
      </c>
      <c r="HX196" s="30">
        <v>2</v>
      </c>
      <c r="HY196" s="30">
        <v>2</v>
      </c>
      <c r="HZ196" s="30">
        <v>2</v>
      </c>
      <c r="IA196" s="23">
        <v>1</v>
      </c>
      <c r="IB196" s="30">
        <v>2</v>
      </c>
      <c r="IC196" s="30">
        <v>2</v>
      </c>
      <c r="ID196" s="30">
        <v>2</v>
      </c>
      <c r="IE196" s="30"/>
      <c r="IF196" s="30">
        <v>2</v>
      </c>
      <c r="IG196" s="234">
        <f>COUNTIF(HN196:IF196,"2")</f>
        <v>15</v>
      </c>
      <c r="IH196" s="235">
        <f t="shared" ref="IH196" si="622">IG196/(IG196+II196+IK196+IM196)</f>
        <v>0.83333333333333337</v>
      </c>
      <c r="II196" s="234">
        <f>COUNTIF(HO196:IF196,"1")</f>
        <v>3</v>
      </c>
      <c r="IJ196" s="235">
        <f t="shared" ref="IJ196" si="623">II196/(IG196+II196+IK196+IM196)</f>
        <v>0.16666666666666666</v>
      </c>
      <c r="IK196" s="234">
        <f>COUNTIF(HO196:IF196,"0")</f>
        <v>0</v>
      </c>
      <c r="IL196" s="235">
        <f t="shared" ref="IL196" si="624">IK196/(IG196+II196+IK196+IM196)</f>
        <v>0</v>
      </c>
      <c r="IM196" s="234">
        <f>COUNTIF(HO196:IF196,"KĐG")</f>
        <v>0</v>
      </c>
      <c r="IN196" s="235">
        <f t="shared" ref="IN196" si="625">IM196/(IG196+II196+IK196+IM196)</f>
        <v>0</v>
      </c>
      <c r="IO196" s="236">
        <f t="shared" ref="IO196" si="626">(((IG196*2)+(II196*1)+(IK196*0)))/(IG196+II196+IK196)</f>
        <v>1.8333333333333333</v>
      </c>
      <c r="IP196" s="169" t="str">
        <f t="shared" ref="IP196" si="627">IF(IN196&gt;=50%,"KĐG",IF(IO196&gt;=1.6,"ĐMT",IF(IO196&gt;=1,"CCG","CĐ")))</f>
        <v>ĐMT</v>
      </c>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130"/>
      <c r="LE196" s="130"/>
      <c r="LF196" s="130"/>
      <c r="LG196" s="130"/>
      <c r="LH196" s="130"/>
      <c r="LI196" s="130"/>
      <c r="LJ196" s="130"/>
      <c r="LK196" s="130"/>
      <c r="LL196" s="130"/>
      <c r="LM196" s="130"/>
      <c r="LN196" s="130"/>
      <c r="LO196" s="130"/>
      <c r="LP196" s="130"/>
      <c r="LQ196" s="130"/>
      <c r="LR196" s="130"/>
      <c r="LS196" s="130"/>
      <c r="LT196" s="130"/>
      <c r="LU196" s="130"/>
      <c r="LV196" s="130"/>
      <c r="LW196" s="130"/>
      <c r="LX196" s="135"/>
      <c r="LY196" s="30"/>
      <c r="LZ196" s="30"/>
      <c r="MA196" s="30"/>
      <c r="MB196" s="30"/>
      <c r="MC196" s="30"/>
      <c r="MD196" s="30"/>
      <c r="ME196" s="30"/>
      <c r="MF196" s="30"/>
      <c r="MG196" s="30"/>
      <c r="MH196" s="30"/>
      <c r="MI196" s="30"/>
      <c r="MJ196" s="30"/>
      <c r="MK196" s="30"/>
      <c r="ML196" s="30"/>
      <c r="MM196" s="30"/>
      <c r="MN196" s="30"/>
      <c r="MO196" s="30"/>
      <c r="MP196" s="30"/>
      <c r="MQ196" s="30"/>
      <c r="MR196" s="30"/>
      <c r="MS196" s="30"/>
      <c r="MT196" s="30"/>
      <c r="MU196" s="30"/>
      <c r="MV196" s="30"/>
      <c r="MW196" s="30"/>
      <c r="MX196" s="30"/>
      <c r="MY196" s="30"/>
      <c r="MZ196" s="30"/>
      <c r="NA196" s="30"/>
      <c r="NB196" s="30"/>
      <c r="NC196" s="135"/>
      <c r="ND196" s="30"/>
      <c r="NE196" s="30"/>
      <c r="NF196" s="30"/>
      <c r="NG196" s="30"/>
      <c r="NH196" s="30"/>
      <c r="NI196" s="30"/>
      <c r="NJ196" s="30"/>
      <c r="NK196" s="30"/>
      <c r="NL196" s="30"/>
      <c r="NM196" s="30"/>
      <c r="NN196" s="30"/>
      <c r="NO196" s="30"/>
      <c r="NP196" s="30"/>
      <c r="NQ196" s="30"/>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f t="shared" si="591"/>
        <v>1</v>
      </c>
      <c r="ON196" s="74"/>
    </row>
    <row r="197" spans="1:404" ht="51.75" hidden="1" customHeight="1">
      <c r="A197" s="311"/>
      <c r="B197" s="74">
        <v>60</v>
      </c>
      <c r="C197" s="16" t="s">
        <v>260</v>
      </c>
      <c r="D197" s="73" t="s">
        <v>0</v>
      </c>
      <c r="E197" s="16" t="s">
        <v>261</v>
      </c>
      <c r="F197" s="82" t="s">
        <v>3</v>
      </c>
      <c r="G197" s="73"/>
      <c r="H197" s="89" t="s">
        <v>703</v>
      </c>
      <c r="I197" s="16" t="s">
        <v>698</v>
      </c>
      <c r="J197" s="76"/>
      <c r="K197" s="30" t="s">
        <v>636</v>
      </c>
      <c r="L197" s="30" t="s">
        <v>957</v>
      </c>
      <c r="M197" s="29" t="s">
        <v>638</v>
      </c>
      <c r="N197" s="93" t="s">
        <v>639</v>
      </c>
      <c r="O197" s="302"/>
      <c r="P197" s="76"/>
      <c r="Q197" s="34"/>
      <c r="R197" s="30"/>
      <c r="S197" s="30"/>
      <c r="T197" s="30"/>
      <c r="U197" s="30"/>
      <c r="V197" s="30"/>
      <c r="W197" s="30"/>
      <c r="X197" s="30" t="s">
        <v>27</v>
      </c>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130"/>
      <c r="CP197" s="130"/>
      <c r="CQ197" s="130"/>
      <c r="CR197" s="130"/>
      <c r="CS197" s="130"/>
      <c r="CT197" s="130"/>
      <c r="CU197" s="130"/>
      <c r="CV197" s="130"/>
      <c r="CW197" s="130"/>
      <c r="CX197" s="130"/>
      <c r="CY197" s="30"/>
      <c r="CZ197" s="30"/>
      <c r="DA197" s="30"/>
      <c r="DB197" s="30"/>
      <c r="DC197" s="30"/>
      <c r="DD197" s="30"/>
      <c r="DE197" s="30"/>
      <c r="DF197" s="30"/>
      <c r="DG197" s="30"/>
      <c r="DH197" s="135"/>
      <c r="DI197" s="30"/>
      <c r="DJ197" s="30"/>
      <c r="DK197" s="30"/>
      <c r="DL197" s="30"/>
      <c r="DM197" s="30"/>
      <c r="DN197" s="30"/>
      <c r="DO197" s="30"/>
      <c r="DP197" s="30"/>
      <c r="DQ197" s="30"/>
      <c r="DR197" s="135"/>
      <c r="DS197" s="30"/>
      <c r="DT197" s="30"/>
      <c r="DU197" s="30"/>
      <c r="DV197" s="130"/>
      <c r="DW197" s="130"/>
      <c r="DX197" s="130"/>
      <c r="DY197" s="130"/>
      <c r="DZ197" s="130"/>
      <c r="EA197" s="130"/>
      <c r="EB197" s="130"/>
      <c r="EC197" s="130"/>
      <c r="ED197" s="130"/>
      <c r="EE197" s="130"/>
      <c r="EF197" s="130"/>
      <c r="EG197" s="130"/>
      <c r="EH197" s="130"/>
      <c r="EI197" s="130"/>
      <c r="EJ197" s="130"/>
      <c r="EK197" s="130"/>
      <c r="EL197" s="130"/>
      <c r="EM197" s="130"/>
      <c r="EN197" s="130"/>
      <c r="EO197" s="130"/>
      <c r="EP197" s="30"/>
      <c r="EQ197" s="30"/>
      <c r="ER197" s="30"/>
      <c r="ES197" s="30"/>
      <c r="ET197" s="30"/>
      <c r="EU197" s="30"/>
      <c r="EV197" s="30"/>
      <c r="EW197" s="30"/>
      <c r="EX197" s="30"/>
      <c r="EY197" s="135"/>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130"/>
      <c r="LE197" s="130"/>
      <c r="LF197" s="130"/>
      <c r="LG197" s="130"/>
      <c r="LH197" s="130"/>
      <c r="LI197" s="130"/>
      <c r="LJ197" s="130"/>
      <c r="LK197" s="130"/>
      <c r="LL197" s="130"/>
      <c r="LM197" s="130"/>
      <c r="LN197" s="130"/>
      <c r="LO197" s="130"/>
      <c r="LP197" s="130"/>
      <c r="LQ197" s="130"/>
      <c r="LR197" s="130"/>
      <c r="LS197" s="130"/>
      <c r="LT197" s="130"/>
      <c r="LU197" s="130"/>
      <c r="LV197" s="130"/>
      <c r="LW197" s="130"/>
      <c r="LX197" s="135"/>
      <c r="LY197" s="30"/>
      <c r="LZ197" s="30"/>
      <c r="MA197" s="30"/>
      <c r="MB197" s="30"/>
      <c r="MC197" s="30"/>
      <c r="MD197" s="30"/>
      <c r="ME197" s="30"/>
      <c r="MF197" s="30"/>
      <c r="MG197" s="30"/>
      <c r="MH197" s="30"/>
      <c r="MI197" s="30"/>
      <c r="MJ197" s="30"/>
      <c r="MK197" s="30"/>
      <c r="ML197" s="30"/>
      <c r="MM197" s="30"/>
      <c r="MN197" s="30"/>
      <c r="MO197" s="30"/>
      <c r="MP197" s="30"/>
      <c r="MQ197" s="30"/>
      <c r="MR197" s="30"/>
      <c r="MS197" s="30"/>
      <c r="MT197" s="30"/>
      <c r="MU197" s="30"/>
      <c r="MV197" s="30"/>
      <c r="MW197" s="30"/>
      <c r="MX197" s="30"/>
      <c r="MY197" s="30"/>
      <c r="MZ197" s="30"/>
      <c r="NA197" s="30"/>
      <c r="NB197" s="30"/>
      <c r="NC197" s="135"/>
      <c r="ND197" s="30"/>
      <c r="NE197" s="30"/>
      <c r="NF197" s="30"/>
      <c r="NG197" s="30"/>
      <c r="NH197" s="30"/>
      <c r="NI197" s="30"/>
      <c r="NJ197" s="30"/>
      <c r="NK197" s="30"/>
      <c r="NL197" s="30"/>
      <c r="NM197" s="30"/>
      <c r="NN197" s="30"/>
      <c r="NO197" s="30"/>
      <c r="NP197" s="30"/>
      <c r="NQ197" s="30"/>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f t="shared" si="591"/>
        <v>1</v>
      </c>
      <c r="ON197" s="74"/>
    </row>
    <row r="198" spans="1:404" ht="69" hidden="1" customHeight="1">
      <c r="A198" s="309">
        <v>182</v>
      </c>
      <c r="B198" s="51">
        <v>61</v>
      </c>
      <c r="C198" s="16" t="s">
        <v>260</v>
      </c>
      <c r="D198" s="14" t="s">
        <v>0</v>
      </c>
      <c r="E198" s="16" t="s">
        <v>127</v>
      </c>
      <c r="F198" s="82" t="s">
        <v>3</v>
      </c>
      <c r="G198" s="14"/>
      <c r="H198" s="89" t="s">
        <v>678</v>
      </c>
      <c r="I198" s="17" t="s">
        <v>699</v>
      </c>
      <c r="J198" s="54"/>
      <c r="K198" s="30" t="s">
        <v>636</v>
      </c>
      <c r="L198" s="30" t="s">
        <v>957</v>
      </c>
      <c r="M198" s="29" t="s">
        <v>638</v>
      </c>
      <c r="N198" s="93" t="s">
        <v>639</v>
      </c>
      <c r="O198" s="300" t="s">
        <v>27</v>
      </c>
      <c r="P198" s="54"/>
      <c r="Q198" s="34"/>
      <c r="R198" s="30"/>
      <c r="S198" s="30"/>
      <c r="T198" s="30"/>
      <c r="U198" s="30"/>
      <c r="V198" s="30"/>
      <c r="W198" s="30"/>
      <c r="X198" s="30"/>
      <c r="Y198" s="30" t="s">
        <v>27</v>
      </c>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130"/>
      <c r="CP198" s="130"/>
      <c r="CQ198" s="130"/>
      <c r="CR198" s="130"/>
      <c r="CS198" s="130"/>
      <c r="CT198" s="130"/>
      <c r="CU198" s="130"/>
      <c r="CV198" s="130"/>
      <c r="CW198" s="130"/>
      <c r="CX198" s="130"/>
      <c r="CY198" s="30"/>
      <c r="CZ198" s="30"/>
      <c r="DA198" s="30"/>
      <c r="DB198" s="30"/>
      <c r="DC198" s="30"/>
      <c r="DD198" s="30"/>
      <c r="DE198" s="30"/>
      <c r="DF198" s="30"/>
      <c r="DG198" s="30"/>
      <c r="DH198" s="135"/>
      <c r="DI198" s="30"/>
      <c r="DJ198" s="30"/>
      <c r="DK198" s="30"/>
      <c r="DL198" s="30"/>
      <c r="DM198" s="30"/>
      <c r="DN198" s="30"/>
      <c r="DO198" s="30"/>
      <c r="DP198" s="30"/>
      <c r="DQ198" s="30"/>
      <c r="DR198" s="135"/>
      <c r="DS198" s="30"/>
      <c r="DT198" s="30"/>
      <c r="DU198" s="30"/>
      <c r="DV198" s="130"/>
      <c r="DW198" s="130"/>
      <c r="DX198" s="130"/>
      <c r="DY198" s="130"/>
      <c r="DZ198" s="130"/>
      <c r="EA198" s="130"/>
      <c r="EB198" s="130"/>
      <c r="EC198" s="130"/>
      <c r="ED198" s="130"/>
      <c r="EE198" s="130"/>
      <c r="EF198" s="130"/>
      <c r="EG198" s="130"/>
      <c r="EH198" s="130"/>
      <c r="EI198" s="130"/>
      <c r="EJ198" s="130"/>
      <c r="EK198" s="130"/>
      <c r="EL198" s="130"/>
      <c r="EM198" s="130"/>
      <c r="EN198" s="130"/>
      <c r="EO198" s="130"/>
      <c r="EP198" s="30"/>
      <c r="EQ198" s="30"/>
      <c r="ER198" s="30"/>
      <c r="ES198" s="30"/>
      <c r="ET198" s="30"/>
      <c r="EU198" s="30"/>
      <c r="EV198" s="30"/>
      <c r="EW198" s="30"/>
      <c r="EX198" s="30"/>
      <c r="EY198" s="135"/>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130"/>
      <c r="LE198" s="130"/>
      <c r="LF198" s="130"/>
      <c r="LG198" s="130"/>
      <c r="LH198" s="130"/>
      <c r="LI198" s="130"/>
      <c r="LJ198" s="130"/>
      <c r="LK198" s="130"/>
      <c r="LL198" s="130"/>
      <c r="LM198" s="130"/>
      <c r="LN198" s="130"/>
      <c r="LO198" s="130"/>
      <c r="LP198" s="130"/>
      <c r="LQ198" s="130"/>
      <c r="LR198" s="130"/>
      <c r="LS198" s="130"/>
      <c r="LT198" s="130"/>
      <c r="LU198" s="130"/>
      <c r="LV198" s="130"/>
      <c r="LW198" s="130"/>
      <c r="LX198" s="135"/>
      <c r="LY198" s="30"/>
      <c r="LZ198" s="30"/>
      <c r="MA198" s="30"/>
      <c r="MB198" s="30"/>
      <c r="MC198" s="30"/>
      <c r="MD198" s="30"/>
      <c r="ME198" s="30"/>
      <c r="MF198" s="30"/>
      <c r="MG198" s="30"/>
      <c r="MH198" s="30"/>
      <c r="MI198" s="30"/>
      <c r="MJ198" s="30"/>
      <c r="MK198" s="30"/>
      <c r="ML198" s="30"/>
      <c r="MM198" s="30"/>
      <c r="MN198" s="30"/>
      <c r="MO198" s="30"/>
      <c r="MP198" s="30"/>
      <c r="MQ198" s="30"/>
      <c r="MR198" s="30"/>
      <c r="MS198" s="30"/>
      <c r="MT198" s="30"/>
      <c r="MU198" s="30"/>
      <c r="MV198" s="30"/>
      <c r="MW198" s="30"/>
      <c r="MX198" s="30"/>
      <c r="MY198" s="30"/>
      <c r="MZ198" s="30"/>
      <c r="NA198" s="30"/>
      <c r="NB198" s="30"/>
      <c r="NC198" s="135"/>
      <c r="ND198" s="30"/>
      <c r="NE198" s="30"/>
      <c r="NF198" s="30"/>
      <c r="NG198" s="30"/>
      <c r="NH198" s="30"/>
      <c r="NI198" s="30"/>
      <c r="NJ198" s="30"/>
      <c r="NK198" s="30"/>
      <c r="NL198" s="30"/>
      <c r="NM198" s="30"/>
      <c r="NN198" s="30"/>
      <c r="NO198" s="30"/>
      <c r="NP198" s="30"/>
      <c r="NQ198" s="30"/>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f t="shared" si="591"/>
        <v>1</v>
      </c>
      <c r="ON198" s="51"/>
    </row>
    <row r="199" spans="1:404" ht="69" hidden="1" customHeight="1">
      <c r="A199" s="310"/>
      <c r="B199" s="74">
        <v>61</v>
      </c>
      <c r="C199" s="16" t="s">
        <v>260</v>
      </c>
      <c r="D199" s="73" t="s">
        <v>0</v>
      </c>
      <c r="E199" s="16" t="s">
        <v>127</v>
      </c>
      <c r="F199" s="82" t="s">
        <v>3</v>
      </c>
      <c r="G199" s="73"/>
      <c r="H199" s="89" t="s">
        <v>678</v>
      </c>
      <c r="I199" s="17" t="s">
        <v>699</v>
      </c>
      <c r="J199" s="76"/>
      <c r="K199" s="30" t="s">
        <v>636</v>
      </c>
      <c r="L199" s="30" t="s">
        <v>957</v>
      </c>
      <c r="M199" s="29" t="s">
        <v>638</v>
      </c>
      <c r="N199" s="93" t="s">
        <v>639</v>
      </c>
      <c r="O199" s="301"/>
      <c r="P199" s="76"/>
      <c r="Q199" s="34"/>
      <c r="R199" s="30"/>
      <c r="S199" s="30"/>
      <c r="T199" s="30"/>
      <c r="U199" s="30"/>
      <c r="V199" s="30"/>
      <c r="W199" s="30"/>
      <c r="X199" s="30"/>
      <c r="Y199" s="30"/>
      <c r="Z199" s="30" t="s">
        <v>27</v>
      </c>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130"/>
      <c r="CP199" s="130"/>
      <c r="CQ199" s="130"/>
      <c r="CR199" s="130"/>
      <c r="CS199" s="130"/>
      <c r="CT199" s="130"/>
      <c r="CU199" s="130"/>
      <c r="CV199" s="130"/>
      <c r="CW199" s="130"/>
      <c r="CX199" s="130"/>
      <c r="CY199" s="30"/>
      <c r="CZ199" s="30"/>
      <c r="DA199" s="30"/>
      <c r="DB199" s="30"/>
      <c r="DC199" s="30"/>
      <c r="DD199" s="30"/>
      <c r="DE199" s="30"/>
      <c r="DF199" s="30"/>
      <c r="DG199" s="30"/>
      <c r="DH199" s="135"/>
      <c r="DI199" s="30"/>
      <c r="DJ199" s="30"/>
      <c r="DK199" s="30"/>
      <c r="DL199" s="30"/>
      <c r="DM199" s="30"/>
      <c r="DN199" s="30"/>
      <c r="DO199" s="30"/>
      <c r="DP199" s="30"/>
      <c r="DQ199" s="30"/>
      <c r="DR199" s="135"/>
      <c r="DS199" s="30"/>
      <c r="DT199" s="30"/>
      <c r="DU199" s="30"/>
      <c r="DV199" s="130"/>
      <c r="DW199" s="130"/>
      <c r="DX199" s="130"/>
      <c r="DY199" s="130"/>
      <c r="DZ199" s="130"/>
      <c r="EA199" s="130"/>
      <c r="EB199" s="130"/>
      <c r="EC199" s="130"/>
      <c r="ED199" s="130"/>
      <c r="EE199" s="130"/>
      <c r="EF199" s="130"/>
      <c r="EG199" s="130"/>
      <c r="EH199" s="130"/>
      <c r="EI199" s="130"/>
      <c r="EJ199" s="130"/>
      <c r="EK199" s="130"/>
      <c r="EL199" s="130"/>
      <c r="EM199" s="130"/>
      <c r="EN199" s="130"/>
      <c r="EO199" s="130"/>
      <c r="EP199" s="30"/>
      <c r="EQ199" s="30"/>
      <c r="ER199" s="30"/>
      <c r="ES199" s="30"/>
      <c r="ET199" s="30"/>
      <c r="EU199" s="30"/>
      <c r="EV199" s="30"/>
      <c r="EW199" s="30"/>
      <c r="EX199" s="30"/>
      <c r="EY199" s="135"/>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130"/>
      <c r="LE199" s="130"/>
      <c r="LF199" s="130"/>
      <c r="LG199" s="130"/>
      <c r="LH199" s="130"/>
      <c r="LI199" s="130"/>
      <c r="LJ199" s="130"/>
      <c r="LK199" s="130"/>
      <c r="LL199" s="130"/>
      <c r="LM199" s="130"/>
      <c r="LN199" s="130"/>
      <c r="LO199" s="130"/>
      <c r="LP199" s="130"/>
      <c r="LQ199" s="130"/>
      <c r="LR199" s="130"/>
      <c r="LS199" s="130"/>
      <c r="LT199" s="130"/>
      <c r="LU199" s="130"/>
      <c r="LV199" s="130"/>
      <c r="LW199" s="130"/>
      <c r="LX199" s="135"/>
      <c r="LY199" s="30"/>
      <c r="LZ199" s="30"/>
      <c r="MA199" s="30"/>
      <c r="MB199" s="30"/>
      <c r="MC199" s="30"/>
      <c r="MD199" s="30"/>
      <c r="ME199" s="30"/>
      <c r="MF199" s="30"/>
      <c r="MG199" s="30"/>
      <c r="MH199" s="30"/>
      <c r="MI199" s="30"/>
      <c r="MJ199" s="30"/>
      <c r="MK199" s="30"/>
      <c r="ML199" s="30"/>
      <c r="MM199" s="30"/>
      <c r="MN199" s="30"/>
      <c r="MO199" s="30"/>
      <c r="MP199" s="30"/>
      <c r="MQ199" s="30"/>
      <c r="MR199" s="30"/>
      <c r="MS199" s="30"/>
      <c r="MT199" s="30"/>
      <c r="MU199" s="30"/>
      <c r="MV199" s="30"/>
      <c r="MW199" s="30"/>
      <c r="MX199" s="30"/>
      <c r="MY199" s="30"/>
      <c r="MZ199" s="30"/>
      <c r="NA199" s="30"/>
      <c r="NB199" s="30"/>
      <c r="NC199" s="135"/>
      <c r="ND199" s="30"/>
      <c r="NE199" s="30"/>
      <c r="NF199" s="30"/>
      <c r="NG199" s="30"/>
      <c r="NH199" s="30"/>
      <c r="NI199" s="30"/>
      <c r="NJ199" s="30"/>
      <c r="NK199" s="30"/>
      <c r="NL199" s="30"/>
      <c r="NM199" s="30"/>
      <c r="NN199" s="30"/>
      <c r="NO199" s="30"/>
      <c r="NP199" s="30"/>
      <c r="NQ199" s="30"/>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f t="shared" si="591"/>
        <v>1</v>
      </c>
      <c r="ON199" s="74"/>
    </row>
    <row r="200" spans="1:404" ht="69" hidden="1" customHeight="1">
      <c r="A200" s="310"/>
      <c r="B200" s="74">
        <v>61</v>
      </c>
      <c r="C200" s="16" t="s">
        <v>260</v>
      </c>
      <c r="D200" s="73" t="s">
        <v>0</v>
      </c>
      <c r="E200" s="16" t="s">
        <v>127</v>
      </c>
      <c r="F200" s="82" t="s">
        <v>3</v>
      </c>
      <c r="G200" s="73"/>
      <c r="H200" s="89" t="s">
        <v>678</v>
      </c>
      <c r="I200" s="17" t="s">
        <v>699</v>
      </c>
      <c r="J200" s="76"/>
      <c r="K200" s="30" t="s">
        <v>636</v>
      </c>
      <c r="L200" s="30" t="s">
        <v>957</v>
      </c>
      <c r="M200" s="29" t="s">
        <v>638</v>
      </c>
      <c r="N200" s="93" t="s">
        <v>639</v>
      </c>
      <c r="O200" s="302"/>
      <c r="P200" s="76"/>
      <c r="Q200" s="34"/>
      <c r="R200" s="30"/>
      <c r="S200" s="30"/>
      <c r="T200" s="30"/>
      <c r="U200" s="30"/>
      <c r="V200" s="30"/>
      <c r="W200" s="30"/>
      <c r="X200" s="30"/>
      <c r="Y200" s="30"/>
      <c r="Z200" s="30"/>
      <c r="AA200" s="30" t="s">
        <v>27</v>
      </c>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130"/>
      <c r="CP200" s="130"/>
      <c r="CQ200" s="130"/>
      <c r="CR200" s="130"/>
      <c r="CS200" s="130"/>
      <c r="CT200" s="130"/>
      <c r="CU200" s="130"/>
      <c r="CV200" s="130"/>
      <c r="CW200" s="130"/>
      <c r="CX200" s="130"/>
      <c r="CY200" s="30"/>
      <c r="CZ200" s="30"/>
      <c r="DA200" s="30"/>
      <c r="DB200" s="30"/>
      <c r="DC200" s="30"/>
      <c r="DD200" s="30"/>
      <c r="DE200" s="30"/>
      <c r="DF200" s="30"/>
      <c r="DG200" s="30"/>
      <c r="DH200" s="135"/>
      <c r="DI200" s="30"/>
      <c r="DJ200" s="30"/>
      <c r="DK200" s="30"/>
      <c r="DL200" s="30"/>
      <c r="DM200" s="30"/>
      <c r="DN200" s="30"/>
      <c r="DO200" s="30"/>
      <c r="DP200" s="30"/>
      <c r="DQ200" s="30"/>
      <c r="DR200" s="135"/>
      <c r="DS200" s="30"/>
      <c r="DT200" s="30"/>
      <c r="DU200" s="30"/>
      <c r="DV200" s="130"/>
      <c r="DW200" s="130"/>
      <c r="DX200" s="130"/>
      <c r="DY200" s="130"/>
      <c r="DZ200" s="130"/>
      <c r="EA200" s="130"/>
      <c r="EB200" s="130"/>
      <c r="EC200" s="130"/>
      <c r="ED200" s="130"/>
      <c r="EE200" s="130"/>
      <c r="EF200" s="130"/>
      <c r="EG200" s="130"/>
      <c r="EH200" s="130"/>
      <c r="EI200" s="130"/>
      <c r="EJ200" s="130"/>
      <c r="EK200" s="130"/>
      <c r="EL200" s="130"/>
      <c r="EM200" s="130"/>
      <c r="EN200" s="130"/>
      <c r="EO200" s="130"/>
      <c r="EP200" s="30"/>
      <c r="EQ200" s="30"/>
      <c r="ER200" s="30"/>
      <c r="ES200" s="30"/>
      <c r="ET200" s="30"/>
      <c r="EU200" s="30"/>
      <c r="EV200" s="30"/>
      <c r="EW200" s="30"/>
      <c r="EX200" s="30"/>
      <c r="EY200" s="135"/>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130"/>
      <c r="LE200" s="130"/>
      <c r="LF200" s="130"/>
      <c r="LG200" s="130"/>
      <c r="LH200" s="130"/>
      <c r="LI200" s="130"/>
      <c r="LJ200" s="130"/>
      <c r="LK200" s="130"/>
      <c r="LL200" s="130"/>
      <c r="LM200" s="130"/>
      <c r="LN200" s="130"/>
      <c r="LO200" s="130"/>
      <c r="LP200" s="130"/>
      <c r="LQ200" s="130"/>
      <c r="LR200" s="130"/>
      <c r="LS200" s="130"/>
      <c r="LT200" s="130"/>
      <c r="LU200" s="130"/>
      <c r="LV200" s="130"/>
      <c r="LW200" s="130"/>
      <c r="LX200" s="135"/>
      <c r="LY200" s="30"/>
      <c r="LZ200" s="30"/>
      <c r="MA200" s="30"/>
      <c r="MB200" s="30"/>
      <c r="MC200" s="30"/>
      <c r="MD200" s="30"/>
      <c r="ME200" s="30"/>
      <c r="MF200" s="30"/>
      <c r="MG200" s="30"/>
      <c r="MH200" s="30"/>
      <c r="MI200" s="30"/>
      <c r="MJ200" s="30"/>
      <c r="MK200" s="30"/>
      <c r="ML200" s="30"/>
      <c r="MM200" s="30"/>
      <c r="MN200" s="30"/>
      <c r="MO200" s="30"/>
      <c r="MP200" s="30"/>
      <c r="MQ200" s="30"/>
      <c r="MR200" s="30"/>
      <c r="MS200" s="30"/>
      <c r="MT200" s="30"/>
      <c r="MU200" s="30"/>
      <c r="MV200" s="30"/>
      <c r="MW200" s="30"/>
      <c r="MX200" s="30"/>
      <c r="MY200" s="30"/>
      <c r="MZ200" s="30"/>
      <c r="NA200" s="30"/>
      <c r="NB200" s="30"/>
      <c r="NC200" s="135"/>
      <c r="ND200" s="30"/>
      <c r="NE200" s="30"/>
      <c r="NF200" s="30"/>
      <c r="NG200" s="30"/>
      <c r="NH200" s="30"/>
      <c r="NI200" s="30"/>
      <c r="NJ200" s="30"/>
      <c r="NK200" s="30"/>
      <c r="NL200" s="30"/>
      <c r="NM200" s="30"/>
      <c r="NN200" s="30"/>
      <c r="NO200" s="30"/>
      <c r="NP200" s="30"/>
      <c r="NQ200" s="30"/>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f t="shared" si="591"/>
        <v>1</v>
      </c>
      <c r="ON200" s="74"/>
    </row>
    <row r="201" spans="1:404" ht="41.25" hidden="1" customHeight="1">
      <c r="A201" s="309">
        <v>191</v>
      </c>
      <c r="B201" s="51">
        <v>62</v>
      </c>
      <c r="C201" s="16" t="s">
        <v>128</v>
      </c>
      <c r="D201" s="14" t="s">
        <v>1</v>
      </c>
      <c r="E201" s="16" t="s">
        <v>129</v>
      </c>
      <c r="F201" s="82" t="s">
        <v>1</v>
      </c>
      <c r="G201" s="14"/>
      <c r="H201" s="33" t="s">
        <v>668</v>
      </c>
      <c r="I201" s="17" t="s">
        <v>700</v>
      </c>
      <c r="J201" s="54"/>
      <c r="K201" s="30" t="s">
        <v>636</v>
      </c>
      <c r="L201" s="30" t="s">
        <v>957</v>
      </c>
      <c r="M201" s="29" t="s">
        <v>638</v>
      </c>
      <c r="N201" s="93" t="s">
        <v>982</v>
      </c>
      <c r="O201" s="300" t="s">
        <v>27</v>
      </c>
      <c r="P201" s="54"/>
      <c r="Q201" s="30" t="s">
        <v>27</v>
      </c>
      <c r="R201" s="30"/>
      <c r="S201" s="30"/>
      <c r="T201" s="30"/>
      <c r="U201" s="30"/>
      <c r="V201" s="30"/>
      <c r="W201" s="30"/>
      <c r="X201" s="30"/>
      <c r="Y201" s="30"/>
      <c r="Z201" s="30"/>
      <c r="AA201" s="30"/>
      <c r="AB201" s="152" t="s">
        <v>1069</v>
      </c>
      <c r="AC201" s="152" t="s">
        <v>1069</v>
      </c>
      <c r="AD201" s="152" t="s">
        <v>1069</v>
      </c>
      <c r="AE201" s="30">
        <v>1</v>
      </c>
      <c r="AF201" s="30">
        <v>2</v>
      </c>
      <c r="AG201" s="30">
        <v>2</v>
      </c>
      <c r="AH201" s="30">
        <v>2</v>
      </c>
      <c r="AI201" s="23">
        <v>2</v>
      </c>
      <c r="AJ201" s="23">
        <v>1</v>
      </c>
      <c r="AK201" s="30">
        <v>2</v>
      </c>
      <c r="AL201" s="30">
        <v>1</v>
      </c>
      <c r="AM201" s="30">
        <v>2</v>
      </c>
      <c r="AN201" s="30">
        <v>2</v>
      </c>
      <c r="AO201" s="30">
        <v>2</v>
      </c>
      <c r="AP201" s="23">
        <v>2</v>
      </c>
      <c r="AQ201" s="30">
        <v>2</v>
      </c>
      <c r="AR201" s="23">
        <v>1</v>
      </c>
      <c r="AS201" s="30">
        <v>2</v>
      </c>
      <c r="AT201" s="30">
        <v>2</v>
      </c>
      <c r="AU201" s="30">
        <v>2</v>
      </c>
      <c r="AV201" s="30">
        <v>2</v>
      </c>
      <c r="AW201" s="173">
        <f>COUNTIF(AE201:AV201,"2")</f>
        <v>14</v>
      </c>
      <c r="AX201" s="174">
        <f t="shared" ref="AX201" si="628">AW201/(AW201+AY201+BA201+BC201)</f>
        <v>0.77777777777777779</v>
      </c>
      <c r="AY201" s="173">
        <f>COUNTIF(AE201:AV201,"1")</f>
        <v>4</v>
      </c>
      <c r="AZ201" s="174">
        <f t="shared" ref="AZ201" si="629">AY201/(AW201+AY201+BA201+BC201)</f>
        <v>0.22222222222222221</v>
      </c>
      <c r="BA201" s="173">
        <f>COUNTIF(AE201:AV201,"0")</f>
        <v>0</v>
      </c>
      <c r="BB201" s="174">
        <f t="shared" ref="BB201" si="630">BA201/(AW201+AY201+BA201+BC201)</f>
        <v>0</v>
      </c>
      <c r="BC201" s="173">
        <f>COUNTIF(AE201:AV201,"KĐG")</f>
        <v>0</v>
      </c>
      <c r="BD201" s="174">
        <f t="shared" ref="BD201" si="631">BC201/(AW201+AY201+BA201+BC201)</f>
        <v>0</v>
      </c>
      <c r="BE201" s="175">
        <f t="shared" ref="BE201" si="632">(((AW201*2)+(AY201*1)+(BA201*0)))/(AW201+AY201+BA201)</f>
        <v>1.7777777777777777</v>
      </c>
      <c r="BF201" s="169" t="str">
        <f t="shared" ref="BF201" si="633">IF(BD201&gt;=50%,"KĐG",IF(BE201&gt;=1.6,"ĐMT",IF(BE201&gt;=1,"CCG","CĐ")))</f>
        <v>ĐMT</v>
      </c>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130"/>
      <c r="CP201" s="130"/>
      <c r="CQ201" s="130"/>
      <c r="CR201" s="130"/>
      <c r="CS201" s="130"/>
      <c r="CT201" s="130"/>
      <c r="CU201" s="130"/>
      <c r="CV201" s="130"/>
      <c r="CW201" s="130"/>
      <c r="CX201" s="130"/>
      <c r="CY201" s="30"/>
      <c r="CZ201" s="30"/>
      <c r="DA201" s="30"/>
      <c r="DB201" s="30"/>
      <c r="DC201" s="30"/>
      <c r="DD201" s="30"/>
      <c r="DE201" s="30"/>
      <c r="DF201" s="30"/>
      <c r="DG201" s="30"/>
      <c r="DH201" s="135"/>
      <c r="DI201" s="30"/>
      <c r="DJ201" s="30"/>
      <c r="DK201" s="30"/>
      <c r="DL201" s="30"/>
      <c r="DM201" s="30"/>
      <c r="DN201" s="30"/>
      <c r="DO201" s="30"/>
      <c r="DP201" s="30"/>
      <c r="DQ201" s="30"/>
      <c r="DR201" s="135"/>
      <c r="DS201" s="30"/>
      <c r="DT201" s="30"/>
      <c r="DU201" s="30"/>
      <c r="DV201" s="130"/>
      <c r="DW201" s="130"/>
      <c r="DX201" s="130"/>
      <c r="DY201" s="130"/>
      <c r="DZ201" s="130"/>
      <c r="EA201" s="130"/>
      <c r="EB201" s="130"/>
      <c r="EC201" s="130"/>
      <c r="ED201" s="130"/>
      <c r="EE201" s="130"/>
      <c r="EF201" s="130"/>
      <c r="EG201" s="130"/>
      <c r="EH201" s="130"/>
      <c r="EI201" s="130"/>
      <c r="EJ201" s="130"/>
      <c r="EK201" s="130"/>
      <c r="EL201" s="130"/>
      <c r="EM201" s="130"/>
      <c r="EN201" s="130"/>
      <c r="EO201" s="130"/>
      <c r="EP201" s="30"/>
      <c r="EQ201" s="30"/>
      <c r="ER201" s="30"/>
      <c r="ES201" s="30"/>
      <c r="ET201" s="30"/>
      <c r="EU201" s="30"/>
      <c r="EV201" s="30"/>
      <c r="EW201" s="30"/>
      <c r="EX201" s="30"/>
      <c r="EY201" s="135"/>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130"/>
      <c r="LE201" s="130"/>
      <c r="LF201" s="130"/>
      <c r="LG201" s="130"/>
      <c r="LH201" s="130"/>
      <c r="LI201" s="130"/>
      <c r="LJ201" s="130"/>
      <c r="LK201" s="130"/>
      <c r="LL201" s="130"/>
      <c r="LM201" s="130"/>
      <c r="LN201" s="130"/>
      <c r="LO201" s="130"/>
      <c r="LP201" s="130"/>
      <c r="LQ201" s="130"/>
      <c r="LR201" s="130"/>
      <c r="LS201" s="130"/>
      <c r="LT201" s="130"/>
      <c r="LU201" s="130"/>
      <c r="LV201" s="130"/>
      <c r="LW201" s="130"/>
      <c r="LX201" s="135"/>
      <c r="LY201" s="30"/>
      <c r="LZ201" s="30"/>
      <c r="MA201" s="30"/>
      <c r="MB201" s="30"/>
      <c r="MC201" s="30"/>
      <c r="MD201" s="30"/>
      <c r="ME201" s="30"/>
      <c r="MF201" s="30"/>
      <c r="MG201" s="30"/>
      <c r="MH201" s="30"/>
      <c r="MI201" s="30"/>
      <c r="MJ201" s="30"/>
      <c r="MK201" s="30"/>
      <c r="ML201" s="30"/>
      <c r="MM201" s="30"/>
      <c r="MN201" s="30"/>
      <c r="MO201" s="30"/>
      <c r="MP201" s="30"/>
      <c r="MQ201" s="30"/>
      <c r="MR201" s="30"/>
      <c r="MS201" s="30"/>
      <c r="MT201" s="30"/>
      <c r="MU201" s="30"/>
      <c r="MV201" s="30"/>
      <c r="MW201" s="30"/>
      <c r="MX201" s="30"/>
      <c r="MY201" s="30"/>
      <c r="MZ201" s="30"/>
      <c r="NA201" s="30"/>
      <c r="NB201" s="30"/>
      <c r="NC201" s="135"/>
      <c r="ND201" s="30"/>
      <c r="NE201" s="30"/>
      <c r="NF201" s="30"/>
      <c r="NG201" s="30"/>
      <c r="NH201" s="30"/>
      <c r="NI201" s="30"/>
      <c r="NJ201" s="30"/>
      <c r="NK201" s="30"/>
      <c r="NL201" s="30"/>
      <c r="NM201" s="30"/>
      <c r="NN201" s="30"/>
      <c r="NO201" s="30"/>
      <c r="NP201" s="30"/>
      <c r="NQ201" s="30"/>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f t="shared" si="591"/>
        <v>1</v>
      </c>
      <c r="ON201" s="121"/>
    </row>
    <row r="202" spans="1:404" ht="40.5" hidden="1" customHeight="1">
      <c r="A202" s="310"/>
      <c r="B202" s="74">
        <v>62</v>
      </c>
      <c r="C202" s="16" t="s">
        <v>128</v>
      </c>
      <c r="D202" s="73" t="s">
        <v>1</v>
      </c>
      <c r="E202" s="16" t="s">
        <v>129</v>
      </c>
      <c r="F202" s="82" t="s">
        <v>1</v>
      </c>
      <c r="G202" s="29"/>
      <c r="H202" s="33" t="s">
        <v>668</v>
      </c>
      <c r="I202" s="17" t="s">
        <v>700</v>
      </c>
      <c r="J202" s="76"/>
      <c r="K202" s="30" t="s">
        <v>636</v>
      </c>
      <c r="L202" s="30" t="s">
        <v>957</v>
      </c>
      <c r="M202" s="29" t="s">
        <v>638</v>
      </c>
      <c r="N202" s="93" t="s">
        <v>982</v>
      </c>
      <c r="O202" s="301"/>
      <c r="P202" s="76"/>
      <c r="Q202" s="30"/>
      <c r="R202" s="30"/>
      <c r="S202" s="30" t="s">
        <v>27</v>
      </c>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152" t="s">
        <v>1069</v>
      </c>
      <c r="CN202" s="152" t="s">
        <v>1069</v>
      </c>
      <c r="CO202" s="152" t="s">
        <v>1069</v>
      </c>
      <c r="CP202" s="30">
        <v>2</v>
      </c>
      <c r="CQ202" s="30">
        <v>2</v>
      </c>
      <c r="CR202" s="30">
        <v>2</v>
      </c>
      <c r="CS202" s="30">
        <v>2</v>
      </c>
      <c r="CT202" s="23">
        <v>2</v>
      </c>
      <c r="CU202" s="23">
        <v>2</v>
      </c>
      <c r="CV202" s="30">
        <v>2</v>
      </c>
      <c r="CW202" s="30">
        <v>1</v>
      </c>
      <c r="CX202" s="30">
        <v>2</v>
      </c>
      <c r="CY202" s="30">
        <v>2</v>
      </c>
      <c r="CZ202" s="30">
        <v>2</v>
      </c>
      <c r="DA202" s="23">
        <v>2</v>
      </c>
      <c r="DB202" s="30">
        <v>2</v>
      </c>
      <c r="DC202" s="23">
        <v>1</v>
      </c>
      <c r="DD202" s="30">
        <v>2</v>
      </c>
      <c r="DE202" s="30">
        <v>2</v>
      </c>
      <c r="DF202" s="30">
        <v>2</v>
      </c>
      <c r="DG202" s="30"/>
      <c r="DH202" s="201">
        <f>COUNTIF(CP202:DG202,"2")</f>
        <v>15</v>
      </c>
      <c r="DI202" s="198">
        <f t="shared" ref="DI202" si="634">DH202/(DH202+DJ202+DL202+DN202)</f>
        <v>0.88235294117647056</v>
      </c>
      <c r="DJ202" s="201">
        <f>COUNTIF(CP202:DG202,"1")</f>
        <v>2</v>
      </c>
      <c r="DK202" s="198">
        <f t="shared" ref="DK202" si="635">DJ202/(DH202+DJ202+DL202+DN202)</f>
        <v>0.11764705882352941</v>
      </c>
      <c r="DL202" s="201">
        <f>COUNTIF(CP202:DG202,"0")</f>
        <v>0</v>
      </c>
      <c r="DM202" s="198">
        <f t="shared" ref="DM202" si="636">DL202/(DH202+DJ202+DL202+DN202)</f>
        <v>0</v>
      </c>
      <c r="DN202" s="201">
        <f>COUNTIF(CP202:DG202,"KĐG")</f>
        <v>0</v>
      </c>
      <c r="DO202" s="198">
        <f t="shared" ref="DO202" si="637">DN202/(DH202+DJ202+DL202+DN202)</f>
        <v>0</v>
      </c>
      <c r="DP202" s="199">
        <f t="shared" ref="DP202" si="638">(((DH202*2)+(DJ202*1)+(DL202*0)))/(DH202+DJ202+DL202)</f>
        <v>1.8823529411764706</v>
      </c>
      <c r="DQ202" s="169" t="str">
        <f t="shared" ref="DQ202" si="639">IF(DO202&gt;=50%,"KĐG",IF(DP202&gt;=1.6,"ĐMT",IF(DP202&gt;=1,"CCG","CĐ")))</f>
        <v>ĐMT</v>
      </c>
      <c r="DR202" s="135"/>
      <c r="DS202" s="30"/>
      <c r="DT202" s="30"/>
      <c r="DU202" s="30"/>
      <c r="DV202" s="130"/>
      <c r="DW202" s="130"/>
      <c r="DX202" s="130"/>
      <c r="DY202" s="130"/>
      <c r="DZ202" s="130"/>
      <c r="EA202" s="130"/>
      <c r="EB202" s="130"/>
      <c r="EC202" s="130"/>
      <c r="ED202" s="130"/>
      <c r="EE202" s="130"/>
      <c r="EF202" s="130"/>
      <c r="EG202" s="130"/>
      <c r="EH202" s="130"/>
      <c r="EI202" s="130"/>
      <c r="EJ202" s="130"/>
      <c r="EK202" s="130"/>
      <c r="EL202" s="130"/>
      <c r="EM202" s="130"/>
      <c r="EN202" s="130"/>
      <c r="EO202" s="130"/>
      <c r="EP202" s="30"/>
      <c r="EQ202" s="30"/>
      <c r="ER202" s="30"/>
      <c r="ES202" s="30"/>
      <c r="ET202" s="30"/>
      <c r="EU202" s="30"/>
      <c r="EV202" s="30"/>
      <c r="EW202" s="30"/>
      <c r="EX202" s="30"/>
      <c r="EY202" s="135"/>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130"/>
      <c r="LE202" s="130"/>
      <c r="LF202" s="130"/>
      <c r="LG202" s="130"/>
      <c r="LH202" s="130"/>
      <c r="LI202" s="130"/>
      <c r="LJ202" s="130"/>
      <c r="LK202" s="130"/>
      <c r="LL202" s="130"/>
      <c r="LM202" s="130"/>
      <c r="LN202" s="130"/>
      <c r="LO202" s="130"/>
      <c r="LP202" s="130"/>
      <c r="LQ202" s="130"/>
      <c r="LR202" s="130"/>
      <c r="LS202" s="130"/>
      <c r="LT202" s="130"/>
      <c r="LU202" s="130"/>
      <c r="LV202" s="130"/>
      <c r="LW202" s="130"/>
      <c r="LX202" s="135"/>
      <c r="LY202" s="30"/>
      <c r="LZ202" s="30"/>
      <c r="MA202" s="30"/>
      <c r="MB202" s="30"/>
      <c r="MC202" s="30"/>
      <c r="MD202" s="30"/>
      <c r="ME202" s="30"/>
      <c r="MF202" s="30"/>
      <c r="MG202" s="30"/>
      <c r="MH202" s="30"/>
      <c r="MI202" s="30"/>
      <c r="MJ202" s="30"/>
      <c r="MK202" s="30"/>
      <c r="ML202" s="30"/>
      <c r="MM202" s="30"/>
      <c r="MN202" s="30"/>
      <c r="MO202" s="30"/>
      <c r="MP202" s="30"/>
      <c r="MQ202" s="30"/>
      <c r="MR202" s="30"/>
      <c r="MS202" s="30"/>
      <c r="MT202" s="30"/>
      <c r="MU202" s="30"/>
      <c r="MV202" s="30"/>
      <c r="MW202" s="30"/>
      <c r="MX202" s="30"/>
      <c r="MY202" s="30"/>
      <c r="MZ202" s="30"/>
      <c r="NA202" s="30"/>
      <c r="NB202" s="30"/>
      <c r="NC202" s="135"/>
      <c r="ND202" s="30"/>
      <c r="NE202" s="30"/>
      <c r="NF202" s="30"/>
      <c r="NG202" s="30"/>
      <c r="NH202" s="30"/>
      <c r="NI202" s="30"/>
      <c r="NJ202" s="30"/>
      <c r="NK202" s="30"/>
      <c r="NL202" s="30"/>
      <c r="NM202" s="30"/>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f t="shared" si="591"/>
        <v>1</v>
      </c>
      <c r="ON202" s="74"/>
    </row>
    <row r="203" spans="1:404" ht="31.5" hidden="1" customHeight="1">
      <c r="A203" s="311"/>
      <c r="B203" s="74">
        <v>62</v>
      </c>
      <c r="C203" s="16" t="s">
        <v>128</v>
      </c>
      <c r="D203" s="73" t="s">
        <v>1</v>
      </c>
      <c r="E203" s="16" t="s">
        <v>129</v>
      </c>
      <c r="F203" s="82" t="s">
        <v>1</v>
      </c>
      <c r="G203" s="73"/>
      <c r="H203" s="33" t="s">
        <v>668</v>
      </c>
      <c r="I203" s="17" t="s">
        <v>700</v>
      </c>
      <c r="J203" s="76"/>
      <c r="K203" s="30" t="s">
        <v>636</v>
      </c>
      <c r="L203" s="30" t="s">
        <v>957</v>
      </c>
      <c r="M203" s="29" t="s">
        <v>638</v>
      </c>
      <c r="N203" s="93" t="s">
        <v>982</v>
      </c>
      <c r="O203" s="302"/>
      <c r="P203" s="76"/>
      <c r="Q203" s="30"/>
      <c r="R203" s="30"/>
      <c r="S203" s="30"/>
      <c r="T203" s="30"/>
      <c r="U203" s="30" t="s">
        <v>27</v>
      </c>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130"/>
      <c r="CP203" s="130"/>
      <c r="CQ203" s="130"/>
      <c r="CR203" s="130"/>
      <c r="CS203" s="130"/>
      <c r="CT203" s="130"/>
      <c r="CU203" s="130"/>
      <c r="CV203" s="130"/>
      <c r="CW203" s="130"/>
      <c r="CX203" s="130"/>
      <c r="CY203" s="30"/>
      <c r="CZ203" s="30"/>
      <c r="DA203" s="30"/>
      <c r="DB203" s="30"/>
      <c r="DC203" s="30"/>
      <c r="DD203" s="30"/>
      <c r="DE203" s="30"/>
      <c r="DF203" s="30"/>
      <c r="DG203" s="30"/>
      <c r="DH203" s="135"/>
      <c r="DI203" s="30"/>
      <c r="DJ203" s="30"/>
      <c r="DK203" s="30"/>
      <c r="DL203" s="30"/>
      <c r="DM203" s="30"/>
      <c r="DN203" s="30"/>
      <c r="DO203" s="30"/>
      <c r="DP203" s="30"/>
      <c r="DQ203" s="30"/>
      <c r="DR203" s="135"/>
      <c r="DS203" s="30"/>
      <c r="DT203" s="30"/>
      <c r="DU203" s="30"/>
      <c r="DV203" s="130"/>
      <c r="DW203" s="130"/>
      <c r="DX203" s="130"/>
      <c r="DY203" s="130"/>
      <c r="DZ203" s="130"/>
      <c r="EA203" s="130"/>
      <c r="EB203" s="130"/>
      <c r="EC203" s="130"/>
      <c r="ED203" s="130"/>
      <c r="EE203" s="130"/>
      <c r="EF203" s="130"/>
      <c r="EG203" s="130"/>
      <c r="EH203" s="130"/>
      <c r="EI203" s="130"/>
      <c r="EJ203" s="130"/>
      <c r="EK203" s="130"/>
      <c r="EL203" s="130"/>
      <c r="EM203" s="130"/>
      <c r="EN203" s="130"/>
      <c r="EO203" s="130"/>
      <c r="EP203" s="30"/>
      <c r="EQ203" s="30"/>
      <c r="ER203" s="30"/>
      <c r="ES203" s="30"/>
      <c r="ET203" s="30"/>
      <c r="EU203" s="30"/>
      <c r="EV203" s="30"/>
      <c r="EW203" s="30"/>
      <c r="EX203" s="30"/>
      <c r="EY203" s="152" t="s">
        <v>1069</v>
      </c>
      <c r="EZ203" s="152" t="s">
        <v>1069</v>
      </c>
      <c r="FA203" s="152" t="s">
        <v>1069</v>
      </c>
      <c r="FB203" s="30">
        <v>2</v>
      </c>
      <c r="FC203" s="30">
        <v>1</v>
      </c>
      <c r="FD203" s="30">
        <v>2</v>
      </c>
      <c r="FE203" s="30">
        <v>2</v>
      </c>
      <c r="FF203" s="23">
        <v>2</v>
      </c>
      <c r="FG203" s="23">
        <v>2</v>
      </c>
      <c r="FH203" s="30">
        <v>2</v>
      </c>
      <c r="FI203" s="30">
        <v>1</v>
      </c>
      <c r="FJ203" s="30">
        <v>2</v>
      </c>
      <c r="FK203" s="30">
        <v>2</v>
      </c>
      <c r="FL203" s="30">
        <v>2</v>
      </c>
      <c r="FM203" s="23">
        <v>2</v>
      </c>
      <c r="FN203" s="30">
        <v>2</v>
      </c>
      <c r="FO203" s="23">
        <v>1</v>
      </c>
      <c r="FP203" s="30">
        <v>2</v>
      </c>
      <c r="FQ203" s="30">
        <v>2</v>
      </c>
      <c r="FR203" s="30">
        <v>2</v>
      </c>
      <c r="FS203" s="30"/>
      <c r="FT203" s="214">
        <f>COUNTIF(FB203:FS203,"2")</f>
        <v>14</v>
      </c>
      <c r="FU203" s="215">
        <f t="shared" ref="FU203" si="640">FT203/(FT203+FV203+FX203+FZ203)</f>
        <v>0.82352941176470584</v>
      </c>
      <c r="FV203" s="214">
        <f>COUNTIF(FB203:FS203,"1")</f>
        <v>3</v>
      </c>
      <c r="FW203" s="215">
        <f t="shared" ref="FW203" si="641">FV203/(FT203+FV203+FX203+FZ203)</f>
        <v>0.17647058823529413</v>
      </c>
      <c r="FX203" s="214">
        <f>COUNTIF(FB203:FS203,"0")</f>
        <v>0</v>
      </c>
      <c r="FY203" s="215">
        <f t="shared" ref="FY203" si="642">FX203/(FT203+FV203+FX203+FZ203)</f>
        <v>0</v>
      </c>
      <c r="FZ203" s="214">
        <f>COUNTIF(FB203:FS203,"KĐG")</f>
        <v>0</v>
      </c>
      <c r="GA203" s="215">
        <f t="shared" ref="GA203" si="643">FZ203/(FT203+FV203+FX203+FZ203)</f>
        <v>0</v>
      </c>
      <c r="GB203" s="216">
        <f t="shared" ref="GB203" si="644">(((FT203*2)+(FV203*1)+(FX203*0)))/(FT203+FV203+FX203)</f>
        <v>1.8235294117647058</v>
      </c>
      <c r="GC203" s="169" t="str">
        <f t="shared" ref="GC203" si="645">IF(GA203&gt;=50%,"KĐG",IF(GB203&gt;=1.6,"ĐMT",IF(GB203&gt;=1,"CCG","CĐ")))</f>
        <v>ĐMT</v>
      </c>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c r="LB203" s="30"/>
      <c r="LC203" s="30"/>
      <c r="LD203" s="130"/>
      <c r="LE203" s="130"/>
      <c r="LF203" s="130"/>
      <c r="LG203" s="130"/>
      <c r="LH203" s="130"/>
      <c r="LI203" s="130"/>
      <c r="LJ203" s="130"/>
      <c r="LK203" s="130"/>
      <c r="LL203" s="130"/>
      <c r="LM203" s="130"/>
      <c r="LN203" s="130"/>
      <c r="LO203" s="130"/>
      <c r="LP203" s="130"/>
      <c r="LQ203" s="130"/>
      <c r="LR203" s="130"/>
      <c r="LS203" s="130"/>
      <c r="LT203" s="130"/>
      <c r="LU203" s="130"/>
      <c r="LV203" s="130"/>
      <c r="LW203" s="130"/>
      <c r="LX203" s="135"/>
      <c r="LY203" s="30"/>
      <c r="LZ203" s="30"/>
      <c r="MA203" s="30"/>
      <c r="MB203" s="30"/>
      <c r="MC203" s="30"/>
      <c r="MD203" s="30"/>
      <c r="ME203" s="30"/>
      <c r="MF203" s="30"/>
      <c r="MG203" s="30"/>
      <c r="MH203" s="30"/>
      <c r="MI203" s="30"/>
      <c r="MJ203" s="30"/>
      <c r="MK203" s="30"/>
      <c r="ML203" s="30"/>
      <c r="MM203" s="30"/>
      <c r="MN203" s="30"/>
      <c r="MO203" s="30"/>
      <c r="MP203" s="30"/>
      <c r="MQ203" s="30"/>
      <c r="MR203" s="30"/>
      <c r="MS203" s="30"/>
      <c r="MT203" s="30"/>
      <c r="MU203" s="30"/>
      <c r="MV203" s="30"/>
      <c r="MW203" s="30"/>
      <c r="MX203" s="30"/>
      <c r="MY203" s="30"/>
      <c r="MZ203" s="30"/>
      <c r="NA203" s="30"/>
      <c r="NB203" s="30"/>
      <c r="NC203" s="135"/>
      <c r="ND203" s="30"/>
      <c r="NE203" s="30"/>
      <c r="NF203" s="30"/>
      <c r="NG203" s="30"/>
      <c r="NH203" s="30"/>
      <c r="NI203" s="30"/>
      <c r="NJ203" s="30"/>
      <c r="NK203" s="30"/>
      <c r="NL203" s="30"/>
      <c r="NM203" s="30"/>
      <c r="NN203" s="30"/>
      <c r="NO203" s="30"/>
      <c r="NP203" s="30"/>
      <c r="NQ203" s="30"/>
      <c r="NR203" s="30"/>
      <c r="NS203" s="30"/>
      <c r="NT203" s="30"/>
      <c r="NU203" s="30"/>
      <c r="NV203" s="30"/>
      <c r="NW203" s="30"/>
      <c r="NX203" s="30"/>
      <c r="NY203" s="30"/>
      <c r="NZ203" s="30"/>
      <c r="OA203" s="30"/>
      <c r="OB203" s="30"/>
      <c r="OC203" s="30"/>
      <c r="OD203" s="30"/>
      <c r="OE203" s="30"/>
      <c r="OF203" s="30"/>
      <c r="OG203" s="30"/>
      <c r="OH203" s="30"/>
      <c r="OI203" s="30"/>
      <c r="OJ203" s="30"/>
      <c r="OK203" s="30"/>
      <c r="OL203" s="30"/>
      <c r="OM203" s="30">
        <f t="shared" si="591"/>
        <v>1</v>
      </c>
      <c r="ON203" s="74"/>
    </row>
    <row r="204" spans="1:404" ht="33" customHeight="1">
      <c r="A204" s="309">
        <v>194</v>
      </c>
      <c r="B204" s="51">
        <v>63</v>
      </c>
      <c r="C204" s="16" t="s">
        <v>26</v>
      </c>
      <c r="D204" s="14" t="s">
        <v>1</v>
      </c>
      <c r="E204" s="16" t="s">
        <v>18</v>
      </c>
      <c r="F204" s="82" t="s">
        <v>1</v>
      </c>
      <c r="G204" s="14"/>
      <c r="H204" s="33" t="s">
        <v>704</v>
      </c>
      <c r="I204" s="26" t="s">
        <v>701</v>
      </c>
      <c r="J204" s="54"/>
      <c r="K204" s="30" t="s">
        <v>636</v>
      </c>
      <c r="L204" s="30" t="s">
        <v>957</v>
      </c>
      <c r="M204" s="29" t="s">
        <v>638</v>
      </c>
      <c r="N204" s="93" t="s">
        <v>981</v>
      </c>
      <c r="O204" s="300" t="s">
        <v>27</v>
      </c>
      <c r="P204" s="54"/>
      <c r="Q204" s="30"/>
      <c r="R204" s="30"/>
      <c r="S204" s="30"/>
      <c r="T204" s="30"/>
      <c r="U204" s="30"/>
      <c r="V204" s="30"/>
      <c r="W204" s="30" t="s">
        <v>27</v>
      </c>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130"/>
      <c r="CP204" s="130"/>
      <c r="CQ204" s="130"/>
      <c r="CR204" s="130"/>
      <c r="CS204" s="130"/>
      <c r="CT204" s="130"/>
      <c r="CU204" s="130"/>
      <c r="CV204" s="130"/>
      <c r="CW204" s="130"/>
      <c r="CX204" s="130"/>
      <c r="CY204" s="30"/>
      <c r="CZ204" s="30"/>
      <c r="DA204" s="30"/>
      <c r="DB204" s="30"/>
      <c r="DC204" s="30"/>
      <c r="DD204" s="30"/>
      <c r="DE204" s="30"/>
      <c r="DF204" s="30"/>
      <c r="DG204" s="30"/>
      <c r="DH204" s="135"/>
      <c r="DI204" s="30"/>
      <c r="DJ204" s="30"/>
      <c r="DK204" s="30"/>
      <c r="DL204" s="30"/>
      <c r="DM204" s="30"/>
      <c r="DN204" s="30"/>
      <c r="DO204" s="30"/>
      <c r="DP204" s="30"/>
      <c r="DQ204" s="30"/>
      <c r="DR204" s="135"/>
      <c r="DS204" s="30"/>
      <c r="DT204" s="30"/>
      <c r="DU204" s="30"/>
      <c r="DV204" s="130"/>
      <c r="DW204" s="130"/>
      <c r="DX204" s="130"/>
      <c r="DY204" s="130"/>
      <c r="DZ204" s="130"/>
      <c r="EA204" s="130"/>
      <c r="EB204" s="130"/>
      <c r="EC204" s="130"/>
      <c r="ED204" s="130"/>
      <c r="EE204" s="130"/>
      <c r="EF204" s="130"/>
      <c r="EG204" s="130"/>
      <c r="EH204" s="130"/>
      <c r="EI204" s="130"/>
      <c r="EJ204" s="130"/>
      <c r="EK204" s="130"/>
      <c r="EL204" s="130"/>
      <c r="EM204" s="130"/>
      <c r="EN204" s="130"/>
      <c r="EO204" s="130"/>
      <c r="EP204" s="30"/>
      <c r="EQ204" s="30"/>
      <c r="ER204" s="30"/>
      <c r="ES204" s="30"/>
      <c r="ET204" s="30"/>
      <c r="EU204" s="30"/>
      <c r="EV204" s="30"/>
      <c r="EW204" s="30"/>
      <c r="EX204" s="30"/>
      <c r="EY204" s="135"/>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152" t="s">
        <v>1069</v>
      </c>
      <c r="HJ204" s="152" t="s">
        <v>1069</v>
      </c>
      <c r="HK204" s="152" t="s">
        <v>1069</v>
      </c>
      <c r="HL204" s="152" t="s">
        <v>1069</v>
      </c>
      <c r="HM204" s="152" t="s">
        <v>1069</v>
      </c>
      <c r="HN204" s="30">
        <v>2</v>
      </c>
      <c r="HO204" s="30">
        <v>1</v>
      </c>
      <c r="HP204" s="30">
        <v>2</v>
      </c>
      <c r="HQ204" s="30">
        <v>2</v>
      </c>
      <c r="HR204" s="23">
        <v>1</v>
      </c>
      <c r="HS204" s="23">
        <v>2</v>
      </c>
      <c r="HT204" s="30">
        <v>2</v>
      </c>
      <c r="HU204" s="30">
        <v>1</v>
      </c>
      <c r="HV204" s="30">
        <v>2</v>
      </c>
      <c r="HW204" s="30">
        <v>2</v>
      </c>
      <c r="HX204" s="30">
        <v>2</v>
      </c>
      <c r="HY204" s="30">
        <v>2</v>
      </c>
      <c r="HZ204" s="30">
        <v>2</v>
      </c>
      <c r="IA204" s="23">
        <v>1</v>
      </c>
      <c r="IB204" s="30">
        <v>2</v>
      </c>
      <c r="IC204" s="30">
        <v>2</v>
      </c>
      <c r="ID204" s="30">
        <v>2</v>
      </c>
      <c r="IE204" s="30"/>
      <c r="IF204" s="30">
        <v>2</v>
      </c>
      <c r="IG204" s="234">
        <f>COUNTIF(HN204:IF204,"2")</f>
        <v>14</v>
      </c>
      <c r="IH204" s="235">
        <f t="shared" ref="IH204" si="646">IG204/(IG204+II204+IK204+IM204)</f>
        <v>0.77777777777777779</v>
      </c>
      <c r="II204" s="234">
        <f>COUNTIF(HO204:IF204,"1")</f>
        <v>4</v>
      </c>
      <c r="IJ204" s="235">
        <f t="shared" ref="IJ204" si="647">II204/(IG204+II204+IK204+IM204)</f>
        <v>0.22222222222222221</v>
      </c>
      <c r="IK204" s="234">
        <f>COUNTIF(HO204:IF204,"0")</f>
        <v>0</v>
      </c>
      <c r="IL204" s="235">
        <f t="shared" ref="IL204" si="648">IK204/(IG204+II204+IK204+IM204)</f>
        <v>0</v>
      </c>
      <c r="IM204" s="234">
        <f>COUNTIF(HO204:IF204,"KĐG")</f>
        <v>0</v>
      </c>
      <c r="IN204" s="235">
        <f t="shared" ref="IN204" si="649">IM204/(IG204+II204+IK204+IM204)</f>
        <v>0</v>
      </c>
      <c r="IO204" s="236">
        <f t="shared" ref="IO204" si="650">(((IG204*2)+(II204*1)+(IK204*0)))/(IG204+II204+IK204)</f>
        <v>1.7777777777777777</v>
      </c>
      <c r="IP204" s="169" t="str">
        <f t="shared" ref="IP204" si="651">IF(IN204&gt;=50%,"KĐG",IF(IO204&gt;=1.6,"ĐMT",IF(IO204&gt;=1,"CCG","CĐ")))</f>
        <v>ĐMT</v>
      </c>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130"/>
      <c r="LE204" s="130"/>
      <c r="LF204" s="130"/>
      <c r="LG204" s="130"/>
      <c r="LH204" s="130"/>
      <c r="LI204" s="130"/>
      <c r="LJ204" s="130"/>
      <c r="LK204" s="130"/>
      <c r="LL204" s="130"/>
      <c r="LM204" s="130"/>
      <c r="LN204" s="130"/>
      <c r="LO204" s="130"/>
      <c r="LP204" s="130"/>
      <c r="LQ204" s="130"/>
      <c r="LR204" s="130"/>
      <c r="LS204" s="130"/>
      <c r="LT204" s="130"/>
      <c r="LU204" s="130"/>
      <c r="LV204" s="130"/>
      <c r="LW204" s="130"/>
      <c r="LX204" s="135"/>
      <c r="LY204" s="30"/>
      <c r="LZ204" s="30"/>
      <c r="MA204" s="30"/>
      <c r="MB204" s="30"/>
      <c r="MC204" s="30"/>
      <c r="MD204" s="30"/>
      <c r="ME204" s="30"/>
      <c r="MF204" s="30"/>
      <c r="MG204" s="30"/>
      <c r="MH204" s="30"/>
      <c r="MI204" s="30"/>
      <c r="MJ204" s="30"/>
      <c r="MK204" s="30"/>
      <c r="ML204" s="30"/>
      <c r="MM204" s="30"/>
      <c r="MN204" s="30"/>
      <c r="MO204" s="30"/>
      <c r="MP204" s="30"/>
      <c r="MQ204" s="30"/>
      <c r="MR204" s="30"/>
      <c r="MS204" s="30"/>
      <c r="MT204" s="30"/>
      <c r="MU204" s="30"/>
      <c r="MV204" s="30"/>
      <c r="MW204" s="30"/>
      <c r="MX204" s="30"/>
      <c r="MY204" s="30"/>
      <c r="MZ204" s="30"/>
      <c r="NA204" s="30"/>
      <c r="NB204" s="30"/>
      <c r="NC204" s="135"/>
      <c r="ND204" s="30"/>
      <c r="NE204" s="30"/>
      <c r="NF204" s="30"/>
      <c r="NG204" s="30"/>
      <c r="NH204" s="30"/>
      <c r="NI204" s="30"/>
      <c r="NJ204" s="30"/>
      <c r="NK204" s="30"/>
      <c r="NL204" s="30"/>
      <c r="NM204" s="30"/>
      <c r="NN204" s="30"/>
      <c r="NO204" s="30"/>
      <c r="NP204" s="30"/>
      <c r="NQ204" s="30"/>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f t="shared" si="591"/>
        <v>1</v>
      </c>
      <c r="ON204" s="51"/>
    </row>
    <row r="205" spans="1:404" ht="36.75" hidden="1" customHeight="1">
      <c r="A205" s="310"/>
      <c r="B205" s="74">
        <v>63</v>
      </c>
      <c r="C205" s="16" t="s">
        <v>26</v>
      </c>
      <c r="D205" s="73" t="s">
        <v>1</v>
      </c>
      <c r="E205" s="16" t="s">
        <v>18</v>
      </c>
      <c r="F205" s="82" t="s">
        <v>1</v>
      </c>
      <c r="G205" s="73"/>
      <c r="H205" s="33" t="s">
        <v>704</v>
      </c>
      <c r="I205" s="26" t="s">
        <v>701</v>
      </c>
      <c r="J205" s="76"/>
      <c r="K205" s="30" t="s">
        <v>636</v>
      </c>
      <c r="L205" s="30" t="s">
        <v>957</v>
      </c>
      <c r="M205" s="29" t="s">
        <v>638</v>
      </c>
      <c r="N205" s="93" t="s">
        <v>981</v>
      </c>
      <c r="O205" s="301"/>
      <c r="P205" s="76"/>
      <c r="Q205" s="30"/>
      <c r="R205" s="30" t="s">
        <v>27</v>
      </c>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152" t="s">
        <v>1069</v>
      </c>
      <c r="BH205" s="152" t="s">
        <v>1069</v>
      </c>
      <c r="BI205" s="152" t="s">
        <v>1069</v>
      </c>
      <c r="BJ205" s="30">
        <v>2</v>
      </c>
      <c r="BK205" s="30">
        <v>2</v>
      </c>
      <c r="BL205" s="30">
        <v>2</v>
      </c>
      <c r="BM205" s="30">
        <v>2</v>
      </c>
      <c r="BN205" s="23">
        <v>1</v>
      </c>
      <c r="BO205" s="23">
        <v>2</v>
      </c>
      <c r="BP205" s="30">
        <v>2</v>
      </c>
      <c r="BQ205" s="30">
        <v>2</v>
      </c>
      <c r="BR205" s="30">
        <v>2</v>
      </c>
      <c r="BS205" s="30">
        <v>2</v>
      </c>
      <c r="BT205" s="30">
        <v>2</v>
      </c>
      <c r="BU205" s="23">
        <v>2</v>
      </c>
      <c r="BV205" s="30">
        <v>2</v>
      </c>
      <c r="BW205" s="23">
        <v>1</v>
      </c>
      <c r="BX205" s="30">
        <v>2</v>
      </c>
      <c r="BY205" s="30">
        <v>2</v>
      </c>
      <c r="BZ205" s="30">
        <v>2</v>
      </c>
      <c r="CA205" s="30">
        <v>1</v>
      </c>
      <c r="CB205" s="30"/>
      <c r="CC205" s="185">
        <f>COUNTIF(BJ205:CA205,"2")</f>
        <v>15</v>
      </c>
      <c r="CD205" s="186">
        <f t="shared" ref="CD205" si="652">CC205/(CC205+CE205+CG205+CI205)</f>
        <v>0.83333333333333337</v>
      </c>
      <c r="CE205" s="185">
        <f>COUNTIF(BJ205:CA205,"1")</f>
        <v>3</v>
      </c>
      <c r="CF205" s="186">
        <f t="shared" ref="CF205" si="653">CE205/(CC205+CE205+CG205+CI205)</f>
        <v>0.16666666666666666</v>
      </c>
      <c r="CG205" s="185">
        <f>COUNTIF(BJ205:CA205,"0")</f>
        <v>0</v>
      </c>
      <c r="CH205" s="186">
        <f t="shared" ref="CH205" si="654">CG205/(CC205+CE205+CG205+CI205)</f>
        <v>0</v>
      </c>
      <c r="CI205" s="185">
        <f>COUNTIF(BJ205:CA205,"KĐG")</f>
        <v>0</v>
      </c>
      <c r="CJ205" s="186">
        <f t="shared" ref="CJ205" si="655">CI205/(CC205+CE205+CG205+CI205)</f>
        <v>0</v>
      </c>
      <c r="CK205" s="187">
        <f t="shared" ref="CK205" si="656">(((CC205*2)+(CE205*1)+(CG205*0)))/(CC205+CE205+CG205)</f>
        <v>1.8333333333333333</v>
      </c>
      <c r="CL205" s="169" t="str">
        <f t="shared" ref="CL205" si="657">IF(CJ205&gt;=50%,"KĐG",IF(CK205&gt;=1.6,"ĐMT",IF(CK205&gt;=1,"CCG","CĐ")))</f>
        <v>ĐMT</v>
      </c>
      <c r="CM205" s="30"/>
      <c r="CN205" s="30"/>
      <c r="CO205" s="130"/>
      <c r="CP205" s="130"/>
      <c r="CQ205" s="130"/>
      <c r="CR205" s="130"/>
      <c r="CS205" s="130"/>
      <c r="CT205" s="130"/>
      <c r="CU205" s="130"/>
      <c r="CV205" s="130"/>
      <c r="CW205" s="130"/>
      <c r="CX205" s="130"/>
      <c r="CY205" s="30"/>
      <c r="CZ205" s="30"/>
      <c r="DA205" s="30"/>
      <c r="DB205" s="30"/>
      <c r="DC205" s="30"/>
      <c r="DD205" s="30"/>
      <c r="DE205" s="30"/>
      <c r="DF205" s="30"/>
      <c r="DG205" s="30"/>
      <c r="DH205" s="135"/>
      <c r="DI205" s="30"/>
      <c r="DJ205" s="30"/>
      <c r="DK205" s="30"/>
      <c r="DL205" s="30"/>
      <c r="DM205" s="30"/>
      <c r="DN205" s="30"/>
      <c r="DO205" s="30"/>
      <c r="DP205" s="30"/>
      <c r="DQ205" s="30"/>
      <c r="DR205" s="135"/>
      <c r="DS205" s="30"/>
      <c r="DT205" s="30"/>
      <c r="DU205" s="30"/>
      <c r="DV205" s="130"/>
      <c r="DW205" s="130"/>
      <c r="DX205" s="130"/>
      <c r="DY205" s="130"/>
      <c r="DZ205" s="130"/>
      <c r="EA205" s="130"/>
      <c r="EB205" s="130"/>
      <c r="EC205" s="130"/>
      <c r="ED205" s="130"/>
      <c r="EE205" s="130"/>
      <c r="EF205" s="130"/>
      <c r="EG205" s="130"/>
      <c r="EH205" s="130"/>
      <c r="EI205" s="130"/>
      <c r="EJ205" s="130"/>
      <c r="EK205" s="130"/>
      <c r="EL205" s="130"/>
      <c r="EM205" s="130"/>
      <c r="EN205" s="130"/>
      <c r="EO205" s="130"/>
      <c r="EP205" s="30"/>
      <c r="EQ205" s="30"/>
      <c r="ER205" s="30"/>
      <c r="ES205" s="30"/>
      <c r="ET205" s="30"/>
      <c r="EU205" s="30"/>
      <c r="EV205" s="30"/>
      <c r="EW205" s="30"/>
      <c r="EX205" s="30"/>
      <c r="EY205" s="135"/>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130"/>
      <c r="LE205" s="130"/>
      <c r="LF205" s="130"/>
      <c r="LG205" s="130"/>
      <c r="LH205" s="130"/>
      <c r="LI205" s="130"/>
      <c r="LJ205" s="130"/>
      <c r="LK205" s="130"/>
      <c r="LL205" s="130"/>
      <c r="LM205" s="130"/>
      <c r="LN205" s="130"/>
      <c r="LO205" s="130"/>
      <c r="LP205" s="130"/>
      <c r="LQ205" s="130"/>
      <c r="LR205" s="130"/>
      <c r="LS205" s="130"/>
      <c r="LT205" s="130"/>
      <c r="LU205" s="130"/>
      <c r="LV205" s="130"/>
      <c r="LW205" s="130"/>
      <c r="LX205" s="135"/>
      <c r="LY205" s="30"/>
      <c r="LZ205" s="30"/>
      <c r="MA205" s="30"/>
      <c r="MB205" s="30"/>
      <c r="MC205" s="30"/>
      <c r="MD205" s="30"/>
      <c r="ME205" s="30"/>
      <c r="MF205" s="30"/>
      <c r="MG205" s="30"/>
      <c r="MH205" s="30"/>
      <c r="MI205" s="30"/>
      <c r="MJ205" s="30"/>
      <c r="MK205" s="30"/>
      <c r="ML205" s="30"/>
      <c r="MM205" s="30"/>
      <c r="MN205" s="30"/>
      <c r="MO205" s="30"/>
      <c r="MP205" s="30"/>
      <c r="MQ205" s="30"/>
      <c r="MR205" s="30"/>
      <c r="MS205" s="30"/>
      <c r="MT205" s="30"/>
      <c r="MU205" s="30"/>
      <c r="MV205" s="30"/>
      <c r="MW205" s="30"/>
      <c r="MX205" s="30"/>
      <c r="MY205" s="30"/>
      <c r="MZ205" s="30"/>
      <c r="NA205" s="30"/>
      <c r="NB205" s="30"/>
      <c r="NC205" s="135"/>
      <c r="ND205" s="30"/>
      <c r="NE205" s="30"/>
      <c r="NF205" s="30"/>
      <c r="NG205" s="30"/>
      <c r="NH205" s="30"/>
      <c r="NI205" s="30"/>
      <c r="NJ205" s="30"/>
      <c r="NK205" s="30"/>
      <c r="NL205" s="30"/>
      <c r="NM205" s="30"/>
      <c r="NN205" s="30"/>
      <c r="NO205" s="30"/>
      <c r="NP205" s="30"/>
      <c r="NQ205" s="30"/>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f t="shared" si="591"/>
        <v>1</v>
      </c>
      <c r="ON205" s="74"/>
    </row>
    <row r="206" spans="1:404" ht="36.75" hidden="1" customHeight="1">
      <c r="A206" s="310"/>
      <c r="B206" s="74">
        <v>63</v>
      </c>
      <c r="C206" s="16" t="s">
        <v>26</v>
      </c>
      <c r="D206" s="73" t="s">
        <v>1</v>
      </c>
      <c r="E206" s="16" t="s">
        <v>18</v>
      </c>
      <c r="F206" s="82" t="s">
        <v>1</v>
      </c>
      <c r="G206" s="73"/>
      <c r="H206" s="33" t="s">
        <v>704</v>
      </c>
      <c r="I206" s="26" t="s">
        <v>701</v>
      </c>
      <c r="J206" s="76"/>
      <c r="K206" s="30" t="s">
        <v>636</v>
      </c>
      <c r="L206" s="30" t="s">
        <v>957</v>
      </c>
      <c r="M206" s="29" t="s">
        <v>638</v>
      </c>
      <c r="N206" s="93" t="s">
        <v>981</v>
      </c>
      <c r="O206" s="301"/>
      <c r="P206" s="76"/>
      <c r="Q206" s="30"/>
      <c r="R206" s="30"/>
      <c r="S206" s="30"/>
      <c r="T206" s="30" t="s">
        <v>27</v>
      </c>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130"/>
      <c r="CP206" s="130"/>
      <c r="CQ206" s="130"/>
      <c r="CR206" s="130"/>
      <c r="CS206" s="130"/>
      <c r="CT206" s="130"/>
      <c r="CU206" s="130"/>
      <c r="CV206" s="130"/>
      <c r="CW206" s="130"/>
      <c r="CX206" s="130"/>
      <c r="CY206" s="30"/>
      <c r="CZ206" s="30"/>
      <c r="DA206" s="30"/>
      <c r="DB206" s="30"/>
      <c r="DC206" s="30"/>
      <c r="DD206" s="30"/>
      <c r="DE206" s="30"/>
      <c r="DF206" s="30"/>
      <c r="DG206" s="30"/>
      <c r="DH206" s="135"/>
      <c r="DI206" s="30"/>
      <c r="DJ206" s="30"/>
      <c r="DK206" s="30"/>
      <c r="DL206" s="30"/>
      <c r="DM206" s="30"/>
      <c r="DN206" s="30"/>
      <c r="DO206" s="30"/>
      <c r="DP206" s="30"/>
      <c r="DQ206" s="30"/>
      <c r="DR206" s="152" t="s">
        <v>1069</v>
      </c>
      <c r="DS206" s="152" t="s">
        <v>1069</v>
      </c>
      <c r="DT206" s="152" t="s">
        <v>1069</v>
      </c>
      <c r="DU206" s="152" t="s">
        <v>1069</v>
      </c>
      <c r="DV206" s="152" t="s">
        <v>1069</v>
      </c>
      <c r="DW206" s="30">
        <v>2</v>
      </c>
      <c r="DX206" s="30">
        <v>1</v>
      </c>
      <c r="DY206" s="30">
        <v>2</v>
      </c>
      <c r="DZ206" s="30">
        <v>2</v>
      </c>
      <c r="EA206" s="23">
        <v>2</v>
      </c>
      <c r="EB206" s="23">
        <v>2</v>
      </c>
      <c r="EC206" s="30">
        <v>2</v>
      </c>
      <c r="ED206" s="30">
        <v>1</v>
      </c>
      <c r="EE206" s="30">
        <v>2</v>
      </c>
      <c r="EF206" s="30">
        <v>2</v>
      </c>
      <c r="EG206" s="30">
        <v>2</v>
      </c>
      <c r="EH206" s="23">
        <v>2</v>
      </c>
      <c r="EI206" s="30">
        <v>2</v>
      </c>
      <c r="EJ206" s="23">
        <v>1</v>
      </c>
      <c r="EK206" s="30">
        <v>2</v>
      </c>
      <c r="EL206" s="30">
        <v>2</v>
      </c>
      <c r="EM206" s="30">
        <v>2</v>
      </c>
      <c r="EN206" s="30"/>
      <c r="EO206" s="208">
        <f>COUNTIF(DW206:EN206,"2")</f>
        <v>14</v>
      </c>
      <c r="EP206" s="207">
        <f t="shared" ref="EP206" si="658">EO206/(EO206+EQ206+ES206+EU206)</f>
        <v>0.82352941176470584</v>
      </c>
      <c r="EQ206" s="208">
        <f>COUNTIF(DW206:EN206,"1")</f>
        <v>3</v>
      </c>
      <c r="ER206" s="207">
        <f t="shared" ref="ER206" si="659">EQ206/(EO206+EQ206+ES206+EU206)</f>
        <v>0.17647058823529413</v>
      </c>
      <c r="ES206" s="208">
        <f>COUNTIF(DW206:EN206,"0")</f>
        <v>0</v>
      </c>
      <c r="ET206" s="207">
        <f t="shared" ref="ET206" si="660">ES206/(EO206+EQ206+ES206+EU206)</f>
        <v>0</v>
      </c>
      <c r="EU206" s="208">
        <f>COUNTIF(DW206:EN206,"KĐG")</f>
        <v>0</v>
      </c>
      <c r="EV206" s="207">
        <f t="shared" ref="EV206" si="661">EU206/(EO206+EQ206+ES206+EU206)</f>
        <v>0</v>
      </c>
      <c r="EW206" s="209">
        <f t="shared" ref="EW206" si="662">(((EO206*2)+(EQ206*1)+(ES206*0)))/(EO206+EQ206+ES206)</f>
        <v>1.8235294117647058</v>
      </c>
      <c r="EX206" s="169" t="str">
        <f t="shared" ref="EX206" si="663">IF(EV206&gt;=50%,"KĐG",IF(EW206&gt;=1.6,"ĐMT",IF(EW206&gt;=1,"CCG","CĐ")))</f>
        <v>ĐMT</v>
      </c>
      <c r="EY206" s="135"/>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130"/>
      <c r="LE206" s="130"/>
      <c r="LF206" s="130"/>
      <c r="LG206" s="130"/>
      <c r="LH206" s="130"/>
      <c r="LI206" s="130"/>
      <c r="LJ206" s="130"/>
      <c r="LK206" s="130"/>
      <c r="LL206" s="130"/>
      <c r="LM206" s="130"/>
      <c r="LN206" s="130"/>
      <c r="LO206" s="130"/>
      <c r="LP206" s="130"/>
      <c r="LQ206" s="130"/>
      <c r="LR206" s="130"/>
      <c r="LS206" s="130"/>
      <c r="LT206" s="130"/>
      <c r="LU206" s="130"/>
      <c r="LV206" s="130"/>
      <c r="LW206" s="130"/>
      <c r="LX206" s="135"/>
      <c r="LY206" s="30"/>
      <c r="LZ206" s="30"/>
      <c r="MA206" s="30"/>
      <c r="MB206" s="30"/>
      <c r="MC206" s="30"/>
      <c r="MD206" s="30"/>
      <c r="ME206" s="30"/>
      <c r="MF206" s="30"/>
      <c r="MG206" s="30"/>
      <c r="MH206" s="30"/>
      <c r="MI206" s="30"/>
      <c r="MJ206" s="30"/>
      <c r="MK206" s="30"/>
      <c r="ML206" s="30"/>
      <c r="MM206" s="30"/>
      <c r="MN206" s="30"/>
      <c r="MO206" s="30"/>
      <c r="MP206" s="30"/>
      <c r="MQ206" s="30"/>
      <c r="MR206" s="30"/>
      <c r="MS206" s="30"/>
      <c r="MT206" s="30"/>
      <c r="MU206" s="30"/>
      <c r="MV206" s="30"/>
      <c r="MW206" s="30"/>
      <c r="MX206" s="30"/>
      <c r="MY206" s="30"/>
      <c r="MZ206" s="30"/>
      <c r="NA206" s="30"/>
      <c r="NB206" s="30"/>
      <c r="NC206" s="135"/>
      <c r="ND206" s="30"/>
      <c r="NE206" s="30"/>
      <c r="NF206" s="30"/>
      <c r="NG206" s="30"/>
      <c r="NH206" s="30"/>
      <c r="NI206" s="30"/>
      <c r="NJ206" s="30"/>
      <c r="NK206" s="30"/>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f t="shared" si="591"/>
        <v>1</v>
      </c>
      <c r="ON206" s="74"/>
    </row>
    <row r="207" spans="1:404" ht="51.75" hidden="1" customHeight="1">
      <c r="A207" s="311"/>
      <c r="B207" s="74">
        <v>63</v>
      </c>
      <c r="C207" s="16" t="s">
        <v>26</v>
      </c>
      <c r="D207" s="73" t="s">
        <v>1</v>
      </c>
      <c r="E207" s="16" t="s">
        <v>18</v>
      </c>
      <c r="F207" s="82" t="s">
        <v>1</v>
      </c>
      <c r="G207" s="73"/>
      <c r="H207" s="33" t="s">
        <v>704</v>
      </c>
      <c r="I207" s="26" t="s">
        <v>701</v>
      </c>
      <c r="J207" s="76"/>
      <c r="K207" s="30" t="s">
        <v>636</v>
      </c>
      <c r="L207" s="30" t="s">
        <v>957</v>
      </c>
      <c r="M207" s="29" t="s">
        <v>638</v>
      </c>
      <c r="N207" s="93" t="s">
        <v>981</v>
      </c>
      <c r="O207" s="302"/>
      <c r="P207" s="76"/>
      <c r="Q207" s="30"/>
      <c r="R207" s="30"/>
      <c r="S207" s="30"/>
      <c r="T207" s="30"/>
      <c r="U207" s="30"/>
      <c r="V207" s="30"/>
      <c r="W207" s="30"/>
      <c r="X207" s="30" t="s">
        <v>27</v>
      </c>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130"/>
      <c r="CP207" s="130"/>
      <c r="CQ207" s="130"/>
      <c r="CR207" s="130"/>
      <c r="CS207" s="130"/>
      <c r="CT207" s="130"/>
      <c r="CU207" s="130"/>
      <c r="CV207" s="130"/>
      <c r="CW207" s="130"/>
      <c r="CX207" s="130"/>
      <c r="CY207" s="30"/>
      <c r="CZ207" s="30"/>
      <c r="DA207" s="30"/>
      <c r="DB207" s="30"/>
      <c r="DC207" s="30"/>
      <c r="DD207" s="30"/>
      <c r="DE207" s="30"/>
      <c r="DF207" s="30"/>
      <c r="DG207" s="30"/>
      <c r="DH207" s="135"/>
      <c r="DI207" s="30"/>
      <c r="DJ207" s="30"/>
      <c r="DK207" s="30"/>
      <c r="DL207" s="30"/>
      <c r="DM207" s="30"/>
      <c r="DN207" s="30"/>
      <c r="DO207" s="30"/>
      <c r="DP207" s="30"/>
      <c r="DQ207" s="30"/>
      <c r="DR207" s="135"/>
      <c r="DS207" s="30"/>
      <c r="DT207" s="30"/>
      <c r="DU207" s="30"/>
      <c r="DV207" s="130"/>
      <c r="DW207" s="130"/>
      <c r="DX207" s="130"/>
      <c r="DY207" s="130"/>
      <c r="DZ207" s="130"/>
      <c r="EA207" s="130"/>
      <c r="EB207" s="130"/>
      <c r="EC207" s="130"/>
      <c r="ED207" s="130"/>
      <c r="EE207" s="130"/>
      <c r="EF207" s="130"/>
      <c r="EG207" s="130"/>
      <c r="EH207" s="130"/>
      <c r="EI207" s="130"/>
      <c r="EJ207" s="130"/>
      <c r="EK207" s="130"/>
      <c r="EL207" s="130"/>
      <c r="EM207" s="130"/>
      <c r="EN207" s="130"/>
      <c r="EO207" s="130"/>
      <c r="EP207" s="30"/>
      <c r="EQ207" s="30"/>
      <c r="ER207" s="30"/>
      <c r="ES207" s="30"/>
      <c r="ET207" s="30"/>
      <c r="EU207" s="30"/>
      <c r="EV207" s="30"/>
      <c r="EW207" s="30"/>
      <c r="EX207" s="30"/>
      <c r="EY207" s="135"/>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130"/>
      <c r="LE207" s="130"/>
      <c r="LF207" s="130"/>
      <c r="LG207" s="130"/>
      <c r="LH207" s="130"/>
      <c r="LI207" s="130"/>
      <c r="LJ207" s="130"/>
      <c r="LK207" s="130"/>
      <c r="LL207" s="130"/>
      <c r="LM207" s="130"/>
      <c r="LN207" s="130"/>
      <c r="LO207" s="130"/>
      <c r="LP207" s="130"/>
      <c r="LQ207" s="130"/>
      <c r="LR207" s="130"/>
      <c r="LS207" s="130"/>
      <c r="LT207" s="130"/>
      <c r="LU207" s="130"/>
      <c r="LV207" s="130"/>
      <c r="LW207" s="130"/>
      <c r="LX207" s="135"/>
      <c r="LY207" s="30"/>
      <c r="LZ207" s="30"/>
      <c r="MA207" s="30"/>
      <c r="MB207" s="30"/>
      <c r="MC207" s="30"/>
      <c r="MD207" s="30"/>
      <c r="ME207" s="30"/>
      <c r="MF207" s="30"/>
      <c r="MG207" s="30"/>
      <c r="MH207" s="30"/>
      <c r="MI207" s="30"/>
      <c r="MJ207" s="30"/>
      <c r="MK207" s="30"/>
      <c r="ML207" s="30"/>
      <c r="MM207" s="30"/>
      <c r="MN207" s="30"/>
      <c r="MO207" s="30"/>
      <c r="MP207" s="30"/>
      <c r="MQ207" s="30"/>
      <c r="MR207" s="30"/>
      <c r="MS207" s="30"/>
      <c r="MT207" s="30"/>
      <c r="MU207" s="30"/>
      <c r="MV207" s="30"/>
      <c r="MW207" s="30"/>
      <c r="MX207" s="30"/>
      <c r="MY207" s="30"/>
      <c r="MZ207" s="30"/>
      <c r="NA207" s="30"/>
      <c r="NB207" s="30"/>
      <c r="NC207" s="135"/>
      <c r="ND207" s="30"/>
      <c r="NE207" s="30"/>
      <c r="NF207" s="30"/>
      <c r="NG207" s="30"/>
      <c r="NH207" s="30"/>
      <c r="NI207" s="30"/>
      <c r="NJ207" s="30"/>
      <c r="NK207" s="30"/>
      <c r="NL207" s="30"/>
      <c r="NM207" s="30"/>
      <c r="NN207" s="30"/>
      <c r="NO207" s="30"/>
      <c r="NP207" s="30"/>
      <c r="NQ207" s="30"/>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f t="shared" si="591"/>
        <v>1</v>
      </c>
      <c r="ON207" s="74"/>
    </row>
    <row r="208" spans="1:404" ht="79.5" hidden="1" customHeight="1">
      <c r="A208" s="309">
        <v>195</v>
      </c>
      <c r="B208" s="51">
        <v>64</v>
      </c>
      <c r="C208" s="16" t="s">
        <v>130</v>
      </c>
      <c r="D208" s="14" t="s">
        <v>0</v>
      </c>
      <c r="E208" s="16" t="s">
        <v>19</v>
      </c>
      <c r="F208" s="82" t="s">
        <v>2</v>
      </c>
      <c r="G208" s="14"/>
      <c r="H208" s="89" t="s">
        <v>705</v>
      </c>
      <c r="I208" s="17" t="s">
        <v>706</v>
      </c>
      <c r="J208" s="54"/>
      <c r="K208" s="30" t="s">
        <v>636</v>
      </c>
      <c r="L208" s="30" t="s">
        <v>957</v>
      </c>
      <c r="M208" s="29" t="s">
        <v>638</v>
      </c>
      <c r="N208" s="93" t="s">
        <v>982</v>
      </c>
      <c r="O208" s="300" t="s">
        <v>27</v>
      </c>
      <c r="P208" s="54"/>
      <c r="Q208" s="30"/>
      <c r="R208" s="30"/>
      <c r="S208" s="30"/>
      <c r="T208" s="30"/>
      <c r="U208" s="30"/>
      <c r="V208" s="30"/>
      <c r="W208" s="30"/>
      <c r="X208" s="30"/>
      <c r="Y208" s="30"/>
      <c r="Z208" s="30" t="s">
        <v>27</v>
      </c>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130"/>
      <c r="CP208" s="130"/>
      <c r="CQ208" s="130"/>
      <c r="CR208" s="130"/>
      <c r="CS208" s="130"/>
      <c r="CT208" s="130"/>
      <c r="CU208" s="130"/>
      <c r="CV208" s="130"/>
      <c r="CW208" s="130"/>
      <c r="CX208" s="130"/>
      <c r="CY208" s="30"/>
      <c r="CZ208" s="30"/>
      <c r="DA208" s="30"/>
      <c r="DB208" s="30"/>
      <c r="DC208" s="30"/>
      <c r="DD208" s="30"/>
      <c r="DE208" s="30"/>
      <c r="DF208" s="30"/>
      <c r="DG208" s="30"/>
      <c r="DH208" s="135"/>
      <c r="DI208" s="30"/>
      <c r="DJ208" s="30"/>
      <c r="DK208" s="30"/>
      <c r="DL208" s="30"/>
      <c r="DM208" s="30"/>
      <c r="DN208" s="30"/>
      <c r="DO208" s="30"/>
      <c r="DP208" s="30"/>
      <c r="DQ208" s="30"/>
      <c r="DR208" s="135"/>
      <c r="DS208" s="30"/>
      <c r="DT208" s="30"/>
      <c r="DU208" s="30"/>
      <c r="DV208" s="130"/>
      <c r="DW208" s="130"/>
      <c r="DX208" s="130"/>
      <c r="DY208" s="130"/>
      <c r="DZ208" s="130"/>
      <c r="EA208" s="130"/>
      <c r="EB208" s="130"/>
      <c r="EC208" s="130"/>
      <c r="ED208" s="130"/>
      <c r="EE208" s="130"/>
      <c r="EF208" s="130"/>
      <c r="EG208" s="130"/>
      <c r="EH208" s="130"/>
      <c r="EI208" s="130"/>
      <c r="EJ208" s="130"/>
      <c r="EK208" s="130"/>
      <c r="EL208" s="130"/>
      <c r="EM208" s="130"/>
      <c r="EN208" s="130"/>
      <c r="EO208" s="130"/>
      <c r="EP208" s="30"/>
      <c r="EQ208" s="30"/>
      <c r="ER208" s="30"/>
      <c r="ES208" s="30"/>
      <c r="ET208" s="30"/>
      <c r="EU208" s="30"/>
      <c r="EV208" s="30"/>
      <c r="EW208" s="30"/>
      <c r="EX208" s="30"/>
      <c r="EY208" s="135"/>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c r="LB208" s="30"/>
      <c r="LC208" s="30"/>
      <c r="LD208" s="130"/>
      <c r="LE208" s="130"/>
      <c r="LF208" s="130"/>
      <c r="LG208" s="130"/>
      <c r="LH208" s="130"/>
      <c r="LI208" s="130"/>
      <c r="LJ208" s="130"/>
      <c r="LK208" s="130"/>
      <c r="LL208" s="130"/>
      <c r="LM208" s="130"/>
      <c r="LN208" s="130"/>
      <c r="LO208" s="130"/>
      <c r="LP208" s="130"/>
      <c r="LQ208" s="130"/>
      <c r="LR208" s="130"/>
      <c r="LS208" s="130"/>
      <c r="LT208" s="130"/>
      <c r="LU208" s="130"/>
      <c r="LV208" s="130"/>
      <c r="LW208" s="130"/>
      <c r="LX208" s="135"/>
      <c r="LY208" s="30"/>
      <c r="LZ208" s="30"/>
      <c r="MA208" s="30"/>
      <c r="MB208" s="30"/>
      <c r="MC208" s="30"/>
      <c r="MD208" s="30"/>
      <c r="ME208" s="30"/>
      <c r="MF208" s="30"/>
      <c r="MG208" s="30"/>
      <c r="MH208" s="30"/>
      <c r="MI208" s="30"/>
      <c r="MJ208" s="30"/>
      <c r="MK208" s="30"/>
      <c r="ML208" s="30"/>
      <c r="MM208" s="30"/>
      <c r="MN208" s="30"/>
      <c r="MO208" s="30"/>
      <c r="MP208" s="30"/>
      <c r="MQ208" s="30"/>
      <c r="MR208" s="30"/>
      <c r="MS208" s="30"/>
      <c r="MT208" s="30"/>
      <c r="MU208" s="30"/>
      <c r="MV208" s="30"/>
      <c r="MW208" s="30"/>
      <c r="MX208" s="30"/>
      <c r="MY208" s="30"/>
      <c r="MZ208" s="30"/>
      <c r="NA208" s="30"/>
      <c r="NB208" s="30"/>
      <c r="NC208" s="135"/>
      <c r="ND208" s="30"/>
      <c r="NE208" s="30"/>
      <c r="NF208" s="30"/>
      <c r="NG208" s="30"/>
      <c r="NH208" s="30"/>
      <c r="NI208" s="30"/>
      <c r="NJ208" s="30"/>
      <c r="NK208" s="30"/>
      <c r="NL208" s="30"/>
      <c r="NM208" s="30"/>
      <c r="NN208" s="30"/>
      <c r="NO208" s="30"/>
      <c r="NP208" s="30"/>
      <c r="NQ208" s="30"/>
      <c r="NR208" s="30"/>
      <c r="NS208" s="30"/>
      <c r="NT208" s="30"/>
      <c r="NU208" s="30"/>
      <c r="NV208" s="30"/>
      <c r="NW208" s="30"/>
      <c r="NX208" s="30"/>
      <c r="NY208" s="30"/>
      <c r="NZ208" s="30"/>
      <c r="OA208" s="30"/>
      <c r="OB208" s="30"/>
      <c r="OC208" s="30"/>
      <c r="OD208" s="30"/>
      <c r="OE208" s="30"/>
      <c r="OF208" s="30"/>
      <c r="OG208" s="30"/>
      <c r="OH208" s="30"/>
      <c r="OI208" s="30"/>
      <c r="OJ208" s="30"/>
      <c r="OK208" s="30"/>
      <c r="OL208" s="30"/>
      <c r="OM208" s="30">
        <f t="shared" si="591"/>
        <v>1</v>
      </c>
      <c r="ON208" s="51"/>
    </row>
    <row r="209" spans="1:404" ht="0.75" hidden="1" customHeight="1">
      <c r="A209" s="310"/>
      <c r="B209" s="74">
        <v>64</v>
      </c>
      <c r="C209" s="16" t="s">
        <v>130</v>
      </c>
      <c r="D209" s="73" t="s">
        <v>0</v>
      </c>
      <c r="E209" s="16" t="s">
        <v>19</v>
      </c>
      <c r="F209" s="82" t="s">
        <v>2</v>
      </c>
      <c r="G209" s="73"/>
      <c r="H209" s="89" t="s">
        <v>705</v>
      </c>
      <c r="I209" s="17" t="s">
        <v>706</v>
      </c>
      <c r="J209" s="76"/>
      <c r="K209" s="30" t="s">
        <v>636</v>
      </c>
      <c r="L209" s="30" t="s">
        <v>957</v>
      </c>
      <c r="M209" s="29" t="s">
        <v>638</v>
      </c>
      <c r="N209" s="93" t="s">
        <v>982</v>
      </c>
      <c r="O209" s="301"/>
      <c r="P209" s="76"/>
      <c r="Q209" s="30"/>
      <c r="R209" s="30"/>
      <c r="S209" s="30"/>
      <c r="T209" s="30"/>
      <c r="U209" s="30"/>
      <c r="V209" s="30"/>
      <c r="W209" s="30"/>
      <c r="X209" s="30"/>
      <c r="Y209" s="30"/>
      <c r="Z209" s="30"/>
      <c r="AA209" s="30" t="s">
        <v>27</v>
      </c>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130"/>
      <c r="CP209" s="130"/>
      <c r="CQ209" s="130"/>
      <c r="CR209" s="130"/>
      <c r="CS209" s="130"/>
      <c r="CT209" s="130"/>
      <c r="CU209" s="130"/>
      <c r="CV209" s="130"/>
      <c r="CW209" s="130"/>
      <c r="CX209" s="130"/>
      <c r="CY209" s="30"/>
      <c r="CZ209" s="30"/>
      <c r="DA209" s="30"/>
      <c r="DB209" s="30"/>
      <c r="DC209" s="30"/>
      <c r="DD209" s="30"/>
      <c r="DE209" s="30"/>
      <c r="DF209" s="30"/>
      <c r="DG209" s="30"/>
      <c r="DH209" s="135"/>
      <c r="DI209" s="30"/>
      <c r="DJ209" s="30"/>
      <c r="DK209" s="30"/>
      <c r="DL209" s="30"/>
      <c r="DM209" s="30"/>
      <c r="DN209" s="30"/>
      <c r="DO209" s="30"/>
      <c r="DP209" s="30"/>
      <c r="DQ209" s="30"/>
      <c r="DR209" s="135"/>
      <c r="DS209" s="30"/>
      <c r="DT209" s="30"/>
      <c r="DU209" s="30"/>
      <c r="DV209" s="130"/>
      <c r="DW209" s="130"/>
      <c r="DX209" s="130"/>
      <c r="DY209" s="130"/>
      <c r="DZ209" s="130"/>
      <c r="EA209" s="130"/>
      <c r="EB209" s="130"/>
      <c r="EC209" s="130"/>
      <c r="ED209" s="130"/>
      <c r="EE209" s="130"/>
      <c r="EF209" s="130"/>
      <c r="EG209" s="130"/>
      <c r="EH209" s="130"/>
      <c r="EI209" s="130"/>
      <c r="EJ209" s="130"/>
      <c r="EK209" s="130"/>
      <c r="EL209" s="130"/>
      <c r="EM209" s="130"/>
      <c r="EN209" s="130"/>
      <c r="EO209" s="130"/>
      <c r="EP209" s="30"/>
      <c r="EQ209" s="30"/>
      <c r="ER209" s="30"/>
      <c r="ES209" s="30"/>
      <c r="ET209" s="30"/>
      <c r="EU209" s="30"/>
      <c r="EV209" s="30"/>
      <c r="EW209" s="30"/>
      <c r="EX209" s="30"/>
      <c r="EY209" s="135"/>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c r="LB209" s="30"/>
      <c r="LC209" s="30"/>
      <c r="LD209" s="130"/>
      <c r="LE209" s="130"/>
      <c r="LF209" s="130"/>
      <c r="LG209" s="130"/>
      <c r="LH209" s="130"/>
      <c r="LI209" s="130"/>
      <c r="LJ209" s="130"/>
      <c r="LK209" s="130"/>
      <c r="LL209" s="130"/>
      <c r="LM209" s="130"/>
      <c r="LN209" s="130"/>
      <c r="LO209" s="130"/>
      <c r="LP209" s="130"/>
      <c r="LQ209" s="130"/>
      <c r="LR209" s="130"/>
      <c r="LS209" s="130"/>
      <c r="LT209" s="130"/>
      <c r="LU209" s="130"/>
      <c r="LV209" s="130"/>
      <c r="LW209" s="130"/>
      <c r="LX209" s="135"/>
      <c r="LY209" s="30"/>
      <c r="LZ209" s="30"/>
      <c r="MA209" s="30"/>
      <c r="MB209" s="30"/>
      <c r="MC209" s="30"/>
      <c r="MD209" s="30"/>
      <c r="ME209" s="30"/>
      <c r="MF209" s="30"/>
      <c r="MG209" s="30"/>
      <c r="MH209" s="30"/>
      <c r="MI209" s="30"/>
      <c r="MJ209" s="30"/>
      <c r="MK209" s="30"/>
      <c r="ML209" s="30"/>
      <c r="MM209" s="30"/>
      <c r="MN209" s="30"/>
      <c r="MO209" s="30"/>
      <c r="MP209" s="30"/>
      <c r="MQ209" s="30"/>
      <c r="MR209" s="30"/>
      <c r="MS209" s="30"/>
      <c r="MT209" s="30"/>
      <c r="MU209" s="30"/>
      <c r="MV209" s="30"/>
      <c r="MW209" s="30"/>
      <c r="MX209" s="30"/>
      <c r="MY209" s="30"/>
      <c r="MZ209" s="30"/>
      <c r="NA209" s="30"/>
      <c r="NB209" s="30"/>
      <c r="NC209" s="135"/>
      <c r="ND209" s="30"/>
      <c r="NE209" s="30"/>
      <c r="NF209" s="30"/>
      <c r="NG209" s="30"/>
      <c r="NH209" s="30"/>
      <c r="NI209" s="30"/>
      <c r="NJ209" s="30"/>
      <c r="NK209" s="30"/>
      <c r="NL209" s="30"/>
      <c r="NM209" s="30"/>
      <c r="NN209" s="30"/>
      <c r="NO209" s="30"/>
      <c r="NP209" s="30"/>
      <c r="NQ209" s="30"/>
      <c r="NR209" s="30"/>
      <c r="NS209" s="30"/>
      <c r="NT209" s="30"/>
      <c r="NU209" s="30"/>
      <c r="NV209" s="30"/>
      <c r="NW209" s="30"/>
      <c r="NX209" s="30"/>
      <c r="NY209" s="30"/>
      <c r="NZ209" s="30"/>
      <c r="OA209" s="30"/>
      <c r="OB209" s="30"/>
      <c r="OC209" s="30"/>
      <c r="OD209" s="30"/>
      <c r="OE209" s="30"/>
      <c r="OF209" s="30"/>
      <c r="OG209" s="30"/>
      <c r="OH209" s="30"/>
      <c r="OI209" s="30"/>
      <c r="OJ209" s="30"/>
      <c r="OK209" s="30"/>
      <c r="OL209" s="30"/>
      <c r="OM209" s="30">
        <f t="shared" si="591"/>
        <v>1</v>
      </c>
      <c r="ON209" s="74"/>
    </row>
    <row r="210" spans="1:404" ht="39.75" hidden="1" customHeight="1">
      <c r="A210" s="310"/>
      <c r="B210" s="74">
        <v>64</v>
      </c>
      <c r="C210" s="16" t="s">
        <v>130</v>
      </c>
      <c r="D210" s="73" t="s">
        <v>0</v>
      </c>
      <c r="E210" s="16" t="s">
        <v>19</v>
      </c>
      <c r="F210" s="82" t="s">
        <v>2</v>
      </c>
      <c r="G210" s="73"/>
      <c r="H210" s="89" t="s">
        <v>705</v>
      </c>
      <c r="I210" s="17" t="s">
        <v>1262</v>
      </c>
      <c r="J210" s="76"/>
      <c r="K210" s="30" t="s">
        <v>636</v>
      </c>
      <c r="L210" s="30" t="s">
        <v>957</v>
      </c>
      <c r="M210" s="29" t="s">
        <v>638</v>
      </c>
      <c r="N210" s="93" t="s">
        <v>982</v>
      </c>
      <c r="O210" s="301"/>
      <c r="P210" s="76"/>
      <c r="Q210" s="30"/>
      <c r="R210" s="30"/>
      <c r="S210" s="30"/>
      <c r="T210" s="30"/>
      <c r="U210" s="30" t="s">
        <v>27</v>
      </c>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130"/>
      <c r="CP210" s="130"/>
      <c r="CQ210" s="130"/>
      <c r="CR210" s="130"/>
      <c r="CS210" s="130"/>
      <c r="CT210" s="130"/>
      <c r="CU210" s="130"/>
      <c r="CV210" s="130"/>
      <c r="CW210" s="130"/>
      <c r="CX210" s="130"/>
      <c r="CY210" s="30"/>
      <c r="CZ210" s="30"/>
      <c r="DA210" s="30"/>
      <c r="DB210" s="30"/>
      <c r="DC210" s="30"/>
      <c r="DD210" s="30"/>
      <c r="DE210" s="30"/>
      <c r="DF210" s="30"/>
      <c r="DG210" s="30"/>
      <c r="DH210" s="135"/>
      <c r="DI210" s="30"/>
      <c r="DJ210" s="30"/>
      <c r="DK210" s="30"/>
      <c r="DL210" s="30"/>
      <c r="DM210" s="30"/>
      <c r="DN210" s="30"/>
      <c r="DO210" s="30"/>
      <c r="DP210" s="30"/>
      <c r="DQ210" s="30"/>
      <c r="DR210" s="135"/>
      <c r="DS210" s="30"/>
      <c r="DT210" s="30"/>
      <c r="DU210" s="30"/>
      <c r="DV210" s="130"/>
      <c r="DW210" s="130"/>
      <c r="DX210" s="130"/>
      <c r="DY210" s="130"/>
      <c r="DZ210" s="130"/>
      <c r="EA210" s="130"/>
      <c r="EB210" s="130"/>
      <c r="EC210" s="130"/>
      <c r="ED210" s="130"/>
      <c r="EE210" s="130"/>
      <c r="EF210" s="130"/>
      <c r="EG210" s="130"/>
      <c r="EH210" s="130"/>
      <c r="EI210" s="130"/>
      <c r="EJ210" s="130"/>
      <c r="EK210" s="130"/>
      <c r="EL210" s="130"/>
      <c r="EM210" s="130"/>
      <c r="EN210" s="130"/>
      <c r="EO210" s="130"/>
      <c r="EP210" s="30"/>
      <c r="EQ210" s="30"/>
      <c r="ER210" s="30"/>
      <c r="ES210" s="30"/>
      <c r="ET210" s="30"/>
      <c r="EU210" s="30"/>
      <c r="EV210" s="30"/>
      <c r="EW210" s="30"/>
      <c r="EX210" s="30"/>
      <c r="EY210" s="152" t="s">
        <v>1070</v>
      </c>
      <c r="EZ210" s="152" t="s">
        <v>1070</v>
      </c>
      <c r="FA210" s="152" t="s">
        <v>1070</v>
      </c>
      <c r="FB210" s="30">
        <v>1</v>
      </c>
      <c r="FC210" s="30">
        <v>2</v>
      </c>
      <c r="FD210" s="30">
        <v>2</v>
      </c>
      <c r="FE210" s="30">
        <v>2</v>
      </c>
      <c r="FF210" s="23">
        <v>2</v>
      </c>
      <c r="FG210" s="23">
        <v>2</v>
      </c>
      <c r="FH210" s="30">
        <v>2</v>
      </c>
      <c r="FI210" s="30">
        <v>1</v>
      </c>
      <c r="FJ210" s="30">
        <v>2</v>
      </c>
      <c r="FK210" s="30">
        <v>2</v>
      </c>
      <c r="FL210" s="30">
        <v>2</v>
      </c>
      <c r="FM210" s="23">
        <v>2</v>
      </c>
      <c r="FN210" s="30">
        <v>2</v>
      </c>
      <c r="FO210" s="23">
        <v>1</v>
      </c>
      <c r="FP210" s="30">
        <v>2</v>
      </c>
      <c r="FQ210" s="30">
        <v>2</v>
      </c>
      <c r="FR210" s="30">
        <v>2</v>
      </c>
      <c r="FS210" s="30"/>
      <c r="FT210" s="214">
        <f>COUNTIF(FB210:FS210,"2")</f>
        <v>14</v>
      </c>
      <c r="FU210" s="215">
        <f t="shared" ref="FU210" si="664">FT210/(FT210+FV210+FX210+FZ210)</f>
        <v>0.82352941176470584</v>
      </c>
      <c r="FV210" s="214">
        <f>COUNTIF(FB210:FS210,"1")</f>
        <v>3</v>
      </c>
      <c r="FW210" s="215">
        <f t="shared" ref="FW210" si="665">FV210/(FT210+FV210+FX210+FZ210)</f>
        <v>0.17647058823529413</v>
      </c>
      <c r="FX210" s="214">
        <f>COUNTIF(FB210:FS210,"0")</f>
        <v>0</v>
      </c>
      <c r="FY210" s="215">
        <f t="shared" ref="FY210" si="666">FX210/(FT210+FV210+FX210+FZ210)</f>
        <v>0</v>
      </c>
      <c r="FZ210" s="214">
        <f>COUNTIF(FB210:FS210,"KĐG")</f>
        <v>0</v>
      </c>
      <c r="GA210" s="215">
        <f t="shared" ref="GA210" si="667">FZ210/(FT210+FV210+FX210+FZ210)</f>
        <v>0</v>
      </c>
      <c r="GB210" s="216">
        <f t="shared" ref="GB210" si="668">(((FT210*2)+(FV210*1)+(FX210*0)))/(FT210+FV210+FX210)</f>
        <v>1.8235294117647058</v>
      </c>
      <c r="GC210" s="169" t="str">
        <f t="shared" ref="GC210" si="669">IF(GA210&gt;=50%,"KĐG",IF(GB210&gt;=1.6,"ĐMT",IF(GB210&gt;=1,"CCG","CĐ")))</f>
        <v>ĐMT</v>
      </c>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130"/>
      <c r="LE210" s="130"/>
      <c r="LF210" s="130"/>
      <c r="LG210" s="130"/>
      <c r="LH210" s="130"/>
      <c r="LI210" s="130"/>
      <c r="LJ210" s="130"/>
      <c r="LK210" s="130"/>
      <c r="LL210" s="130"/>
      <c r="LM210" s="130"/>
      <c r="LN210" s="130"/>
      <c r="LO210" s="130"/>
      <c r="LP210" s="130"/>
      <c r="LQ210" s="130"/>
      <c r="LR210" s="130"/>
      <c r="LS210" s="130"/>
      <c r="LT210" s="130"/>
      <c r="LU210" s="130"/>
      <c r="LV210" s="130"/>
      <c r="LW210" s="130"/>
      <c r="LX210" s="135"/>
      <c r="LY210" s="30"/>
      <c r="LZ210" s="30"/>
      <c r="MA210" s="30"/>
      <c r="MB210" s="30"/>
      <c r="MC210" s="30"/>
      <c r="MD210" s="30"/>
      <c r="ME210" s="30"/>
      <c r="MF210" s="30"/>
      <c r="MG210" s="30"/>
      <c r="MH210" s="30"/>
      <c r="MI210" s="30"/>
      <c r="MJ210" s="30"/>
      <c r="MK210" s="30"/>
      <c r="ML210" s="30"/>
      <c r="MM210" s="30"/>
      <c r="MN210" s="30"/>
      <c r="MO210" s="30"/>
      <c r="MP210" s="30"/>
      <c r="MQ210" s="30"/>
      <c r="MR210" s="30"/>
      <c r="MS210" s="30"/>
      <c r="MT210" s="30"/>
      <c r="MU210" s="30"/>
      <c r="MV210" s="30"/>
      <c r="MW210" s="30"/>
      <c r="MX210" s="30"/>
      <c r="MY210" s="30"/>
      <c r="MZ210" s="30"/>
      <c r="NA210" s="30"/>
      <c r="NB210" s="30"/>
      <c r="NC210" s="135"/>
      <c r="ND210" s="30"/>
      <c r="NE210" s="30"/>
      <c r="NF210" s="30"/>
      <c r="NG210" s="30"/>
      <c r="NH210" s="30"/>
      <c r="NI210" s="30"/>
      <c r="NJ210" s="30"/>
      <c r="NK210" s="30"/>
      <c r="NL210" s="30"/>
      <c r="NM210" s="30"/>
      <c r="NN210" s="30"/>
      <c r="NO210" s="30"/>
      <c r="NP210" s="30"/>
      <c r="NQ210" s="30"/>
      <c r="NR210" s="30"/>
      <c r="NS210" s="30"/>
      <c r="NT210" s="30"/>
      <c r="NU210" s="30"/>
      <c r="NV210" s="30"/>
      <c r="NW210" s="30"/>
      <c r="NX210" s="30"/>
      <c r="NY210" s="30"/>
      <c r="NZ210" s="30"/>
      <c r="OA210" s="30"/>
      <c r="OB210" s="30"/>
      <c r="OC210" s="30"/>
      <c r="OD210" s="30"/>
      <c r="OE210" s="30"/>
      <c r="OF210" s="30"/>
      <c r="OG210" s="30"/>
      <c r="OH210" s="30"/>
      <c r="OI210" s="30"/>
      <c r="OJ210" s="30"/>
      <c r="OK210" s="30"/>
      <c r="OL210" s="30"/>
      <c r="OM210" s="30">
        <f t="shared" si="591"/>
        <v>1</v>
      </c>
      <c r="ON210" s="74"/>
    </row>
    <row r="211" spans="1:404" ht="36.75" hidden="1" customHeight="1">
      <c r="A211" s="311"/>
      <c r="B211" s="74">
        <v>64</v>
      </c>
      <c r="C211" s="16" t="s">
        <v>130</v>
      </c>
      <c r="D211" s="73" t="s">
        <v>0</v>
      </c>
      <c r="E211" s="16" t="s">
        <v>19</v>
      </c>
      <c r="F211" s="82" t="s">
        <v>2</v>
      </c>
      <c r="G211" s="73"/>
      <c r="H211" s="89" t="s">
        <v>705</v>
      </c>
      <c r="I211" s="17" t="s">
        <v>706</v>
      </c>
      <c r="J211" s="76"/>
      <c r="K211" s="30" t="s">
        <v>636</v>
      </c>
      <c r="L211" s="30" t="s">
        <v>957</v>
      </c>
      <c r="M211" s="29" t="s">
        <v>638</v>
      </c>
      <c r="N211" s="93" t="s">
        <v>982</v>
      </c>
      <c r="O211" s="302"/>
      <c r="P211" s="76"/>
      <c r="Q211" s="30"/>
      <c r="R211" s="30"/>
      <c r="S211" s="30"/>
      <c r="T211" s="30"/>
      <c r="U211" s="30"/>
      <c r="V211" s="30" t="s">
        <v>27</v>
      </c>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130"/>
      <c r="CP211" s="130"/>
      <c r="CQ211" s="130"/>
      <c r="CR211" s="130"/>
      <c r="CS211" s="130"/>
      <c r="CT211" s="130"/>
      <c r="CU211" s="130"/>
      <c r="CV211" s="130"/>
      <c r="CW211" s="130"/>
      <c r="CX211" s="130"/>
      <c r="CY211" s="30"/>
      <c r="CZ211" s="30"/>
      <c r="DA211" s="30"/>
      <c r="DB211" s="30"/>
      <c r="DC211" s="30"/>
      <c r="DD211" s="30"/>
      <c r="DE211" s="30"/>
      <c r="DF211" s="30"/>
      <c r="DG211" s="30"/>
      <c r="DH211" s="135"/>
      <c r="DI211" s="30"/>
      <c r="DJ211" s="30"/>
      <c r="DK211" s="30"/>
      <c r="DL211" s="30"/>
      <c r="DM211" s="30"/>
      <c r="DN211" s="30"/>
      <c r="DO211" s="30"/>
      <c r="DP211" s="30"/>
      <c r="DQ211" s="30"/>
      <c r="DR211" s="135"/>
      <c r="DS211" s="30"/>
      <c r="DT211" s="30"/>
      <c r="DU211" s="30"/>
      <c r="DV211" s="130"/>
      <c r="DW211" s="130"/>
      <c r="DX211" s="130"/>
      <c r="DY211" s="130"/>
      <c r="DZ211" s="130"/>
      <c r="EA211" s="130"/>
      <c r="EB211" s="130"/>
      <c r="EC211" s="130"/>
      <c r="ED211" s="130"/>
      <c r="EE211" s="130"/>
      <c r="EF211" s="130"/>
      <c r="EG211" s="130"/>
      <c r="EH211" s="130"/>
      <c r="EI211" s="130"/>
      <c r="EJ211" s="130"/>
      <c r="EK211" s="130"/>
      <c r="EL211" s="130"/>
      <c r="EM211" s="130"/>
      <c r="EN211" s="130"/>
      <c r="EO211" s="130"/>
      <c r="EP211" s="30"/>
      <c r="EQ211" s="30"/>
      <c r="ER211" s="30"/>
      <c r="ES211" s="30"/>
      <c r="ET211" s="30"/>
      <c r="EU211" s="30"/>
      <c r="EV211" s="30"/>
      <c r="EW211" s="30"/>
      <c r="EX211" s="30"/>
      <c r="EY211" s="135"/>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152" t="s">
        <v>1070</v>
      </c>
      <c r="GE211" s="152" t="s">
        <v>1070</v>
      </c>
      <c r="GF211" s="30">
        <v>2</v>
      </c>
      <c r="GG211" s="30">
        <v>2</v>
      </c>
      <c r="GH211" s="30">
        <v>2</v>
      </c>
      <c r="GI211" s="30">
        <v>2</v>
      </c>
      <c r="GJ211" s="23">
        <v>2</v>
      </c>
      <c r="GK211" s="23">
        <v>1</v>
      </c>
      <c r="GL211" s="30">
        <v>2</v>
      </c>
      <c r="GM211" s="30">
        <v>2</v>
      </c>
      <c r="GN211" s="30">
        <v>2</v>
      </c>
      <c r="GO211" s="30">
        <v>2</v>
      </c>
      <c r="GP211" s="30">
        <v>2</v>
      </c>
      <c r="GQ211" s="30">
        <v>2</v>
      </c>
      <c r="GR211" s="30">
        <v>2</v>
      </c>
      <c r="GS211" s="23">
        <v>1</v>
      </c>
      <c r="GT211" s="30">
        <v>2</v>
      </c>
      <c r="GU211" s="30">
        <v>2</v>
      </c>
      <c r="GV211" s="30">
        <v>2</v>
      </c>
      <c r="GW211" s="30"/>
      <c r="GX211" s="30">
        <v>2</v>
      </c>
      <c r="GY211" s="224">
        <f>COUNTIF(GF211:GX211,"2")</f>
        <v>16</v>
      </c>
      <c r="GZ211" s="225">
        <f t="shared" ref="GZ211" si="670">GY211/(GY211+HA211+HC211+HE211)</f>
        <v>0.88888888888888884</v>
      </c>
      <c r="HA211" s="224">
        <f>COUNTIF(GG211:GX211,"1")</f>
        <v>2</v>
      </c>
      <c r="HB211" s="225">
        <f t="shared" ref="HB211" si="671">HA211/(GY211+HA211+HC211+HE211)</f>
        <v>0.1111111111111111</v>
      </c>
      <c r="HC211" s="224">
        <f>COUNTIF(GG211:GX211,"0")</f>
        <v>0</v>
      </c>
      <c r="HD211" s="225">
        <f t="shared" ref="HD211" si="672">HC211/(GY211+HA211+HC211+HE211)</f>
        <v>0</v>
      </c>
      <c r="HE211" s="224">
        <f>COUNTIF(GG211:GX211,"KĐG")</f>
        <v>0</v>
      </c>
      <c r="HF211" s="225">
        <f t="shared" ref="HF211" si="673">HE211/(GY211+HA211+HC211+HE211)</f>
        <v>0</v>
      </c>
      <c r="HG211" s="226">
        <f t="shared" ref="HG211" si="674">(((GY211*2)+(HA211*1)+(HC211*0)))/(GY211+HA211+HC211)</f>
        <v>1.8888888888888888</v>
      </c>
      <c r="HH211" s="169" t="str">
        <f t="shared" ref="HH211" si="675">IF(HF211&gt;=50%,"KĐG",IF(HG211&gt;=1.6,"ĐMT",IF(HG211&gt;=1,"CCG","CĐ")))</f>
        <v>ĐMT</v>
      </c>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c r="LB211" s="30"/>
      <c r="LC211" s="30"/>
      <c r="LD211" s="130"/>
      <c r="LE211" s="130"/>
      <c r="LF211" s="130"/>
      <c r="LG211" s="130"/>
      <c r="LH211" s="130"/>
      <c r="LI211" s="130"/>
      <c r="LJ211" s="130"/>
      <c r="LK211" s="130"/>
      <c r="LL211" s="130"/>
      <c r="LM211" s="130"/>
      <c r="LN211" s="130"/>
      <c r="LO211" s="130"/>
      <c r="LP211" s="130"/>
      <c r="LQ211" s="130"/>
      <c r="LR211" s="130"/>
      <c r="LS211" s="130"/>
      <c r="LT211" s="130"/>
      <c r="LU211" s="130"/>
      <c r="LV211" s="130"/>
      <c r="LW211" s="130"/>
      <c r="LX211" s="135"/>
      <c r="LY211" s="30"/>
      <c r="LZ211" s="30"/>
      <c r="MA211" s="30"/>
      <c r="MB211" s="30"/>
      <c r="MC211" s="30"/>
      <c r="MD211" s="30"/>
      <c r="ME211" s="30"/>
      <c r="MF211" s="30"/>
      <c r="MG211" s="30"/>
      <c r="MH211" s="30"/>
      <c r="MI211" s="30"/>
      <c r="MJ211" s="30"/>
      <c r="MK211" s="30"/>
      <c r="ML211" s="30"/>
      <c r="MM211" s="30"/>
      <c r="MN211" s="30"/>
      <c r="MO211" s="30"/>
      <c r="MP211" s="30"/>
      <c r="MQ211" s="30"/>
      <c r="MR211" s="30"/>
      <c r="MS211" s="30"/>
      <c r="MT211" s="30"/>
      <c r="MU211" s="30"/>
      <c r="MV211" s="30"/>
      <c r="MW211" s="30"/>
      <c r="MX211" s="30"/>
      <c r="MY211" s="30"/>
      <c r="MZ211" s="30"/>
      <c r="NA211" s="30"/>
      <c r="NB211" s="30"/>
      <c r="NC211" s="135"/>
      <c r="ND211" s="30"/>
      <c r="NE211" s="30"/>
      <c r="NF211" s="30"/>
      <c r="NG211" s="30"/>
      <c r="NH211" s="30"/>
      <c r="NI211" s="30"/>
      <c r="NJ211" s="30"/>
      <c r="NK211" s="30"/>
      <c r="NL211" s="30"/>
      <c r="NM211" s="30"/>
      <c r="NN211" s="30"/>
      <c r="NO211" s="30"/>
      <c r="NP211" s="30"/>
      <c r="NQ211" s="30"/>
      <c r="NR211" s="30"/>
      <c r="NS211" s="30"/>
      <c r="NT211" s="30"/>
      <c r="NU211" s="30"/>
      <c r="NV211" s="30"/>
      <c r="NW211" s="30"/>
      <c r="NX211" s="30"/>
      <c r="NY211" s="30"/>
      <c r="NZ211" s="30"/>
      <c r="OA211" s="30"/>
      <c r="OB211" s="30"/>
      <c r="OC211" s="30"/>
      <c r="OD211" s="30"/>
      <c r="OE211" s="30"/>
      <c r="OF211" s="30"/>
      <c r="OG211" s="30"/>
      <c r="OH211" s="30"/>
      <c r="OI211" s="30"/>
      <c r="OJ211" s="30"/>
      <c r="OK211" s="30"/>
      <c r="OL211" s="30"/>
      <c r="OM211" s="30">
        <f t="shared" si="591"/>
        <v>1</v>
      </c>
      <c r="ON211" s="74"/>
    </row>
    <row r="212" spans="1:404" ht="36" hidden="1" customHeight="1">
      <c r="A212" s="309">
        <v>196</v>
      </c>
      <c r="B212" s="51">
        <v>65</v>
      </c>
      <c r="C212" s="16" t="s">
        <v>130</v>
      </c>
      <c r="D212" s="14" t="s">
        <v>0</v>
      </c>
      <c r="E212" s="16" t="s">
        <v>20</v>
      </c>
      <c r="F212" s="82" t="s">
        <v>3</v>
      </c>
      <c r="G212" s="346" t="s">
        <v>27</v>
      </c>
      <c r="H212" s="33" t="s">
        <v>707</v>
      </c>
      <c r="I212" s="16" t="s">
        <v>709</v>
      </c>
      <c r="J212" s="54"/>
      <c r="K212" s="30" t="s">
        <v>636</v>
      </c>
      <c r="L212" s="30" t="s">
        <v>957</v>
      </c>
      <c r="M212" s="29" t="s">
        <v>638</v>
      </c>
      <c r="N212" s="93" t="s">
        <v>982</v>
      </c>
      <c r="O212" s="300" t="s">
        <v>27</v>
      </c>
      <c r="P212" s="54"/>
      <c r="Q212" s="30"/>
      <c r="R212" s="30"/>
      <c r="S212" s="30"/>
      <c r="T212" s="30"/>
      <c r="U212" s="30" t="s">
        <v>27</v>
      </c>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130"/>
      <c r="CP212" s="130"/>
      <c r="CQ212" s="130"/>
      <c r="CR212" s="130"/>
      <c r="CS212" s="130"/>
      <c r="CT212" s="130"/>
      <c r="CU212" s="130"/>
      <c r="CV212" s="130"/>
      <c r="CW212" s="130"/>
      <c r="CX212" s="130"/>
      <c r="CY212" s="30"/>
      <c r="CZ212" s="30"/>
      <c r="DA212" s="30"/>
      <c r="DB212" s="30"/>
      <c r="DC212" s="30"/>
      <c r="DD212" s="30"/>
      <c r="DE212" s="30"/>
      <c r="DF212" s="30"/>
      <c r="DG212" s="30"/>
      <c r="DH212" s="135"/>
      <c r="DI212" s="30"/>
      <c r="DJ212" s="30"/>
      <c r="DK212" s="30"/>
      <c r="DL212" s="30"/>
      <c r="DM212" s="30"/>
      <c r="DN212" s="30"/>
      <c r="DO212" s="30"/>
      <c r="DP212" s="30"/>
      <c r="DQ212" s="30"/>
      <c r="DR212" s="135"/>
      <c r="DS212" s="30"/>
      <c r="DT212" s="30"/>
      <c r="DU212" s="30"/>
      <c r="DV212" s="130"/>
      <c r="DW212" s="130"/>
      <c r="DX212" s="130"/>
      <c r="DY212" s="130"/>
      <c r="DZ212" s="130"/>
      <c r="EA212" s="130"/>
      <c r="EB212" s="130"/>
      <c r="EC212" s="130"/>
      <c r="ED212" s="130"/>
      <c r="EE212" s="130"/>
      <c r="EF212" s="130"/>
      <c r="EG212" s="130"/>
      <c r="EH212" s="130"/>
      <c r="EI212" s="130"/>
      <c r="EJ212" s="130"/>
      <c r="EK212" s="130"/>
      <c r="EL212" s="130"/>
      <c r="EM212" s="130"/>
      <c r="EN212" s="130"/>
      <c r="EO212" s="130"/>
      <c r="EP212" s="30"/>
      <c r="EQ212" s="30"/>
      <c r="ER212" s="30"/>
      <c r="ES212" s="30"/>
      <c r="ET212" s="30"/>
      <c r="EU212" s="30"/>
      <c r="EV212" s="30"/>
      <c r="EW212" s="30"/>
      <c r="EX212" s="30"/>
      <c r="EY212" s="152" t="s">
        <v>1069</v>
      </c>
      <c r="EZ212" s="152" t="s">
        <v>1069</v>
      </c>
      <c r="FA212" s="152" t="s">
        <v>1069</v>
      </c>
      <c r="FB212" s="30">
        <v>2</v>
      </c>
      <c r="FC212" s="30">
        <v>2</v>
      </c>
      <c r="FD212" s="30">
        <v>2</v>
      </c>
      <c r="FE212" s="30">
        <v>2</v>
      </c>
      <c r="FF212" s="23">
        <v>1</v>
      </c>
      <c r="FG212" s="23">
        <v>2</v>
      </c>
      <c r="FH212" s="30">
        <v>2</v>
      </c>
      <c r="FI212" s="30">
        <v>2</v>
      </c>
      <c r="FJ212" s="30">
        <v>2</v>
      </c>
      <c r="FK212" s="30">
        <v>2</v>
      </c>
      <c r="FL212" s="30">
        <v>2</v>
      </c>
      <c r="FM212" s="23">
        <v>2</v>
      </c>
      <c r="FN212" s="30">
        <v>2</v>
      </c>
      <c r="FO212" s="23">
        <v>1</v>
      </c>
      <c r="FP212" s="30">
        <v>2</v>
      </c>
      <c r="FQ212" s="30">
        <v>2</v>
      </c>
      <c r="FR212" s="30">
        <v>2</v>
      </c>
      <c r="FS212" s="30"/>
      <c r="FT212" s="214">
        <f>COUNTIF(FB212:FS212,"2")</f>
        <v>15</v>
      </c>
      <c r="FU212" s="215">
        <f t="shared" ref="FU212" si="676">FT212/(FT212+FV212+FX212+FZ212)</f>
        <v>0.88235294117647056</v>
      </c>
      <c r="FV212" s="214">
        <f>COUNTIF(FB212:FS212,"1")</f>
        <v>2</v>
      </c>
      <c r="FW212" s="215">
        <f t="shared" ref="FW212" si="677">FV212/(FT212+FV212+FX212+FZ212)</f>
        <v>0.11764705882352941</v>
      </c>
      <c r="FX212" s="214">
        <f>COUNTIF(FB212:FS212,"0")</f>
        <v>0</v>
      </c>
      <c r="FY212" s="215">
        <f t="shared" ref="FY212" si="678">FX212/(FT212+FV212+FX212+FZ212)</f>
        <v>0</v>
      </c>
      <c r="FZ212" s="214">
        <f>COUNTIF(FB212:FS212,"KĐG")</f>
        <v>0</v>
      </c>
      <c r="GA212" s="215">
        <f t="shared" ref="GA212" si="679">FZ212/(FT212+FV212+FX212+FZ212)</f>
        <v>0</v>
      </c>
      <c r="GB212" s="216">
        <f t="shared" ref="GB212" si="680">(((FT212*2)+(FV212*1)+(FX212*0)))/(FT212+FV212+FX212)</f>
        <v>1.8823529411764706</v>
      </c>
      <c r="GC212" s="169" t="str">
        <f t="shared" ref="GC212" si="681">IF(GA212&gt;=50%,"KĐG",IF(GB212&gt;=1.6,"ĐMT",IF(GB212&gt;=1,"CCG","CĐ")))</f>
        <v>ĐMT</v>
      </c>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130"/>
      <c r="LE212" s="130"/>
      <c r="LF212" s="130"/>
      <c r="LG212" s="130"/>
      <c r="LH212" s="130"/>
      <c r="LI212" s="130"/>
      <c r="LJ212" s="130"/>
      <c r="LK212" s="130"/>
      <c r="LL212" s="130"/>
      <c r="LM212" s="130"/>
      <c r="LN212" s="130"/>
      <c r="LO212" s="130"/>
      <c r="LP212" s="130"/>
      <c r="LQ212" s="130"/>
      <c r="LR212" s="130"/>
      <c r="LS212" s="130"/>
      <c r="LT212" s="130"/>
      <c r="LU212" s="130"/>
      <c r="LV212" s="130"/>
      <c r="LW212" s="130"/>
      <c r="LX212" s="135"/>
      <c r="LY212" s="30"/>
      <c r="LZ212" s="30"/>
      <c r="MA212" s="30"/>
      <c r="MB212" s="30"/>
      <c r="MC212" s="30"/>
      <c r="MD212" s="30"/>
      <c r="ME212" s="30"/>
      <c r="MF212" s="30"/>
      <c r="MG212" s="30"/>
      <c r="MH212" s="30"/>
      <c r="MI212" s="30"/>
      <c r="MJ212" s="30"/>
      <c r="MK212" s="30"/>
      <c r="ML212" s="30"/>
      <c r="MM212" s="30"/>
      <c r="MN212" s="30"/>
      <c r="MO212" s="30"/>
      <c r="MP212" s="30"/>
      <c r="MQ212" s="30"/>
      <c r="MR212" s="30"/>
      <c r="MS212" s="30"/>
      <c r="MT212" s="30"/>
      <c r="MU212" s="30"/>
      <c r="MV212" s="30"/>
      <c r="MW212" s="30"/>
      <c r="MX212" s="30"/>
      <c r="MY212" s="30"/>
      <c r="MZ212" s="30"/>
      <c r="NA212" s="30"/>
      <c r="NB212" s="30"/>
      <c r="NC212" s="135"/>
      <c r="ND212" s="30"/>
      <c r="NE212" s="30"/>
      <c r="NF212" s="30"/>
      <c r="NG212" s="30"/>
      <c r="NH212" s="30"/>
      <c r="NI212" s="30"/>
      <c r="NJ212" s="30"/>
      <c r="NK212" s="30"/>
      <c r="NL212" s="30"/>
      <c r="NM212" s="30"/>
      <c r="NN212" s="30"/>
      <c r="NO212" s="30"/>
      <c r="NP212" s="30"/>
      <c r="NQ212" s="30"/>
      <c r="NR212" s="30"/>
      <c r="NS212" s="30"/>
      <c r="NT212" s="30"/>
      <c r="NU212" s="30"/>
      <c r="NV212" s="30"/>
      <c r="NW212" s="30"/>
      <c r="NX212" s="30"/>
      <c r="NY212" s="30"/>
      <c r="NZ212" s="30"/>
      <c r="OA212" s="30"/>
      <c r="OB212" s="30"/>
      <c r="OC212" s="30"/>
      <c r="OD212" s="30"/>
      <c r="OE212" s="30"/>
      <c r="OF212" s="30"/>
      <c r="OG212" s="30"/>
      <c r="OH212" s="30"/>
      <c r="OI212" s="30"/>
      <c r="OJ212" s="30"/>
      <c r="OK212" s="30"/>
      <c r="OL212" s="30"/>
      <c r="OM212" s="30">
        <f t="shared" si="591"/>
        <v>1</v>
      </c>
      <c r="ON212" s="51"/>
    </row>
    <row r="213" spans="1:404" ht="81" hidden="1" customHeight="1">
      <c r="A213" s="310"/>
      <c r="B213" s="74">
        <v>65</v>
      </c>
      <c r="C213" s="16" t="s">
        <v>130</v>
      </c>
      <c r="D213" s="73" t="s">
        <v>0</v>
      </c>
      <c r="E213" s="16" t="s">
        <v>20</v>
      </c>
      <c r="F213" s="82" t="s">
        <v>3</v>
      </c>
      <c r="G213" s="347"/>
      <c r="H213" s="33" t="s">
        <v>707</v>
      </c>
      <c r="I213" s="16" t="s">
        <v>709</v>
      </c>
      <c r="J213" s="76"/>
      <c r="K213" s="30" t="s">
        <v>636</v>
      </c>
      <c r="L213" s="30" t="s">
        <v>957</v>
      </c>
      <c r="M213" s="29" t="s">
        <v>638</v>
      </c>
      <c r="N213" s="93" t="s">
        <v>982</v>
      </c>
      <c r="O213" s="301"/>
      <c r="P213" s="76"/>
      <c r="Q213" s="30"/>
      <c r="R213" s="30"/>
      <c r="S213" s="30"/>
      <c r="T213" s="30"/>
      <c r="U213" s="30"/>
      <c r="V213" s="30"/>
      <c r="W213" s="30"/>
      <c r="X213" s="30"/>
      <c r="Y213" s="30" t="s">
        <v>27</v>
      </c>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130"/>
      <c r="CP213" s="130"/>
      <c r="CQ213" s="130"/>
      <c r="CR213" s="130"/>
      <c r="CS213" s="130"/>
      <c r="CT213" s="130"/>
      <c r="CU213" s="130"/>
      <c r="CV213" s="130"/>
      <c r="CW213" s="130"/>
      <c r="CX213" s="130"/>
      <c r="CY213" s="30"/>
      <c r="CZ213" s="30"/>
      <c r="DA213" s="30"/>
      <c r="DB213" s="30"/>
      <c r="DC213" s="30"/>
      <c r="DD213" s="30"/>
      <c r="DE213" s="30"/>
      <c r="DF213" s="30"/>
      <c r="DG213" s="30"/>
      <c r="DH213" s="135"/>
      <c r="DI213" s="30"/>
      <c r="DJ213" s="30"/>
      <c r="DK213" s="30"/>
      <c r="DL213" s="30"/>
      <c r="DM213" s="30"/>
      <c r="DN213" s="30"/>
      <c r="DO213" s="30"/>
      <c r="DP213" s="30"/>
      <c r="DQ213" s="30"/>
      <c r="DR213" s="135"/>
      <c r="DS213" s="30"/>
      <c r="DT213" s="30"/>
      <c r="DU213" s="30"/>
      <c r="DV213" s="130"/>
      <c r="DW213" s="130"/>
      <c r="DX213" s="130"/>
      <c r="DY213" s="130"/>
      <c r="DZ213" s="130"/>
      <c r="EA213" s="130"/>
      <c r="EB213" s="130"/>
      <c r="EC213" s="130"/>
      <c r="ED213" s="130"/>
      <c r="EE213" s="130"/>
      <c r="EF213" s="130"/>
      <c r="EG213" s="130"/>
      <c r="EH213" s="130"/>
      <c r="EI213" s="130"/>
      <c r="EJ213" s="130"/>
      <c r="EK213" s="130"/>
      <c r="EL213" s="130"/>
      <c r="EM213" s="130"/>
      <c r="EN213" s="130"/>
      <c r="EO213" s="130"/>
      <c r="EP213" s="30"/>
      <c r="EQ213" s="30"/>
      <c r="ER213" s="30"/>
      <c r="ES213" s="30"/>
      <c r="ET213" s="30"/>
      <c r="EU213" s="30"/>
      <c r="EV213" s="30"/>
      <c r="EW213" s="30"/>
      <c r="EX213" s="30"/>
      <c r="EY213" s="135"/>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130"/>
      <c r="LE213" s="130"/>
      <c r="LF213" s="130"/>
      <c r="LG213" s="130"/>
      <c r="LH213" s="130"/>
      <c r="LI213" s="130"/>
      <c r="LJ213" s="130"/>
      <c r="LK213" s="130"/>
      <c r="LL213" s="130"/>
      <c r="LM213" s="130"/>
      <c r="LN213" s="130"/>
      <c r="LO213" s="130"/>
      <c r="LP213" s="130"/>
      <c r="LQ213" s="130"/>
      <c r="LR213" s="130"/>
      <c r="LS213" s="130"/>
      <c r="LT213" s="130"/>
      <c r="LU213" s="130"/>
      <c r="LV213" s="130"/>
      <c r="LW213" s="130"/>
      <c r="LX213" s="135"/>
      <c r="LY213" s="30"/>
      <c r="LZ213" s="30"/>
      <c r="MA213" s="30"/>
      <c r="MB213" s="30"/>
      <c r="MC213" s="30"/>
      <c r="MD213" s="30"/>
      <c r="ME213" s="30"/>
      <c r="MF213" s="30"/>
      <c r="MG213" s="30"/>
      <c r="MH213" s="30"/>
      <c r="MI213" s="30"/>
      <c r="MJ213" s="30"/>
      <c r="MK213" s="30"/>
      <c r="ML213" s="30"/>
      <c r="MM213" s="30"/>
      <c r="MN213" s="30"/>
      <c r="MO213" s="30"/>
      <c r="MP213" s="30"/>
      <c r="MQ213" s="30"/>
      <c r="MR213" s="30"/>
      <c r="MS213" s="30"/>
      <c r="MT213" s="30"/>
      <c r="MU213" s="30"/>
      <c r="MV213" s="30"/>
      <c r="MW213" s="30"/>
      <c r="MX213" s="30"/>
      <c r="MY213" s="30"/>
      <c r="MZ213" s="30"/>
      <c r="NA213" s="30"/>
      <c r="NB213" s="30"/>
      <c r="NC213" s="135"/>
      <c r="ND213" s="30"/>
      <c r="NE213" s="30"/>
      <c r="NF213" s="30"/>
      <c r="NG213" s="30"/>
      <c r="NH213" s="30"/>
      <c r="NI213" s="30"/>
      <c r="NJ213" s="30"/>
      <c r="NK213" s="30"/>
      <c r="NL213" s="30"/>
      <c r="NM213" s="30"/>
      <c r="NN213" s="30"/>
      <c r="NO213" s="30"/>
      <c r="NP213" s="30"/>
      <c r="NQ213" s="30"/>
      <c r="NR213" s="30"/>
      <c r="NS213" s="30"/>
      <c r="NT213" s="30"/>
      <c r="NU213" s="30"/>
      <c r="NV213" s="30"/>
      <c r="NW213" s="30"/>
      <c r="NX213" s="30"/>
      <c r="NY213" s="30"/>
      <c r="NZ213" s="30"/>
      <c r="OA213" s="30"/>
      <c r="OB213" s="30"/>
      <c r="OC213" s="30"/>
      <c r="OD213" s="30"/>
      <c r="OE213" s="30"/>
      <c r="OF213" s="30"/>
      <c r="OG213" s="30"/>
      <c r="OH213" s="30"/>
      <c r="OI213" s="30"/>
      <c r="OJ213" s="30"/>
      <c r="OK213" s="30"/>
      <c r="OL213" s="30"/>
      <c r="OM213" s="30">
        <f t="shared" si="591"/>
        <v>1</v>
      </c>
      <c r="ON213" s="74"/>
    </row>
    <row r="214" spans="1:404" ht="81" hidden="1" customHeight="1">
      <c r="A214" s="310"/>
      <c r="B214" s="74">
        <v>65</v>
      </c>
      <c r="C214" s="16" t="s">
        <v>130</v>
      </c>
      <c r="D214" s="73" t="s">
        <v>0</v>
      </c>
      <c r="E214" s="16" t="s">
        <v>20</v>
      </c>
      <c r="F214" s="82" t="s">
        <v>3</v>
      </c>
      <c r="G214" s="347"/>
      <c r="H214" s="33" t="s">
        <v>707</v>
      </c>
      <c r="I214" s="16" t="s">
        <v>709</v>
      </c>
      <c r="J214" s="76"/>
      <c r="K214" s="30" t="s">
        <v>636</v>
      </c>
      <c r="L214" s="30" t="s">
        <v>957</v>
      </c>
      <c r="M214" s="29" t="s">
        <v>638</v>
      </c>
      <c r="N214" s="93" t="s">
        <v>982</v>
      </c>
      <c r="O214" s="301"/>
      <c r="P214" s="76"/>
      <c r="Q214" s="30"/>
      <c r="R214" s="30"/>
      <c r="S214" s="30"/>
      <c r="T214" s="30"/>
      <c r="U214" s="30"/>
      <c r="V214" s="30"/>
      <c r="W214" s="30"/>
      <c r="X214" s="30"/>
      <c r="Y214" s="30"/>
      <c r="Z214" s="30" t="s">
        <v>27</v>
      </c>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130"/>
      <c r="CP214" s="130"/>
      <c r="CQ214" s="130"/>
      <c r="CR214" s="130"/>
      <c r="CS214" s="130"/>
      <c r="CT214" s="130"/>
      <c r="CU214" s="130"/>
      <c r="CV214" s="130"/>
      <c r="CW214" s="130"/>
      <c r="CX214" s="130"/>
      <c r="CY214" s="30"/>
      <c r="CZ214" s="30"/>
      <c r="DA214" s="30"/>
      <c r="DB214" s="30"/>
      <c r="DC214" s="30"/>
      <c r="DD214" s="30"/>
      <c r="DE214" s="30"/>
      <c r="DF214" s="30"/>
      <c r="DG214" s="30"/>
      <c r="DH214" s="135"/>
      <c r="DI214" s="30"/>
      <c r="DJ214" s="30"/>
      <c r="DK214" s="30"/>
      <c r="DL214" s="30"/>
      <c r="DM214" s="30"/>
      <c r="DN214" s="30"/>
      <c r="DO214" s="30"/>
      <c r="DP214" s="30"/>
      <c r="DQ214" s="30"/>
      <c r="DR214" s="135"/>
      <c r="DS214" s="30"/>
      <c r="DT214" s="30"/>
      <c r="DU214" s="30"/>
      <c r="DV214" s="130"/>
      <c r="DW214" s="130"/>
      <c r="DX214" s="130"/>
      <c r="DY214" s="130"/>
      <c r="DZ214" s="130"/>
      <c r="EA214" s="130"/>
      <c r="EB214" s="130"/>
      <c r="EC214" s="130"/>
      <c r="ED214" s="130"/>
      <c r="EE214" s="130"/>
      <c r="EF214" s="130"/>
      <c r="EG214" s="130"/>
      <c r="EH214" s="130"/>
      <c r="EI214" s="130"/>
      <c r="EJ214" s="130"/>
      <c r="EK214" s="130"/>
      <c r="EL214" s="130"/>
      <c r="EM214" s="130"/>
      <c r="EN214" s="130"/>
      <c r="EO214" s="130"/>
      <c r="EP214" s="30"/>
      <c r="EQ214" s="30"/>
      <c r="ER214" s="30"/>
      <c r="ES214" s="30"/>
      <c r="ET214" s="30"/>
      <c r="EU214" s="30"/>
      <c r="EV214" s="30"/>
      <c r="EW214" s="30"/>
      <c r="EX214" s="30"/>
      <c r="EY214" s="135"/>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130"/>
      <c r="LE214" s="130"/>
      <c r="LF214" s="130"/>
      <c r="LG214" s="130"/>
      <c r="LH214" s="130"/>
      <c r="LI214" s="130"/>
      <c r="LJ214" s="130"/>
      <c r="LK214" s="130"/>
      <c r="LL214" s="130"/>
      <c r="LM214" s="130"/>
      <c r="LN214" s="130"/>
      <c r="LO214" s="130"/>
      <c r="LP214" s="130"/>
      <c r="LQ214" s="130"/>
      <c r="LR214" s="130"/>
      <c r="LS214" s="130"/>
      <c r="LT214" s="130"/>
      <c r="LU214" s="130"/>
      <c r="LV214" s="130"/>
      <c r="LW214" s="130"/>
      <c r="LX214" s="135"/>
      <c r="LY214" s="30"/>
      <c r="LZ214" s="30"/>
      <c r="MA214" s="30"/>
      <c r="MB214" s="30"/>
      <c r="MC214" s="30"/>
      <c r="MD214" s="30"/>
      <c r="ME214" s="30"/>
      <c r="MF214" s="30"/>
      <c r="MG214" s="30"/>
      <c r="MH214" s="30"/>
      <c r="MI214" s="30"/>
      <c r="MJ214" s="30"/>
      <c r="MK214" s="30"/>
      <c r="ML214" s="30"/>
      <c r="MM214" s="30"/>
      <c r="MN214" s="30"/>
      <c r="MO214" s="30"/>
      <c r="MP214" s="30"/>
      <c r="MQ214" s="30"/>
      <c r="MR214" s="30"/>
      <c r="MS214" s="30"/>
      <c r="MT214" s="30"/>
      <c r="MU214" s="30"/>
      <c r="MV214" s="30"/>
      <c r="MW214" s="30"/>
      <c r="MX214" s="30"/>
      <c r="MY214" s="30"/>
      <c r="MZ214" s="30"/>
      <c r="NA214" s="30"/>
      <c r="NB214" s="30"/>
      <c r="NC214" s="135"/>
      <c r="ND214" s="30"/>
      <c r="NE214" s="30"/>
      <c r="NF214" s="30"/>
      <c r="NG214" s="30"/>
      <c r="NH214" s="30"/>
      <c r="NI214" s="30"/>
      <c r="NJ214" s="30"/>
      <c r="NK214" s="30"/>
      <c r="NL214" s="30"/>
      <c r="NM214" s="30"/>
      <c r="NN214" s="30"/>
      <c r="NO214" s="30"/>
      <c r="NP214" s="30"/>
      <c r="NQ214" s="30"/>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f t="shared" si="591"/>
        <v>1</v>
      </c>
      <c r="ON214" s="74"/>
    </row>
    <row r="215" spans="1:404" ht="81" hidden="1" customHeight="1">
      <c r="A215" s="311"/>
      <c r="B215" s="74">
        <v>65</v>
      </c>
      <c r="C215" s="16" t="s">
        <v>130</v>
      </c>
      <c r="D215" s="73" t="s">
        <v>0</v>
      </c>
      <c r="E215" s="16" t="s">
        <v>20</v>
      </c>
      <c r="F215" s="82" t="s">
        <v>3</v>
      </c>
      <c r="G215" s="348"/>
      <c r="H215" s="33" t="s">
        <v>707</v>
      </c>
      <c r="I215" s="16" t="s">
        <v>709</v>
      </c>
      <c r="J215" s="76"/>
      <c r="K215" s="30" t="s">
        <v>636</v>
      </c>
      <c r="L215" s="30" t="s">
        <v>957</v>
      </c>
      <c r="M215" s="29" t="s">
        <v>638</v>
      </c>
      <c r="N215" s="93" t="s">
        <v>982</v>
      </c>
      <c r="O215" s="302"/>
      <c r="P215" s="76"/>
      <c r="Q215" s="30"/>
      <c r="R215" s="30"/>
      <c r="S215" s="30"/>
      <c r="T215" s="30"/>
      <c r="U215" s="30"/>
      <c r="V215" s="30"/>
      <c r="W215" s="30"/>
      <c r="X215" s="30"/>
      <c r="Y215" s="30"/>
      <c r="Z215" s="30"/>
      <c r="AA215" s="30" t="s">
        <v>27</v>
      </c>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130"/>
      <c r="CP215" s="130"/>
      <c r="CQ215" s="130"/>
      <c r="CR215" s="130"/>
      <c r="CS215" s="130"/>
      <c r="CT215" s="130"/>
      <c r="CU215" s="130"/>
      <c r="CV215" s="130"/>
      <c r="CW215" s="130"/>
      <c r="CX215" s="130"/>
      <c r="CY215" s="30"/>
      <c r="CZ215" s="30"/>
      <c r="DA215" s="30"/>
      <c r="DB215" s="30"/>
      <c r="DC215" s="30"/>
      <c r="DD215" s="30"/>
      <c r="DE215" s="30"/>
      <c r="DF215" s="30"/>
      <c r="DG215" s="30"/>
      <c r="DH215" s="135"/>
      <c r="DI215" s="30"/>
      <c r="DJ215" s="30"/>
      <c r="DK215" s="30"/>
      <c r="DL215" s="30"/>
      <c r="DM215" s="30"/>
      <c r="DN215" s="30"/>
      <c r="DO215" s="30"/>
      <c r="DP215" s="30"/>
      <c r="DQ215" s="30"/>
      <c r="DR215" s="135"/>
      <c r="DS215" s="30"/>
      <c r="DT215" s="30"/>
      <c r="DU215" s="30"/>
      <c r="DV215" s="130"/>
      <c r="DW215" s="130"/>
      <c r="DX215" s="130"/>
      <c r="DY215" s="130"/>
      <c r="DZ215" s="130"/>
      <c r="EA215" s="130"/>
      <c r="EB215" s="130"/>
      <c r="EC215" s="130"/>
      <c r="ED215" s="130"/>
      <c r="EE215" s="130"/>
      <c r="EF215" s="130"/>
      <c r="EG215" s="130"/>
      <c r="EH215" s="130"/>
      <c r="EI215" s="130"/>
      <c r="EJ215" s="130"/>
      <c r="EK215" s="130"/>
      <c r="EL215" s="130"/>
      <c r="EM215" s="130"/>
      <c r="EN215" s="130"/>
      <c r="EO215" s="130"/>
      <c r="EP215" s="30"/>
      <c r="EQ215" s="30"/>
      <c r="ER215" s="30"/>
      <c r="ES215" s="30"/>
      <c r="ET215" s="30"/>
      <c r="EU215" s="30"/>
      <c r="EV215" s="30"/>
      <c r="EW215" s="30"/>
      <c r="EX215" s="30"/>
      <c r="EY215" s="135"/>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130"/>
      <c r="LE215" s="130"/>
      <c r="LF215" s="130"/>
      <c r="LG215" s="130"/>
      <c r="LH215" s="130"/>
      <c r="LI215" s="130"/>
      <c r="LJ215" s="130"/>
      <c r="LK215" s="130"/>
      <c r="LL215" s="130"/>
      <c r="LM215" s="130"/>
      <c r="LN215" s="130"/>
      <c r="LO215" s="130"/>
      <c r="LP215" s="130"/>
      <c r="LQ215" s="130"/>
      <c r="LR215" s="130"/>
      <c r="LS215" s="130"/>
      <c r="LT215" s="130"/>
      <c r="LU215" s="130"/>
      <c r="LV215" s="130"/>
      <c r="LW215" s="130"/>
      <c r="LX215" s="135"/>
      <c r="LY215" s="30"/>
      <c r="LZ215" s="30"/>
      <c r="MA215" s="30"/>
      <c r="MB215" s="30"/>
      <c r="MC215" s="30"/>
      <c r="MD215" s="30"/>
      <c r="ME215" s="30"/>
      <c r="MF215" s="30"/>
      <c r="MG215" s="30"/>
      <c r="MH215" s="30"/>
      <c r="MI215" s="30"/>
      <c r="MJ215" s="30"/>
      <c r="MK215" s="30"/>
      <c r="ML215" s="30"/>
      <c r="MM215" s="30"/>
      <c r="MN215" s="30"/>
      <c r="MO215" s="30"/>
      <c r="MP215" s="30"/>
      <c r="MQ215" s="30"/>
      <c r="MR215" s="30"/>
      <c r="MS215" s="30"/>
      <c r="MT215" s="30"/>
      <c r="MU215" s="30"/>
      <c r="MV215" s="30"/>
      <c r="MW215" s="30"/>
      <c r="MX215" s="30"/>
      <c r="MY215" s="30"/>
      <c r="MZ215" s="30"/>
      <c r="NA215" s="30"/>
      <c r="NB215" s="30"/>
      <c r="NC215" s="135"/>
      <c r="ND215" s="30"/>
      <c r="NE215" s="30"/>
      <c r="NF215" s="30"/>
      <c r="NG215" s="30"/>
      <c r="NH215" s="30"/>
      <c r="NI215" s="30"/>
      <c r="NJ215" s="30"/>
      <c r="NK215" s="30"/>
      <c r="NL215" s="30"/>
      <c r="NM215" s="30"/>
      <c r="NN215" s="30"/>
      <c r="NO215" s="30"/>
      <c r="NP215" s="30"/>
      <c r="NQ215" s="30"/>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f t="shared" si="591"/>
        <v>1</v>
      </c>
      <c r="ON215" s="74"/>
    </row>
    <row r="216" spans="1:404" ht="48.75" hidden="1" customHeight="1">
      <c r="A216" s="28">
        <v>197</v>
      </c>
      <c r="B216" s="51">
        <v>66</v>
      </c>
      <c r="C216" s="16" t="s">
        <v>130</v>
      </c>
      <c r="D216" s="14" t="s">
        <v>0</v>
      </c>
      <c r="E216" s="16" t="s">
        <v>131</v>
      </c>
      <c r="F216" s="82" t="s">
        <v>3</v>
      </c>
      <c r="G216" s="51" t="s">
        <v>27</v>
      </c>
      <c r="H216" s="89" t="s">
        <v>708</v>
      </c>
      <c r="I216" s="16" t="s">
        <v>710</v>
      </c>
      <c r="J216" s="54"/>
      <c r="K216" s="30" t="s">
        <v>636</v>
      </c>
      <c r="L216" s="30" t="s">
        <v>957</v>
      </c>
      <c r="M216" s="29" t="s">
        <v>638</v>
      </c>
      <c r="N216" s="93" t="s">
        <v>982</v>
      </c>
      <c r="O216" s="105" t="s">
        <v>27</v>
      </c>
      <c r="P216" s="54">
        <v>1</v>
      </c>
      <c r="Q216" s="30"/>
      <c r="R216" s="30"/>
      <c r="S216" s="30"/>
      <c r="T216" s="30" t="s">
        <v>27</v>
      </c>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130"/>
      <c r="CP216" s="130"/>
      <c r="CQ216" s="130"/>
      <c r="CR216" s="130"/>
      <c r="CS216" s="130"/>
      <c r="CT216" s="130"/>
      <c r="CU216" s="130"/>
      <c r="CV216" s="130"/>
      <c r="CW216" s="130"/>
      <c r="CX216" s="130"/>
      <c r="CY216" s="30"/>
      <c r="CZ216" s="30"/>
      <c r="DA216" s="30"/>
      <c r="DB216" s="30"/>
      <c r="DC216" s="30"/>
      <c r="DD216" s="30"/>
      <c r="DE216" s="30"/>
      <c r="DF216" s="30"/>
      <c r="DG216" s="30"/>
      <c r="DH216" s="135"/>
      <c r="DI216" s="30"/>
      <c r="DJ216" s="30"/>
      <c r="DK216" s="30"/>
      <c r="DL216" s="30"/>
      <c r="DM216" s="30"/>
      <c r="DN216" s="30"/>
      <c r="DO216" s="30"/>
      <c r="DP216" s="30"/>
      <c r="DQ216" s="30"/>
      <c r="DR216" s="152" t="s">
        <v>1067</v>
      </c>
      <c r="DS216" s="152" t="s">
        <v>1067</v>
      </c>
      <c r="DT216" s="152" t="s">
        <v>1067</v>
      </c>
      <c r="DU216" s="152" t="s">
        <v>1067</v>
      </c>
      <c r="DV216" s="152" t="s">
        <v>1067</v>
      </c>
      <c r="DW216" s="30">
        <v>2</v>
      </c>
      <c r="DX216" s="30">
        <v>2</v>
      </c>
      <c r="DY216" s="30">
        <v>2</v>
      </c>
      <c r="DZ216" s="30">
        <v>2</v>
      </c>
      <c r="EA216" s="23">
        <v>1</v>
      </c>
      <c r="EB216" s="23">
        <v>2</v>
      </c>
      <c r="EC216" s="30">
        <v>2</v>
      </c>
      <c r="ED216" s="30">
        <v>2</v>
      </c>
      <c r="EE216" s="30">
        <v>2</v>
      </c>
      <c r="EF216" s="30">
        <v>2</v>
      </c>
      <c r="EG216" s="30">
        <v>2</v>
      </c>
      <c r="EH216" s="23">
        <v>2</v>
      </c>
      <c r="EI216" s="30">
        <v>2</v>
      </c>
      <c r="EJ216" s="23">
        <v>1</v>
      </c>
      <c r="EK216" s="30">
        <v>2</v>
      </c>
      <c r="EL216" s="30">
        <v>2</v>
      </c>
      <c r="EM216" s="30">
        <v>2</v>
      </c>
      <c r="EN216" s="30"/>
      <c r="EO216" s="208">
        <f>COUNTIF(DW216:EN216,"2")</f>
        <v>15</v>
      </c>
      <c r="EP216" s="207">
        <f t="shared" ref="EP216" si="682">EO216/(EO216+EQ216+ES216+EU216)</f>
        <v>0.88235294117647056</v>
      </c>
      <c r="EQ216" s="208">
        <f>COUNTIF(DW216:EN216,"1")</f>
        <v>2</v>
      </c>
      <c r="ER216" s="207">
        <f t="shared" ref="ER216" si="683">EQ216/(EO216+EQ216+ES216+EU216)</f>
        <v>0.11764705882352941</v>
      </c>
      <c r="ES216" s="208">
        <f>COUNTIF(DW216:EN216,"0")</f>
        <v>0</v>
      </c>
      <c r="ET216" s="207">
        <f t="shared" ref="ET216" si="684">ES216/(EO216+EQ216+ES216+EU216)</f>
        <v>0</v>
      </c>
      <c r="EU216" s="208">
        <f>COUNTIF(DW216:EN216,"KĐG")</f>
        <v>0</v>
      </c>
      <c r="EV216" s="207">
        <f t="shared" ref="EV216" si="685">EU216/(EO216+EQ216+ES216+EU216)</f>
        <v>0</v>
      </c>
      <c r="EW216" s="209">
        <f t="shared" ref="EW216" si="686">(((EO216*2)+(EQ216*1)+(ES216*0)))/(EO216+EQ216+ES216)</f>
        <v>1.8823529411764706</v>
      </c>
      <c r="EX216" s="169" t="str">
        <f t="shared" ref="EX216" si="687">IF(EV216&gt;=50%,"KĐG",IF(EW216&gt;=1.6,"ĐMT",IF(EW216&gt;=1,"CCG","CĐ")))</f>
        <v>ĐMT</v>
      </c>
      <c r="EY216" s="135"/>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130"/>
      <c r="LE216" s="130"/>
      <c r="LF216" s="130"/>
      <c r="LG216" s="130"/>
      <c r="LH216" s="130"/>
      <c r="LI216" s="130"/>
      <c r="LJ216" s="130"/>
      <c r="LK216" s="130"/>
      <c r="LL216" s="130"/>
      <c r="LM216" s="130"/>
      <c r="LN216" s="130"/>
      <c r="LO216" s="130"/>
      <c r="LP216" s="130"/>
      <c r="LQ216" s="130"/>
      <c r="LR216" s="130"/>
      <c r="LS216" s="130"/>
      <c r="LT216" s="130"/>
      <c r="LU216" s="130"/>
      <c r="LV216" s="130"/>
      <c r="LW216" s="130"/>
      <c r="LX216" s="135"/>
      <c r="LY216" s="30"/>
      <c r="LZ216" s="30"/>
      <c r="MA216" s="30"/>
      <c r="MB216" s="30"/>
      <c r="MC216" s="30"/>
      <c r="MD216" s="30"/>
      <c r="ME216" s="30"/>
      <c r="MF216" s="30"/>
      <c r="MG216" s="30"/>
      <c r="MH216" s="30"/>
      <c r="MI216" s="30"/>
      <c r="MJ216" s="30"/>
      <c r="MK216" s="30"/>
      <c r="ML216" s="30"/>
      <c r="MM216" s="30"/>
      <c r="MN216" s="30"/>
      <c r="MO216" s="30"/>
      <c r="MP216" s="30"/>
      <c r="MQ216" s="30"/>
      <c r="MR216" s="30"/>
      <c r="MS216" s="30"/>
      <c r="MT216" s="30"/>
      <c r="MU216" s="30"/>
      <c r="MV216" s="30"/>
      <c r="MW216" s="30"/>
      <c r="MX216" s="30"/>
      <c r="MY216" s="30"/>
      <c r="MZ216" s="30"/>
      <c r="NA216" s="30"/>
      <c r="NB216" s="30"/>
      <c r="NC216" s="135"/>
      <c r="ND216" s="30"/>
      <c r="NE216" s="30"/>
      <c r="NF216" s="30"/>
      <c r="NG216" s="30"/>
      <c r="NH216" s="30"/>
      <c r="NI216" s="30"/>
      <c r="NJ216" s="30"/>
      <c r="NK216" s="30"/>
      <c r="NL216" s="30"/>
      <c r="NM216" s="30"/>
      <c r="NN216" s="30"/>
      <c r="NO216" s="30"/>
      <c r="NP216" s="30"/>
      <c r="NQ216" s="30"/>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f t="shared" si="591"/>
        <v>1</v>
      </c>
      <c r="ON216" s="51"/>
    </row>
    <row r="217" spans="1:404" ht="65.25" hidden="1" customHeight="1">
      <c r="A217" s="309">
        <v>203</v>
      </c>
      <c r="B217" s="51">
        <v>67</v>
      </c>
      <c r="C217" s="20" t="s">
        <v>588</v>
      </c>
      <c r="D217" s="21" t="s">
        <v>3</v>
      </c>
      <c r="E217" s="20" t="s">
        <v>92</v>
      </c>
      <c r="F217" s="82" t="s">
        <v>3</v>
      </c>
      <c r="G217" s="346" t="s">
        <v>27</v>
      </c>
      <c r="H217" s="94" t="s">
        <v>711</v>
      </c>
      <c r="I217" s="16" t="s">
        <v>715</v>
      </c>
      <c r="J217" s="54"/>
      <c r="K217" s="30" t="s">
        <v>636</v>
      </c>
      <c r="L217" s="30" t="s">
        <v>957</v>
      </c>
      <c r="M217" s="29" t="s">
        <v>638</v>
      </c>
      <c r="N217" s="93" t="s">
        <v>981</v>
      </c>
      <c r="O217" s="300" t="s">
        <v>27</v>
      </c>
      <c r="P217" s="54"/>
      <c r="Q217" s="30"/>
      <c r="R217" s="30" t="s">
        <v>27</v>
      </c>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152" t="s">
        <v>1069</v>
      </c>
      <c r="BH217" s="152" t="s">
        <v>1069</v>
      </c>
      <c r="BI217" s="152" t="s">
        <v>1069</v>
      </c>
      <c r="BJ217" s="30">
        <v>2</v>
      </c>
      <c r="BK217" s="30">
        <v>2</v>
      </c>
      <c r="BL217" s="30">
        <v>2</v>
      </c>
      <c r="BM217" s="30">
        <v>2</v>
      </c>
      <c r="BN217" s="23">
        <v>1</v>
      </c>
      <c r="BO217" s="23">
        <v>2</v>
      </c>
      <c r="BP217" s="30">
        <v>2</v>
      </c>
      <c r="BQ217" s="30">
        <v>1</v>
      </c>
      <c r="BR217" s="30">
        <v>2</v>
      </c>
      <c r="BS217" s="30">
        <v>2</v>
      </c>
      <c r="BT217" s="30">
        <v>2</v>
      </c>
      <c r="BU217" s="23">
        <v>2</v>
      </c>
      <c r="BV217" s="30">
        <v>2</v>
      </c>
      <c r="BW217" s="23">
        <v>1</v>
      </c>
      <c r="BX217" s="30">
        <v>2</v>
      </c>
      <c r="BY217" s="30">
        <v>2</v>
      </c>
      <c r="BZ217" s="30">
        <v>2</v>
      </c>
      <c r="CA217" s="30">
        <v>1</v>
      </c>
      <c r="CB217" s="30"/>
      <c r="CC217" s="185">
        <f>COUNTIF(BJ217:CA217,"2")</f>
        <v>14</v>
      </c>
      <c r="CD217" s="186">
        <f t="shared" ref="CD217" si="688">CC217/(CC217+CE217+CG217+CI217)</f>
        <v>0.77777777777777779</v>
      </c>
      <c r="CE217" s="185">
        <f>COUNTIF(BJ217:CA217,"1")</f>
        <v>4</v>
      </c>
      <c r="CF217" s="186">
        <f t="shared" ref="CF217" si="689">CE217/(CC217+CE217+CG217+CI217)</f>
        <v>0.22222222222222221</v>
      </c>
      <c r="CG217" s="185">
        <f>COUNTIF(BJ217:CA217,"0")</f>
        <v>0</v>
      </c>
      <c r="CH217" s="186">
        <f t="shared" ref="CH217" si="690">CG217/(CC217+CE217+CG217+CI217)</f>
        <v>0</v>
      </c>
      <c r="CI217" s="185">
        <f>COUNTIF(BJ217:CA217,"KĐG")</f>
        <v>0</v>
      </c>
      <c r="CJ217" s="186">
        <f t="shared" ref="CJ217" si="691">CI217/(CC217+CE217+CG217+CI217)</f>
        <v>0</v>
      </c>
      <c r="CK217" s="187">
        <f t="shared" ref="CK217" si="692">(((CC217*2)+(CE217*1)+(CG217*0)))/(CC217+CE217+CG217)</f>
        <v>1.7777777777777777</v>
      </c>
      <c r="CL217" s="169" t="str">
        <f t="shared" ref="CL217" si="693">IF(CJ217&gt;=50%,"KĐG",IF(CK217&gt;=1.6,"ĐMT",IF(CK217&gt;=1,"CCG","CĐ")))</f>
        <v>ĐMT</v>
      </c>
      <c r="CM217" s="30"/>
      <c r="CN217" s="30"/>
      <c r="CO217" s="130"/>
      <c r="CP217" s="130"/>
      <c r="CQ217" s="130"/>
      <c r="CR217" s="130"/>
      <c r="CS217" s="130"/>
      <c r="CT217" s="130"/>
      <c r="CU217" s="130"/>
      <c r="CV217" s="130"/>
      <c r="CW217" s="130"/>
      <c r="CX217" s="130"/>
      <c r="CY217" s="30"/>
      <c r="CZ217" s="30"/>
      <c r="DA217" s="30"/>
      <c r="DB217" s="30"/>
      <c r="DC217" s="30"/>
      <c r="DD217" s="30"/>
      <c r="DE217" s="30"/>
      <c r="DF217" s="30"/>
      <c r="DG217" s="30"/>
      <c r="DH217" s="135"/>
      <c r="DI217" s="30"/>
      <c r="DJ217" s="30"/>
      <c r="DK217" s="30"/>
      <c r="DL217" s="30"/>
      <c r="DM217" s="30"/>
      <c r="DN217" s="30"/>
      <c r="DO217" s="30"/>
      <c r="DP217" s="30"/>
      <c r="DQ217" s="30"/>
      <c r="DR217" s="135"/>
      <c r="DS217" s="30"/>
      <c r="DT217" s="30"/>
      <c r="DU217" s="30"/>
      <c r="DV217" s="130"/>
      <c r="DW217" s="130"/>
      <c r="DX217" s="130"/>
      <c r="DY217" s="130"/>
      <c r="DZ217" s="130"/>
      <c r="EA217" s="130"/>
      <c r="EB217" s="130"/>
      <c r="EC217" s="130"/>
      <c r="ED217" s="130"/>
      <c r="EE217" s="130"/>
      <c r="EF217" s="130"/>
      <c r="EG217" s="130"/>
      <c r="EH217" s="130"/>
      <c r="EI217" s="130"/>
      <c r="EJ217" s="130"/>
      <c r="EK217" s="130"/>
      <c r="EL217" s="130"/>
      <c r="EM217" s="130"/>
      <c r="EN217" s="130"/>
      <c r="EO217" s="130"/>
      <c r="EP217" s="30"/>
      <c r="EQ217" s="30"/>
      <c r="ER217" s="30"/>
      <c r="ES217" s="30"/>
      <c r="ET217" s="30"/>
      <c r="EU217" s="30"/>
      <c r="EV217" s="30"/>
      <c r="EW217" s="30"/>
      <c r="EX217" s="30"/>
      <c r="EY217" s="135"/>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130"/>
      <c r="LE217" s="130"/>
      <c r="LF217" s="130"/>
      <c r="LG217" s="130"/>
      <c r="LH217" s="130"/>
      <c r="LI217" s="130"/>
      <c r="LJ217" s="130"/>
      <c r="LK217" s="130"/>
      <c r="LL217" s="130"/>
      <c r="LM217" s="130"/>
      <c r="LN217" s="130"/>
      <c r="LO217" s="130"/>
      <c r="LP217" s="130"/>
      <c r="LQ217" s="130"/>
      <c r="LR217" s="130"/>
      <c r="LS217" s="130"/>
      <c r="LT217" s="130"/>
      <c r="LU217" s="130"/>
      <c r="LV217" s="130"/>
      <c r="LW217" s="130"/>
      <c r="LX217" s="135"/>
      <c r="LY217" s="30"/>
      <c r="LZ217" s="30"/>
      <c r="MA217" s="30"/>
      <c r="MB217" s="30"/>
      <c r="MC217" s="30"/>
      <c r="MD217" s="30"/>
      <c r="ME217" s="30"/>
      <c r="MF217" s="30"/>
      <c r="MG217" s="30"/>
      <c r="MH217" s="30"/>
      <c r="MI217" s="30"/>
      <c r="MJ217" s="30"/>
      <c r="MK217" s="30"/>
      <c r="ML217" s="30"/>
      <c r="MM217" s="30"/>
      <c r="MN217" s="30"/>
      <c r="MO217" s="30"/>
      <c r="MP217" s="30"/>
      <c r="MQ217" s="30"/>
      <c r="MR217" s="30"/>
      <c r="MS217" s="30"/>
      <c r="MT217" s="30"/>
      <c r="MU217" s="30"/>
      <c r="MV217" s="30"/>
      <c r="MW217" s="30"/>
      <c r="MX217" s="30"/>
      <c r="MY217" s="30"/>
      <c r="MZ217" s="30"/>
      <c r="NA217" s="30"/>
      <c r="NB217" s="30"/>
      <c r="NC217" s="135"/>
      <c r="ND217" s="30"/>
      <c r="NE217" s="30"/>
      <c r="NF217" s="30"/>
      <c r="NG217" s="30"/>
      <c r="NH217" s="30"/>
      <c r="NI217" s="30"/>
      <c r="NJ217" s="30"/>
      <c r="NK217" s="30"/>
      <c r="NL217" s="30"/>
      <c r="NM217" s="30"/>
      <c r="NN217" s="30"/>
      <c r="NO217" s="30"/>
      <c r="NP217" s="30"/>
      <c r="NQ217" s="30"/>
      <c r="NR217" s="30"/>
      <c r="NS217" s="30"/>
      <c r="NT217" s="30"/>
      <c r="NU217" s="30"/>
      <c r="NV217" s="30"/>
      <c r="NW217" s="30"/>
      <c r="NX217" s="30"/>
      <c r="NY217" s="30"/>
      <c r="NZ217" s="30"/>
      <c r="OA217" s="30"/>
      <c r="OB217" s="30"/>
      <c r="OC217" s="30"/>
      <c r="OD217" s="30"/>
      <c r="OE217" s="30"/>
      <c r="OF217" s="30"/>
      <c r="OG217" s="30"/>
      <c r="OH217" s="30"/>
      <c r="OI217" s="30"/>
      <c r="OJ217" s="30"/>
      <c r="OK217" s="30"/>
      <c r="OL217" s="30"/>
      <c r="OM217" s="30">
        <f t="shared" si="591"/>
        <v>1</v>
      </c>
      <c r="ON217" s="51"/>
    </row>
    <row r="218" spans="1:404" ht="53.25" hidden="1" customHeight="1">
      <c r="A218" s="310"/>
      <c r="B218" s="74">
        <v>67</v>
      </c>
      <c r="C218" s="20" t="s">
        <v>588</v>
      </c>
      <c r="D218" s="71" t="s">
        <v>3</v>
      </c>
      <c r="E218" s="20" t="s">
        <v>92</v>
      </c>
      <c r="F218" s="82" t="s">
        <v>3</v>
      </c>
      <c r="G218" s="347"/>
      <c r="H218" s="94" t="s">
        <v>711</v>
      </c>
      <c r="I218" s="16" t="s">
        <v>715</v>
      </c>
      <c r="J218" s="76"/>
      <c r="K218" s="30" t="s">
        <v>636</v>
      </c>
      <c r="L218" s="30" t="s">
        <v>957</v>
      </c>
      <c r="M218" s="29" t="s">
        <v>638</v>
      </c>
      <c r="N218" s="93" t="s">
        <v>981</v>
      </c>
      <c r="O218" s="301"/>
      <c r="P218" s="76"/>
      <c r="Q218" s="30"/>
      <c r="R218" s="30"/>
      <c r="S218" s="30"/>
      <c r="T218" s="30"/>
      <c r="U218" s="30"/>
      <c r="V218" s="30" t="s">
        <v>27</v>
      </c>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130"/>
      <c r="CP218" s="130"/>
      <c r="CQ218" s="130"/>
      <c r="CR218" s="130"/>
      <c r="CS218" s="130"/>
      <c r="CT218" s="130"/>
      <c r="CU218" s="130"/>
      <c r="CV218" s="130"/>
      <c r="CW218" s="130"/>
      <c r="CX218" s="130"/>
      <c r="CY218" s="30"/>
      <c r="CZ218" s="30"/>
      <c r="DA218" s="30"/>
      <c r="DB218" s="30"/>
      <c r="DC218" s="30"/>
      <c r="DD218" s="30"/>
      <c r="DE218" s="30"/>
      <c r="DF218" s="30"/>
      <c r="DG218" s="30"/>
      <c r="DH218" s="135"/>
      <c r="DI218" s="30"/>
      <c r="DJ218" s="30"/>
      <c r="DK218" s="30"/>
      <c r="DL218" s="30"/>
      <c r="DM218" s="30"/>
      <c r="DN218" s="30"/>
      <c r="DO218" s="30"/>
      <c r="DP218" s="30"/>
      <c r="DQ218" s="30"/>
      <c r="DR218" s="135"/>
      <c r="DS218" s="30"/>
      <c r="DT218" s="30"/>
      <c r="DU218" s="30"/>
      <c r="DV218" s="130"/>
      <c r="DW218" s="130"/>
      <c r="DX218" s="130"/>
      <c r="DY218" s="130"/>
      <c r="DZ218" s="130"/>
      <c r="EA218" s="130"/>
      <c r="EB218" s="130"/>
      <c r="EC218" s="130"/>
      <c r="ED218" s="130"/>
      <c r="EE218" s="130"/>
      <c r="EF218" s="130"/>
      <c r="EG218" s="130"/>
      <c r="EH218" s="130"/>
      <c r="EI218" s="130"/>
      <c r="EJ218" s="130"/>
      <c r="EK218" s="130"/>
      <c r="EL218" s="130"/>
      <c r="EM218" s="130"/>
      <c r="EN218" s="130"/>
      <c r="EO218" s="130"/>
      <c r="EP218" s="30"/>
      <c r="EQ218" s="30"/>
      <c r="ER218" s="30"/>
      <c r="ES218" s="30"/>
      <c r="ET218" s="30"/>
      <c r="EU218" s="30"/>
      <c r="EV218" s="30"/>
      <c r="EW218" s="30"/>
      <c r="EX218" s="30"/>
      <c r="EY218" s="135"/>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152" t="s">
        <v>1069</v>
      </c>
      <c r="GE218" s="152" t="s">
        <v>1069</v>
      </c>
      <c r="GF218" s="30">
        <v>2</v>
      </c>
      <c r="GG218" s="30">
        <v>2</v>
      </c>
      <c r="GH218" s="30">
        <v>2</v>
      </c>
      <c r="GI218" s="30">
        <v>2</v>
      </c>
      <c r="GJ218" s="23">
        <v>2</v>
      </c>
      <c r="GK218" s="23">
        <v>2</v>
      </c>
      <c r="GL218" s="30">
        <v>2</v>
      </c>
      <c r="GM218" s="30">
        <v>2</v>
      </c>
      <c r="GN218" s="30">
        <v>2</v>
      </c>
      <c r="GO218" s="30">
        <v>2</v>
      </c>
      <c r="GP218" s="30">
        <v>2</v>
      </c>
      <c r="GQ218" s="30">
        <v>2</v>
      </c>
      <c r="GR218" s="30">
        <v>2</v>
      </c>
      <c r="GS218" s="23">
        <v>1</v>
      </c>
      <c r="GT218" s="30">
        <v>2</v>
      </c>
      <c r="GU218" s="30">
        <v>2</v>
      </c>
      <c r="GV218" s="30">
        <v>2</v>
      </c>
      <c r="GW218" s="30"/>
      <c r="GX218" s="30">
        <v>2</v>
      </c>
      <c r="GY218" s="224">
        <f>COUNTIF(GF218:GX218,"2")</f>
        <v>17</v>
      </c>
      <c r="GZ218" s="225">
        <f t="shared" ref="GZ218" si="694">GY218/(GY218+HA218+HC218+HE218)</f>
        <v>0.94444444444444442</v>
      </c>
      <c r="HA218" s="224">
        <f>COUNTIF(GG218:GX218,"1")</f>
        <v>1</v>
      </c>
      <c r="HB218" s="225">
        <f t="shared" ref="HB218" si="695">HA218/(GY218+HA218+HC218+HE218)</f>
        <v>5.5555555555555552E-2</v>
      </c>
      <c r="HC218" s="224">
        <f>COUNTIF(GG218:GX218,"0")</f>
        <v>0</v>
      </c>
      <c r="HD218" s="225">
        <f t="shared" ref="HD218" si="696">HC218/(GY218+HA218+HC218+HE218)</f>
        <v>0</v>
      </c>
      <c r="HE218" s="224">
        <f>COUNTIF(GG218:GX218,"KĐG")</f>
        <v>0</v>
      </c>
      <c r="HF218" s="225">
        <f t="shared" ref="HF218" si="697">HE218/(GY218+HA218+HC218+HE218)</f>
        <v>0</v>
      </c>
      <c r="HG218" s="226">
        <f t="shared" ref="HG218" si="698">(((GY218*2)+(HA218*1)+(HC218*0)))/(GY218+HA218+HC218)</f>
        <v>1.9444444444444444</v>
      </c>
      <c r="HH218" s="169" t="str">
        <f t="shared" ref="HH218" si="699">IF(HF218&gt;=50%,"KĐG",IF(HG218&gt;=1.6,"ĐMT",IF(HG218&gt;=1,"CCG","CĐ")))</f>
        <v>ĐMT</v>
      </c>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130"/>
      <c r="LE218" s="130"/>
      <c r="LF218" s="130"/>
      <c r="LG218" s="130"/>
      <c r="LH218" s="130"/>
      <c r="LI218" s="130"/>
      <c r="LJ218" s="130"/>
      <c r="LK218" s="130"/>
      <c r="LL218" s="130"/>
      <c r="LM218" s="130"/>
      <c r="LN218" s="130"/>
      <c r="LO218" s="130"/>
      <c r="LP218" s="130"/>
      <c r="LQ218" s="130"/>
      <c r="LR218" s="130"/>
      <c r="LS218" s="130"/>
      <c r="LT218" s="130"/>
      <c r="LU218" s="130"/>
      <c r="LV218" s="130"/>
      <c r="LW218" s="130"/>
      <c r="LX218" s="135"/>
      <c r="LY218" s="30"/>
      <c r="LZ218" s="30"/>
      <c r="MA218" s="30"/>
      <c r="MB218" s="30"/>
      <c r="MC218" s="30"/>
      <c r="MD218" s="30"/>
      <c r="ME218" s="30"/>
      <c r="MF218" s="30"/>
      <c r="MG218" s="30"/>
      <c r="MH218" s="30"/>
      <c r="MI218" s="30"/>
      <c r="MJ218" s="30"/>
      <c r="MK218" s="30"/>
      <c r="ML218" s="30"/>
      <c r="MM218" s="30"/>
      <c r="MN218" s="30"/>
      <c r="MO218" s="30"/>
      <c r="MP218" s="30"/>
      <c r="MQ218" s="30"/>
      <c r="MR218" s="30"/>
      <c r="MS218" s="30"/>
      <c r="MT218" s="30"/>
      <c r="MU218" s="30"/>
      <c r="MV218" s="30"/>
      <c r="MW218" s="30"/>
      <c r="MX218" s="30"/>
      <c r="MY218" s="30"/>
      <c r="MZ218" s="30"/>
      <c r="NA218" s="30"/>
      <c r="NB218" s="30"/>
      <c r="NC218" s="135"/>
      <c r="ND218" s="30"/>
      <c r="NE218" s="30"/>
      <c r="NF218" s="30"/>
      <c r="NG218" s="30"/>
      <c r="NH218" s="30"/>
      <c r="NI218" s="30"/>
      <c r="NJ218" s="30"/>
      <c r="NK218" s="30"/>
      <c r="NL218" s="30"/>
      <c r="NM218" s="30"/>
      <c r="NN218" s="30"/>
      <c r="NO218" s="30"/>
      <c r="NP218" s="30"/>
      <c r="NQ218" s="30"/>
      <c r="NR218" s="30"/>
      <c r="NS218" s="30"/>
      <c r="NT218" s="30"/>
      <c r="NU218" s="30"/>
      <c r="NV218" s="30"/>
      <c r="NW218" s="30"/>
      <c r="NX218" s="30"/>
      <c r="NY218" s="30"/>
      <c r="NZ218" s="30"/>
      <c r="OA218" s="30"/>
      <c r="OB218" s="30"/>
      <c r="OC218" s="30"/>
      <c r="OD218" s="30"/>
      <c r="OE218" s="30"/>
      <c r="OF218" s="30"/>
      <c r="OG218" s="30"/>
      <c r="OH218" s="30"/>
      <c r="OI218" s="30"/>
      <c r="OJ218" s="30"/>
      <c r="OK218" s="30"/>
      <c r="OL218" s="30"/>
      <c r="OM218" s="30">
        <f t="shared" si="591"/>
        <v>1</v>
      </c>
      <c r="ON218" s="74"/>
    </row>
    <row r="219" spans="1:404" ht="110.25" hidden="1" customHeight="1">
      <c r="A219" s="311"/>
      <c r="B219" s="74">
        <v>67</v>
      </c>
      <c r="C219" s="20" t="s">
        <v>588</v>
      </c>
      <c r="D219" s="71" t="s">
        <v>3</v>
      </c>
      <c r="E219" s="20" t="s">
        <v>92</v>
      </c>
      <c r="F219" s="82" t="s">
        <v>3</v>
      </c>
      <c r="G219" s="348"/>
      <c r="H219" s="94" t="s">
        <v>711</v>
      </c>
      <c r="I219" s="16" t="s">
        <v>715</v>
      </c>
      <c r="J219" s="76"/>
      <c r="K219" s="30" t="s">
        <v>636</v>
      </c>
      <c r="L219" s="30" t="s">
        <v>957</v>
      </c>
      <c r="M219" s="29" t="s">
        <v>638</v>
      </c>
      <c r="N219" s="93" t="s">
        <v>981</v>
      </c>
      <c r="O219" s="302"/>
      <c r="P219" s="76"/>
      <c r="Q219" s="30"/>
      <c r="R219" s="30"/>
      <c r="S219" s="30"/>
      <c r="T219" s="30"/>
      <c r="U219" s="30"/>
      <c r="V219" s="30"/>
      <c r="W219" s="30"/>
      <c r="X219" s="30"/>
      <c r="Y219" s="30"/>
      <c r="Z219" s="30" t="s">
        <v>27</v>
      </c>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130"/>
      <c r="CP219" s="130"/>
      <c r="CQ219" s="130"/>
      <c r="CR219" s="130"/>
      <c r="CS219" s="130"/>
      <c r="CT219" s="130"/>
      <c r="CU219" s="130"/>
      <c r="CV219" s="130"/>
      <c r="CW219" s="130"/>
      <c r="CX219" s="130"/>
      <c r="CY219" s="30"/>
      <c r="CZ219" s="30"/>
      <c r="DA219" s="30"/>
      <c r="DB219" s="30"/>
      <c r="DC219" s="30"/>
      <c r="DD219" s="30"/>
      <c r="DE219" s="30"/>
      <c r="DF219" s="30"/>
      <c r="DG219" s="30"/>
      <c r="DH219" s="135"/>
      <c r="DI219" s="30"/>
      <c r="DJ219" s="30"/>
      <c r="DK219" s="30"/>
      <c r="DL219" s="30"/>
      <c r="DM219" s="30"/>
      <c r="DN219" s="30"/>
      <c r="DO219" s="30"/>
      <c r="DP219" s="30"/>
      <c r="DQ219" s="30"/>
      <c r="DR219" s="135"/>
      <c r="DS219" s="30"/>
      <c r="DT219" s="30"/>
      <c r="DU219" s="30"/>
      <c r="DV219" s="130"/>
      <c r="DW219" s="130"/>
      <c r="DX219" s="130"/>
      <c r="DY219" s="130"/>
      <c r="DZ219" s="130"/>
      <c r="EA219" s="130"/>
      <c r="EB219" s="130"/>
      <c r="EC219" s="130"/>
      <c r="ED219" s="130"/>
      <c r="EE219" s="130"/>
      <c r="EF219" s="130"/>
      <c r="EG219" s="130"/>
      <c r="EH219" s="130"/>
      <c r="EI219" s="130"/>
      <c r="EJ219" s="130"/>
      <c r="EK219" s="130"/>
      <c r="EL219" s="130"/>
      <c r="EM219" s="130"/>
      <c r="EN219" s="130"/>
      <c r="EO219" s="130"/>
      <c r="EP219" s="30"/>
      <c r="EQ219" s="30"/>
      <c r="ER219" s="30"/>
      <c r="ES219" s="30"/>
      <c r="ET219" s="30"/>
      <c r="EU219" s="30"/>
      <c r="EV219" s="30"/>
      <c r="EW219" s="30"/>
      <c r="EX219" s="30"/>
      <c r="EY219" s="135"/>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130"/>
      <c r="LE219" s="130"/>
      <c r="LF219" s="130"/>
      <c r="LG219" s="130"/>
      <c r="LH219" s="130"/>
      <c r="LI219" s="130"/>
      <c r="LJ219" s="130"/>
      <c r="LK219" s="130"/>
      <c r="LL219" s="130"/>
      <c r="LM219" s="130"/>
      <c r="LN219" s="130"/>
      <c r="LO219" s="130"/>
      <c r="LP219" s="130"/>
      <c r="LQ219" s="130"/>
      <c r="LR219" s="130"/>
      <c r="LS219" s="130"/>
      <c r="LT219" s="130"/>
      <c r="LU219" s="130"/>
      <c r="LV219" s="130"/>
      <c r="LW219" s="130"/>
      <c r="LX219" s="135"/>
      <c r="LY219" s="30"/>
      <c r="LZ219" s="30"/>
      <c r="MA219" s="30"/>
      <c r="MB219" s="30"/>
      <c r="MC219" s="30"/>
      <c r="MD219" s="30"/>
      <c r="ME219" s="30"/>
      <c r="MF219" s="30"/>
      <c r="MG219" s="30"/>
      <c r="MH219" s="30"/>
      <c r="MI219" s="30"/>
      <c r="MJ219" s="30"/>
      <c r="MK219" s="30"/>
      <c r="ML219" s="30"/>
      <c r="MM219" s="30"/>
      <c r="MN219" s="30"/>
      <c r="MO219" s="30"/>
      <c r="MP219" s="30"/>
      <c r="MQ219" s="30"/>
      <c r="MR219" s="30"/>
      <c r="MS219" s="30"/>
      <c r="MT219" s="30"/>
      <c r="MU219" s="30"/>
      <c r="MV219" s="30"/>
      <c r="MW219" s="30"/>
      <c r="MX219" s="30"/>
      <c r="MY219" s="30"/>
      <c r="MZ219" s="30"/>
      <c r="NA219" s="30"/>
      <c r="NB219" s="30"/>
      <c r="NC219" s="135"/>
      <c r="ND219" s="30"/>
      <c r="NE219" s="30"/>
      <c r="NF219" s="30"/>
      <c r="NG219" s="30"/>
      <c r="NH219" s="30"/>
      <c r="NI219" s="30"/>
      <c r="NJ219" s="30"/>
      <c r="NK219" s="30"/>
      <c r="NL219" s="30"/>
      <c r="NM219" s="30"/>
      <c r="NN219" s="30"/>
      <c r="NO219" s="30"/>
      <c r="NP219" s="30"/>
      <c r="NQ219" s="30"/>
      <c r="NR219" s="30"/>
      <c r="NS219" s="30"/>
      <c r="NT219" s="30"/>
      <c r="NU219" s="30"/>
      <c r="NV219" s="30"/>
      <c r="NW219" s="30"/>
      <c r="NX219" s="30"/>
      <c r="NY219" s="30"/>
      <c r="NZ219" s="30"/>
      <c r="OA219" s="30"/>
      <c r="OB219" s="30"/>
      <c r="OC219" s="30"/>
      <c r="OD219" s="30"/>
      <c r="OE219" s="30"/>
      <c r="OF219" s="30"/>
      <c r="OG219" s="30"/>
      <c r="OH219" s="30"/>
      <c r="OI219" s="30"/>
      <c r="OJ219" s="30"/>
      <c r="OK219" s="30"/>
      <c r="OL219" s="30"/>
      <c r="OM219" s="30">
        <f t="shared" si="591"/>
        <v>1</v>
      </c>
      <c r="ON219" s="74"/>
    </row>
    <row r="220" spans="1:404" ht="38.25" hidden="1" customHeight="1">
      <c r="A220" s="309">
        <v>206</v>
      </c>
      <c r="B220" s="51">
        <v>68</v>
      </c>
      <c r="C220" s="16" t="s">
        <v>262</v>
      </c>
      <c r="D220" s="14" t="s">
        <v>2</v>
      </c>
      <c r="E220" s="16" t="s">
        <v>263</v>
      </c>
      <c r="F220" s="82" t="s">
        <v>2</v>
      </c>
      <c r="G220" s="14"/>
      <c r="H220" s="33" t="s">
        <v>712</v>
      </c>
      <c r="I220" s="26" t="s">
        <v>714</v>
      </c>
      <c r="J220" s="54" t="s">
        <v>535</v>
      </c>
      <c r="K220" s="30" t="s">
        <v>636</v>
      </c>
      <c r="L220" s="30" t="s">
        <v>957</v>
      </c>
      <c r="M220" s="29" t="s">
        <v>638</v>
      </c>
      <c r="N220" s="93" t="s">
        <v>639</v>
      </c>
      <c r="O220" s="300" t="s">
        <v>27</v>
      </c>
      <c r="P220" s="54">
        <v>1</v>
      </c>
      <c r="Q220" s="30" t="s">
        <v>27</v>
      </c>
      <c r="R220" s="30"/>
      <c r="S220" s="30"/>
      <c r="T220" s="30"/>
      <c r="U220" s="30"/>
      <c r="V220" s="30"/>
      <c r="W220" s="30"/>
      <c r="X220" s="30"/>
      <c r="Y220" s="30"/>
      <c r="Z220" s="30"/>
      <c r="AA220" s="30"/>
      <c r="AB220" s="152" t="s">
        <v>1070</v>
      </c>
      <c r="AC220" s="152" t="s">
        <v>1070</v>
      </c>
      <c r="AD220" s="152" t="s">
        <v>1070</v>
      </c>
      <c r="AE220" s="30">
        <v>2</v>
      </c>
      <c r="AF220" s="30">
        <v>2</v>
      </c>
      <c r="AG220" s="30">
        <v>2</v>
      </c>
      <c r="AH220" s="30">
        <v>2</v>
      </c>
      <c r="AI220" s="23">
        <v>2</v>
      </c>
      <c r="AJ220" s="23">
        <v>2</v>
      </c>
      <c r="AK220" s="30">
        <v>2</v>
      </c>
      <c r="AL220" s="30">
        <v>1</v>
      </c>
      <c r="AM220" s="30">
        <v>2</v>
      </c>
      <c r="AN220" s="30">
        <v>2</v>
      </c>
      <c r="AO220" s="30">
        <v>2</v>
      </c>
      <c r="AP220" s="23">
        <v>2</v>
      </c>
      <c r="AQ220" s="30">
        <v>2</v>
      </c>
      <c r="AR220" s="23">
        <v>1</v>
      </c>
      <c r="AS220" s="30">
        <v>2</v>
      </c>
      <c r="AT220" s="30">
        <v>2</v>
      </c>
      <c r="AU220" s="30">
        <v>2</v>
      </c>
      <c r="AV220" s="30">
        <v>2</v>
      </c>
      <c r="AW220" s="173">
        <f>COUNTIF(AE220:AV220,"2")</f>
        <v>16</v>
      </c>
      <c r="AX220" s="174">
        <f t="shared" ref="AX220" si="700">AW220/(AW220+AY220+BA220+BC220)</f>
        <v>0.88888888888888884</v>
      </c>
      <c r="AY220" s="173">
        <f>COUNTIF(AE220:AV220,"1")</f>
        <v>2</v>
      </c>
      <c r="AZ220" s="174">
        <f t="shared" ref="AZ220" si="701">AY220/(AW220+AY220+BA220+BC220)</f>
        <v>0.1111111111111111</v>
      </c>
      <c r="BA220" s="173">
        <f>COUNTIF(AE220:AV220,"0")</f>
        <v>0</v>
      </c>
      <c r="BB220" s="174">
        <f t="shared" ref="BB220" si="702">BA220/(AW220+AY220+BA220+BC220)</f>
        <v>0</v>
      </c>
      <c r="BC220" s="173">
        <f>COUNTIF(AE220:AV220,"KĐG")</f>
        <v>0</v>
      </c>
      <c r="BD220" s="174">
        <f t="shared" ref="BD220" si="703">BC220/(AW220+AY220+BA220+BC220)</f>
        <v>0</v>
      </c>
      <c r="BE220" s="175">
        <f t="shared" ref="BE220" si="704">(((AW220*2)+(AY220*1)+(BA220*0)))/(AW220+AY220+BA220)</f>
        <v>1.8888888888888888</v>
      </c>
      <c r="BF220" s="169" t="str">
        <f t="shared" ref="BF220" si="705">IF(BD220&gt;=50%,"KĐG",IF(BE220&gt;=1.6,"ĐMT",IF(BE220&gt;=1,"CCG","CĐ")))</f>
        <v>ĐMT</v>
      </c>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130"/>
      <c r="CP220" s="130"/>
      <c r="CQ220" s="130"/>
      <c r="CR220" s="130"/>
      <c r="CS220" s="130"/>
      <c r="CT220" s="130"/>
      <c r="CU220" s="130"/>
      <c r="CV220" s="130"/>
      <c r="CW220" s="130"/>
      <c r="CX220" s="130"/>
      <c r="CY220" s="30"/>
      <c r="CZ220" s="30"/>
      <c r="DA220" s="30"/>
      <c r="DB220" s="30"/>
      <c r="DC220" s="30"/>
      <c r="DD220" s="30"/>
      <c r="DE220" s="30"/>
      <c r="DF220" s="30"/>
      <c r="DG220" s="30"/>
      <c r="DH220" s="135"/>
      <c r="DI220" s="30"/>
      <c r="DJ220" s="30"/>
      <c r="DK220" s="30"/>
      <c r="DL220" s="30"/>
      <c r="DM220" s="30"/>
      <c r="DN220" s="30"/>
      <c r="DO220" s="30"/>
      <c r="DP220" s="30"/>
      <c r="DQ220" s="30"/>
      <c r="DR220" s="135"/>
      <c r="DS220" s="30"/>
      <c r="DT220" s="30"/>
      <c r="DU220" s="30"/>
      <c r="DV220" s="130"/>
      <c r="DW220" s="130"/>
      <c r="DX220" s="130"/>
      <c r="DY220" s="130"/>
      <c r="DZ220" s="130"/>
      <c r="EA220" s="130"/>
      <c r="EB220" s="130"/>
      <c r="EC220" s="130"/>
      <c r="ED220" s="130"/>
      <c r="EE220" s="130"/>
      <c r="EF220" s="130"/>
      <c r="EG220" s="130"/>
      <c r="EH220" s="130"/>
      <c r="EI220" s="130"/>
      <c r="EJ220" s="130"/>
      <c r="EK220" s="130"/>
      <c r="EL220" s="130"/>
      <c r="EM220" s="130"/>
      <c r="EN220" s="130"/>
      <c r="EO220" s="130"/>
      <c r="EP220" s="30"/>
      <c r="EQ220" s="30"/>
      <c r="ER220" s="30"/>
      <c r="ES220" s="30"/>
      <c r="ET220" s="30"/>
      <c r="EU220" s="30"/>
      <c r="EV220" s="30"/>
      <c r="EW220" s="30"/>
      <c r="EX220" s="30"/>
      <c r="EY220" s="135"/>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130"/>
      <c r="LE220" s="130"/>
      <c r="LF220" s="130"/>
      <c r="LG220" s="130"/>
      <c r="LH220" s="130"/>
      <c r="LI220" s="130"/>
      <c r="LJ220" s="130"/>
      <c r="LK220" s="130"/>
      <c r="LL220" s="130"/>
      <c r="LM220" s="130"/>
      <c r="LN220" s="130"/>
      <c r="LO220" s="130"/>
      <c r="LP220" s="130"/>
      <c r="LQ220" s="130"/>
      <c r="LR220" s="130"/>
      <c r="LS220" s="130"/>
      <c r="LT220" s="130"/>
      <c r="LU220" s="130"/>
      <c r="LV220" s="130"/>
      <c r="LW220" s="130"/>
      <c r="LX220" s="135"/>
      <c r="LY220" s="30"/>
      <c r="LZ220" s="30"/>
      <c r="MA220" s="30"/>
      <c r="MB220" s="30"/>
      <c r="MC220" s="30"/>
      <c r="MD220" s="30"/>
      <c r="ME220" s="30"/>
      <c r="MF220" s="30"/>
      <c r="MG220" s="30"/>
      <c r="MH220" s="30"/>
      <c r="MI220" s="30"/>
      <c r="MJ220" s="30"/>
      <c r="MK220" s="30"/>
      <c r="ML220" s="30"/>
      <c r="MM220" s="30"/>
      <c r="MN220" s="30"/>
      <c r="MO220" s="30"/>
      <c r="MP220" s="30"/>
      <c r="MQ220" s="30"/>
      <c r="MR220" s="30"/>
      <c r="MS220" s="30"/>
      <c r="MT220" s="30"/>
      <c r="MU220" s="30"/>
      <c r="MV220" s="30"/>
      <c r="MW220" s="30"/>
      <c r="MX220" s="30"/>
      <c r="MY220" s="30"/>
      <c r="MZ220" s="30"/>
      <c r="NA220" s="30"/>
      <c r="NB220" s="30"/>
      <c r="NC220" s="135"/>
      <c r="ND220" s="30"/>
      <c r="NE220" s="30"/>
      <c r="NF220" s="30"/>
      <c r="NG220" s="30"/>
      <c r="NH220" s="30"/>
      <c r="NI220" s="30"/>
      <c r="NJ220" s="30"/>
      <c r="NK220" s="30"/>
      <c r="NL220" s="30"/>
      <c r="NM220" s="30"/>
      <c r="NN220" s="30"/>
      <c r="NO220" s="30"/>
      <c r="NP220" s="30"/>
      <c r="NQ220" s="30"/>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f t="shared" si="591"/>
        <v>1</v>
      </c>
      <c r="ON220" s="121"/>
    </row>
    <row r="221" spans="1:404" ht="35.25" hidden="1" customHeight="1">
      <c r="A221" s="310"/>
      <c r="B221" s="74">
        <v>68</v>
      </c>
      <c r="C221" s="16" t="s">
        <v>262</v>
      </c>
      <c r="D221" s="73" t="s">
        <v>2</v>
      </c>
      <c r="E221" s="16" t="s">
        <v>263</v>
      </c>
      <c r="F221" s="82" t="s">
        <v>2</v>
      </c>
      <c r="G221" s="73"/>
      <c r="H221" s="33" t="s">
        <v>712</v>
      </c>
      <c r="I221" s="26" t="s">
        <v>714</v>
      </c>
      <c r="J221" s="76"/>
      <c r="K221" s="30" t="s">
        <v>636</v>
      </c>
      <c r="L221" s="30" t="s">
        <v>957</v>
      </c>
      <c r="M221" s="29" t="s">
        <v>638</v>
      </c>
      <c r="N221" s="93" t="s">
        <v>639</v>
      </c>
      <c r="O221" s="301"/>
      <c r="P221" s="76"/>
      <c r="Q221" s="30"/>
      <c r="R221" s="30" t="s">
        <v>27</v>
      </c>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152" t="s">
        <v>1070</v>
      </c>
      <c r="BH221" s="152" t="s">
        <v>1070</v>
      </c>
      <c r="BI221" s="152" t="s">
        <v>1070</v>
      </c>
      <c r="BJ221" s="30">
        <v>2</v>
      </c>
      <c r="BK221" s="30">
        <v>2</v>
      </c>
      <c r="BL221" s="30">
        <v>2</v>
      </c>
      <c r="BM221" s="30">
        <v>2</v>
      </c>
      <c r="BN221" s="23">
        <v>2</v>
      </c>
      <c r="BO221" s="23">
        <v>2</v>
      </c>
      <c r="BP221" s="30">
        <v>2</v>
      </c>
      <c r="BQ221" s="30">
        <v>2</v>
      </c>
      <c r="BR221" s="30">
        <v>2</v>
      </c>
      <c r="BS221" s="30">
        <v>2</v>
      </c>
      <c r="BT221" s="30">
        <v>2</v>
      </c>
      <c r="BU221" s="23">
        <v>2</v>
      </c>
      <c r="BV221" s="30">
        <v>2</v>
      </c>
      <c r="BW221" s="23">
        <v>1</v>
      </c>
      <c r="BX221" s="30">
        <v>2</v>
      </c>
      <c r="BY221" s="30">
        <v>2</v>
      </c>
      <c r="BZ221" s="30">
        <v>2</v>
      </c>
      <c r="CA221" s="30">
        <v>1</v>
      </c>
      <c r="CB221" s="30"/>
      <c r="CC221" s="185">
        <f>COUNTIF(BJ221:CA221,"2")</f>
        <v>16</v>
      </c>
      <c r="CD221" s="186">
        <f t="shared" ref="CD221" si="706">CC221/(CC221+CE221+CG221+CI221)</f>
        <v>0.88888888888888884</v>
      </c>
      <c r="CE221" s="185">
        <f>COUNTIF(BJ221:CA221,"1")</f>
        <v>2</v>
      </c>
      <c r="CF221" s="186">
        <f t="shared" ref="CF221" si="707">CE221/(CC221+CE221+CG221+CI221)</f>
        <v>0.1111111111111111</v>
      </c>
      <c r="CG221" s="185">
        <f>COUNTIF(BJ221:CA221,"0")</f>
        <v>0</v>
      </c>
      <c r="CH221" s="186">
        <f t="shared" ref="CH221" si="708">CG221/(CC221+CE221+CG221+CI221)</f>
        <v>0</v>
      </c>
      <c r="CI221" s="185">
        <f>COUNTIF(BJ221:CA221,"KĐG")</f>
        <v>0</v>
      </c>
      <c r="CJ221" s="186">
        <f t="shared" ref="CJ221" si="709">CI221/(CC221+CE221+CG221+CI221)</f>
        <v>0</v>
      </c>
      <c r="CK221" s="187">
        <f t="shared" ref="CK221" si="710">(((CC221*2)+(CE221*1)+(CG221*0)))/(CC221+CE221+CG221)</f>
        <v>1.8888888888888888</v>
      </c>
      <c r="CL221" s="169" t="str">
        <f t="shared" ref="CL221" si="711">IF(CJ221&gt;=50%,"KĐG",IF(CK221&gt;=1.6,"ĐMT",IF(CK221&gt;=1,"CCG","CĐ")))</f>
        <v>ĐMT</v>
      </c>
      <c r="CM221" s="30"/>
      <c r="CN221" s="30"/>
      <c r="CO221" s="130"/>
      <c r="CP221" s="130"/>
      <c r="CQ221" s="130"/>
      <c r="CR221" s="130"/>
      <c r="CS221" s="130"/>
      <c r="CT221" s="130"/>
      <c r="CU221" s="130"/>
      <c r="CV221" s="130"/>
      <c r="CW221" s="130"/>
      <c r="CX221" s="130"/>
      <c r="CY221" s="30"/>
      <c r="CZ221" s="30"/>
      <c r="DA221" s="30"/>
      <c r="DB221" s="30"/>
      <c r="DC221" s="30"/>
      <c r="DD221" s="30"/>
      <c r="DE221" s="30"/>
      <c r="DF221" s="30"/>
      <c r="DG221" s="30"/>
      <c r="DH221" s="135"/>
      <c r="DI221" s="30"/>
      <c r="DJ221" s="30"/>
      <c r="DK221" s="30"/>
      <c r="DL221" s="30"/>
      <c r="DM221" s="30"/>
      <c r="DN221" s="30"/>
      <c r="DO221" s="30"/>
      <c r="DP221" s="30"/>
      <c r="DQ221" s="30"/>
      <c r="DR221" s="135"/>
      <c r="DS221" s="30"/>
      <c r="DT221" s="30"/>
      <c r="DU221" s="30"/>
      <c r="DV221" s="130"/>
      <c r="DW221" s="130"/>
      <c r="DX221" s="130"/>
      <c r="DY221" s="130"/>
      <c r="DZ221" s="130"/>
      <c r="EA221" s="130"/>
      <c r="EB221" s="130"/>
      <c r="EC221" s="130"/>
      <c r="ED221" s="130"/>
      <c r="EE221" s="130"/>
      <c r="EF221" s="130"/>
      <c r="EG221" s="130"/>
      <c r="EH221" s="130"/>
      <c r="EI221" s="130"/>
      <c r="EJ221" s="130"/>
      <c r="EK221" s="130"/>
      <c r="EL221" s="130"/>
      <c r="EM221" s="130"/>
      <c r="EN221" s="130"/>
      <c r="EO221" s="130"/>
      <c r="EP221" s="30"/>
      <c r="EQ221" s="30"/>
      <c r="ER221" s="30"/>
      <c r="ES221" s="30"/>
      <c r="ET221" s="30"/>
      <c r="EU221" s="30"/>
      <c r="EV221" s="30"/>
      <c r="EW221" s="30"/>
      <c r="EX221" s="30"/>
      <c r="EY221" s="135"/>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130"/>
      <c r="LE221" s="130"/>
      <c r="LF221" s="130"/>
      <c r="LG221" s="130"/>
      <c r="LH221" s="130"/>
      <c r="LI221" s="130"/>
      <c r="LJ221" s="130"/>
      <c r="LK221" s="130"/>
      <c r="LL221" s="130"/>
      <c r="LM221" s="130"/>
      <c r="LN221" s="130"/>
      <c r="LO221" s="130"/>
      <c r="LP221" s="130"/>
      <c r="LQ221" s="130"/>
      <c r="LR221" s="130"/>
      <c r="LS221" s="130"/>
      <c r="LT221" s="130"/>
      <c r="LU221" s="130"/>
      <c r="LV221" s="130"/>
      <c r="LW221" s="130"/>
      <c r="LX221" s="135"/>
      <c r="LY221" s="30"/>
      <c r="LZ221" s="30"/>
      <c r="MA221" s="30"/>
      <c r="MB221" s="30"/>
      <c r="MC221" s="30"/>
      <c r="MD221" s="30"/>
      <c r="ME221" s="30"/>
      <c r="MF221" s="30"/>
      <c r="MG221" s="30"/>
      <c r="MH221" s="30"/>
      <c r="MI221" s="30"/>
      <c r="MJ221" s="30"/>
      <c r="MK221" s="30"/>
      <c r="ML221" s="30"/>
      <c r="MM221" s="30"/>
      <c r="MN221" s="30"/>
      <c r="MO221" s="30"/>
      <c r="MP221" s="30"/>
      <c r="MQ221" s="30"/>
      <c r="MR221" s="30"/>
      <c r="MS221" s="30"/>
      <c r="MT221" s="30"/>
      <c r="MU221" s="30"/>
      <c r="MV221" s="30"/>
      <c r="MW221" s="30"/>
      <c r="MX221" s="30"/>
      <c r="MY221" s="30"/>
      <c r="MZ221" s="30"/>
      <c r="NA221" s="30"/>
      <c r="NB221" s="30"/>
      <c r="NC221" s="135"/>
      <c r="ND221" s="30"/>
      <c r="NE221" s="30"/>
      <c r="NF221" s="30"/>
      <c r="NG221" s="30"/>
      <c r="NH221" s="30"/>
      <c r="NI221" s="30"/>
      <c r="NJ221" s="30"/>
      <c r="NK221" s="30"/>
      <c r="NL221" s="30"/>
      <c r="NM221" s="30"/>
      <c r="NN221" s="30"/>
      <c r="NO221" s="30"/>
      <c r="NP221" s="30"/>
      <c r="NQ221" s="30"/>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f t="shared" si="591"/>
        <v>1</v>
      </c>
      <c r="ON221" s="74"/>
    </row>
    <row r="222" spans="1:404" ht="90" hidden="1" customHeight="1">
      <c r="A222" s="311"/>
      <c r="B222" s="74">
        <v>68</v>
      </c>
      <c r="C222" s="16" t="s">
        <v>262</v>
      </c>
      <c r="D222" s="73" t="s">
        <v>2</v>
      </c>
      <c r="E222" s="16" t="s">
        <v>263</v>
      </c>
      <c r="F222" s="82" t="s">
        <v>2</v>
      </c>
      <c r="G222" s="73"/>
      <c r="H222" s="33" t="s">
        <v>712</v>
      </c>
      <c r="I222" s="26" t="s">
        <v>714</v>
      </c>
      <c r="J222" s="76"/>
      <c r="K222" s="30" t="s">
        <v>636</v>
      </c>
      <c r="L222" s="30" t="s">
        <v>957</v>
      </c>
      <c r="M222" s="29" t="s">
        <v>638</v>
      </c>
      <c r="N222" s="93" t="s">
        <v>639</v>
      </c>
      <c r="O222" s="302"/>
      <c r="P222" s="76"/>
      <c r="Q222" s="30"/>
      <c r="R222" s="30"/>
      <c r="S222" s="30"/>
      <c r="T222" s="30"/>
      <c r="U222" s="30"/>
      <c r="V222" s="30"/>
      <c r="W222" s="30"/>
      <c r="X222" s="30"/>
      <c r="Y222" s="30" t="s">
        <v>27</v>
      </c>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130"/>
      <c r="CP222" s="130"/>
      <c r="CQ222" s="130"/>
      <c r="CR222" s="130"/>
      <c r="CS222" s="130"/>
      <c r="CT222" s="130"/>
      <c r="CU222" s="130"/>
      <c r="CV222" s="130"/>
      <c r="CW222" s="130"/>
      <c r="CX222" s="130"/>
      <c r="CY222" s="30"/>
      <c r="CZ222" s="30"/>
      <c r="DA222" s="30"/>
      <c r="DB222" s="30"/>
      <c r="DC222" s="30"/>
      <c r="DD222" s="30"/>
      <c r="DE222" s="30"/>
      <c r="DF222" s="30"/>
      <c r="DG222" s="30"/>
      <c r="DH222" s="135"/>
      <c r="DI222" s="30"/>
      <c r="DJ222" s="30"/>
      <c r="DK222" s="30"/>
      <c r="DL222" s="30"/>
      <c r="DM222" s="30"/>
      <c r="DN222" s="30"/>
      <c r="DO222" s="30"/>
      <c r="DP222" s="30"/>
      <c r="DQ222" s="30"/>
      <c r="DR222" s="135"/>
      <c r="DS222" s="30"/>
      <c r="DT222" s="30"/>
      <c r="DU222" s="30"/>
      <c r="DV222" s="130"/>
      <c r="DW222" s="130"/>
      <c r="DX222" s="130"/>
      <c r="DY222" s="130"/>
      <c r="DZ222" s="130"/>
      <c r="EA222" s="130"/>
      <c r="EB222" s="130"/>
      <c r="EC222" s="130"/>
      <c r="ED222" s="130"/>
      <c r="EE222" s="130"/>
      <c r="EF222" s="130"/>
      <c r="EG222" s="130"/>
      <c r="EH222" s="130"/>
      <c r="EI222" s="130"/>
      <c r="EJ222" s="130"/>
      <c r="EK222" s="130"/>
      <c r="EL222" s="130"/>
      <c r="EM222" s="130"/>
      <c r="EN222" s="130"/>
      <c r="EO222" s="130"/>
      <c r="EP222" s="30"/>
      <c r="EQ222" s="30"/>
      <c r="ER222" s="30"/>
      <c r="ES222" s="30"/>
      <c r="ET222" s="30"/>
      <c r="EU222" s="30"/>
      <c r="EV222" s="30"/>
      <c r="EW222" s="30"/>
      <c r="EX222" s="30"/>
      <c r="EY222" s="135"/>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130"/>
      <c r="LE222" s="130"/>
      <c r="LF222" s="130"/>
      <c r="LG222" s="130"/>
      <c r="LH222" s="130"/>
      <c r="LI222" s="130"/>
      <c r="LJ222" s="130"/>
      <c r="LK222" s="130"/>
      <c r="LL222" s="130"/>
      <c r="LM222" s="130"/>
      <c r="LN222" s="130"/>
      <c r="LO222" s="130"/>
      <c r="LP222" s="130"/>
      <c r="LQ222" s="130"/>
      <c r="LR222" s="130"/>
      <c r="LS222" s="130"/>
      <c r="LT222" s="130"/>
      <c r="LU222" s="130"/>
      <c r="LV222" s="130"/>
      <c r="LW222" s="130"/>
      <c r="LX222" s="135"/>
      <c r="LY222" s="30"/>
      <c r="LZ222" s="30"/>
      <c r="MA222" s="30"/>
      <c r="MB222" s="30"/>
      <c r="MC222" s="30"/>
      <c r="MD222" s="30"/>
      <c r="ME222" s="30"/>
      <c r="MF222" s="30"/>
      <c r="MG222" s="30"/>
      <c r="MH222" s="30"/>
      <c r="MI222" s="30"/>
      <c r="MJ222" s="30"/>
      <c r="MK222" s="30"/>
      <c r="ML222" s="30"/>
      <c r="MM222" s="30"/>
      <c r="MN222" s="30"/>
      <c r="MO222" s="30"/>
      <c r="MP222" s="30"/>
      <c r="MQ222" s="30"/>
      <c r="MR222" s="30"/>
      <c r="MS222" s="30"/>
      <c r="MT222" s="30"/>
      <c r="MU222" s="30"/>
      <c r="MV222" s="30"/>
      <c r="MW222" s="30"/>
      <c r="MX222" s="30"/>
      <c r="MY222" s="30"/>
      <c r="MZ222" s="30"/>
      <c r="NA222" s="30"/>
      <c r="NB222" s="30"/>
      <c r="NC222" s="135"/>
      <c r="ND222" s="30"/>
      <c r="NE222" s="30"/>
      <c r="NF222" s="30"/>
      <c r="NG222" s="30"/>
      <c r="NH222" s="30"/>
      <c r="NI222" s="30"/>
      <c r="NJ222" s="30"/>
      <c r="NK222" s="30"/>
      <c r="NL222" s="30"/>
      <c r="NM222" s="30"/>
      <c r="NN222" s="30"/>
      <c r="NO222" s="30"/>
      <c r="NP222" s="30"/>
      <c r="NQ222" s="30"/>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f t="shared" si="591"/>
        <v>1</v>
      </c>
      <c r="ON222" s="74"/>
    </row>
    <row r="223" spans="1:404" ht="36.75" hidden="1" customHeight="1">
      <c r="A223" s="309">
        <v>209</v>
      </c>
      <c r="B223" s="51">
        <v>69</v>
      </c>
      <c r="C223" s="16" t="s">
        <v>264</v>
      </c>
      <c r="D223" s="14" t="s">
        <v>0</v>
      </c>
      <c r="E223" s="16" t="s">
        <v>265</v>
      </c>
      <c r="F223" s="82" t="s">
        <v>2</v>
      </c>
      <c r="G223" s="14"/>
      <c r="H223" s="33" t="s">
        <v>265</v>
      </c>
      <c r="I223" s="26" t="s">
        <v>713</v>
      </c>
      <c r="J223" s="54"/>
      <c r="K223" s="30" t="s">
        <v>636</v>
      </c>
      <c r="L223" s="30" t="s">
        <v>957</v>
      </c>
      <c r="M223" s="29" t="s">
        <v>638</v>
      </c>
      <c r="N223" s="93" t="s">
        <v>639</v>
      </c>
      <c r="O223" s="300" t="s">
        <v>27</v>
      </c>
      <c r="P223" s="54">
        <v>1</v>
      </c>
      <c r="Q223" s="30"/>
      <c r="R223" s="30" t="s">
        <v>27</v>
      </c>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152" t="s">
        <v>1071</v>
      </c>
      <c r="BH223" s="152" t="s">
        <v>1071</v>
      </c>
      <c r="BI223" s="152" t="s">
        <v>1071</v>
      </c>
      <c r="BJ223" s="30">
        <v>2</v>
      </c>
      <c r="BK223" s="30">
        <v>2</v>
      </c>
      <c r="BL223" s="30">
        <v>2</v>
      </c>
      <c r="BM223" s="30">
        <v>2</v>
      </c>
      <c r="BN223" s="23">
        <v>1</v>
      </c>
      <c r="BO223" s="23">
        <v>2</v>
      </c>
      <c r="BP223" s="30">
        <v>2</v>
      </c>
      <c r="BQ223" s="30">
        <v>2</v>
      </c>
      <c r="BR223" s="30">
        <v>2</v>
      </c>
      <c r="BS223" s="30">
        <v>2</v>
      </c>
      <c r="BT223" s="30">
        <v>2</v>
      </c>
      <c r="BU223" s="23">
        <v>2</v>
      </c>
      <c r="BV223" s="30">
        <v>2</v>
      </c>
      <c r="BW223" s="23">
        <v>1</v>
      </c>
      <c r="BX223" s="30">
        <v>2</v>
      </c>
      <c r="BY223" s="30">
        <v>2</v>
      </c>
      <c r="BZ223" s="30">
        <v>2</v>
      </c>
      <c r="CA223" s="30">
        <v>1</v>
      </c>
      <c r="CB223" s="30"/>
      <c r="CC223" s="185">
        <f>COUNTIF(BJ223:CA223,"2")</f>
        <v>15</v>
      </c>
      <c r="CD223" s="186">
        <f t="shared" ref="CD223" si="712">CC223/(CC223+CE223+CG223+CI223)</f>
        <v>0.83333333333333337</v>
      </c>
      <c r="CE223" s="185">
        <f>COUNTIF(BJ223:CA223,"1")</f>
        <v>3</v>
      </c>
      <c r="CF223" s="186">
        <f t="shared" ref="CF223" si="713">CE223/(CC223+CE223+CG223+CI223)</f>
        <v>0.16666666666666666</v>
      </c>
      <c r="CG223" s="185">
        <f>COUNTIF(BJ223:CA223,"0")</f>
        <v>0</v>
      </c>
      <c r="CH223" s="186">
        <f t="shared" ref="CH223" si="714">CG223/(CC223+CE223+CG223+CI223)</f>
        <v>0</v>
      </c>
      <c r="CI223" s="185">
        <f>COUNTIF(BJ223:CA223,"KĐG")</f>
        <v>0</v>
      </c>
      <c r="CJ223" s="186">
        <f t="shared" ref="CJ223" si="715">CI223/(CC223+CE223+CG223+CI223)</f>
        <v>0</v>
      </c>
      <c r="CK223" s="187">
        <f t="shared" ref="CK223" si="716">(((CC223*2)+(CE223*1)+(CG223*0)))/(CC223+CE223+CG223)</f>
        <v>1.8333333333333333</v>
      </c>
      <c r="CL223" s="169" t="str">
        <f t="shared" ref="CL223" si="717">IF(CJ223&gt;=50%,"KĐG",IF(CK223&gt;=1.6,"ĐMT",IF(CK223&gt;=1,"CCG","CĐ")))</f>
        <v>ĐMT</v>
      </c>
      <c r="CM223" s="30"/>
      <c r="CN223" s="30"/>
      <c r="CO223" s="130"/>
      <c r="CP223" s="130"/>
      <c r="CQ223" s="130"/>
      <c r="CR223" s="130"/>
      <c r="CS223" s="130"/>
      <c r="CT223" s="130"/>
      <c r="CU223" s="130"/>
      <c r="CV223" s="130"/>
      <c r="CW223" s="130"/>
      <c r="CX223" s="130"/>
      <c r="CY223" s="30"/>
      <c r="CZ223" s="30"/>
      <c r="DA223" s="30"/>
      <c r="DB223" s="30"/>
      <c r="DC223" s="30"/>
      <c r="DD223" s="30"/>
      <c r="DE223" s="30"/>
      <c r="DF223" s="30"/>
      <c r="DG223" s="30"/>
      <c r="DH223" s="135"/>
      <c r="DI223" s="30"/>
      <c r="DJ223" s="30"/>
      <c r="DK223" s="30"/>
      <c r="DL223" s="30"/>
      <c r="DM223" s="30"/>
      <c r="DN223" s="30"/>
      <c r="DO223" s="30"/>
      <c r="DP223" s="30"/>
      <c r="DQ223" s="30"/>
      <c r="DR223" s="135"/>
      <c r="DS223" s="30"/>
      <c r="DT223" s="30"/>
      <c r="DU223" s="30"/>
      <c r="DV223" s="130"/>
      <c r="DW223" s="130"/>
      <c r="DX223" s="130"/>
      <c r="DY223" s="130"/>
      <c r="DZ223" s="130"/>
      <c r="EA223" s="130"/>
      <c r="EB223" s="130"/>
      <c r="EC223" s="130"/>
      <c r="ED223" s="130"/>
      <c r="EE223" s="130"/>
      <c r="EF223" s="130"/>
      <c r="EG223" s="130"/>
      <c r="EH223" s="130"/>
      <c r="EI223" s="130"/>
      <c r="EJ223" s="130"/>
      <c r="EK223" s="130"/>
      <c r="EL223" s="130"/>
      <c r="EM223" s="130"/>
      <c r="EN223" s="130"/>
      <c r="EO223" s="130"/>
      <c r="EP223" s="30"/>
      <c r="EQ223" s="30"/>
      <c r="ER223" s="30"/>
      <c r="ES223" s="30"/>
      <c r="ET223" s="30"/>
      <c r="EU223" s="30"/>
      <c r="EV223" s="30"/>
      <c r="EW223" s="30"/>
      <c r="EX223" s="30"/>
      <c r="EY223" s="135"/>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130"/>
      <c r="LE223" s="130"/>
      <c r="LF223" s="130"/>
      <c r="LG223" s="130"/>
      <c r="LH223" s="130"/>
      <c r="LI223" s="130"/>
      <c r="LJ223" s="130"/>
      <c r="LK223" s="130"/>
      <c r="LL223" s="130"/>
      <c r="LM223" s="130"/>
      <c r="LN223" s="130"/>
      <c r="LO223" s="130"/>
      <c r="LP223" s="130"/>
      <c r="LQ223" s="130"/>
      <c r="LR223" s="130"/>
      <c r="LS223" s="130"/>
      <c r="LT223" s="130"/>
      <c r="LU223" s="130"/>
      <c r="LV223" s="130"/>
      <c r="LW223" s="130"/>
      <c r="LX223" s="135"/>
      <c r="LY223" s="30"/>
      <c r="LZ223" s="30"/>
      <c r="MA223" s="30"/>
      <c r="MB223" s="30"/>
      <c r="MC223" s="30"/>
      <c r="MD223" s="30"/>
      <c r="ME223" s="30"/>
      <c r="MF223" s="30"/>
      <c r="MG223" s="30"/>
      <c r="MH223" s="30"/>
      <c r="MI223" s="30"/>
      <c r="MJ223" s="30"/>
      <c r="MK223" s="30"/>
      <c r="ML223" s="30"/>
      <c r="MM223" s="30"/>
      <c r="MN223" s="30"/>
      <c r="MO223" s="30"/>
      <c r="MP223" s="30"/>
      <c r="MQ223" s="30"/>
      <c r="MR223" s="30"/>
      <c r="MS223" s="30"/>
      <c r="MT223" s="30"/>
      <c r="MU223" s="30"/>
      <c r="MV223" s="30"/>
      <c r="MW223" s="30"/>
      <c r="MX223" s="30"/>
      <c r="MY223" s="30"/>
      <c r="MZ223" s="30"/>
      <c r="NA223" s="30"/>
      <c r="NB223" s="30"/>
      <c r="NC223" s="135"/>
      <c r="ND223" s="30"/>
      <c r="NE223" s="30"/>
      <c r="NF223" s="30"/>
      <c r="NG223" s="30"/>
      <c r="NH223" s="30"/>
      <c r="NI223" s="30"/>
      <c r="NJ223" s="30"/>
      <c r="NK223" s="30"/>
      <c r="NL223" s="30"/>
      <c r="NM223" s="30"/>
      <c r="NN223" s="30"/>
      <c r="NO223" s="30"/>
      <c r="NP223" s="30"/>
      <c r="NQ223" s="30"/>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f t="shared" si="591"/>
        <v>1</v>
      </c>
      <c r="ON223" s="51"/>
    </row>
    <row r="224" spans="1:404" ht="51.75" hidden="1" customHeight="1">
      <c r="A224" s="310"/>
      <c r="B224" s="74">
        <v>69</v>
      </c>
      <c r="C224" s="16" t="s">
        <v>264</v>
      </c>
      <c r="D224" s="73" t="s">
        <v>0</v>
      </c>
      <c r="E224" s="16" t="s">
        <v>265</v>
      </c>
      <c r="F224" s="82" t="s">
        <v>2</v>
      </c>
      <c r="G224" s="73"/>
      <c r="H224" s="33" t="s">
        <v>265</v>
      </c>
      <c r="I224" s="26" t="s">
        <v>713</v>
      </c>
      <c r="J224" s="76"/>
      <c r="K224" s="30" t="s">
        <v>636</v>
      </c>
      <c r="L224" s="30" t="s">
        <v>957</v>
      </c>
      <c r="M224" s="29" t="s">
        <v>638</v>
      </c>
      <c r="N224" s="93" t="s">
        <v>639</v>
      </c>
      <c r="O224" s="301"/>
      <c r="P224" s="76"/>
      <c r="Q224" s="30"/>
      <c r="R224" s="30"/>
      <c r="S224" s="30"/>
      <c r="T224" s="30" t="s">
        <v>27</v>
      </c>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130"/>
      <c r="CP224" s="130"/>
      <c r="CQ224" s="130"/>
      <c r="CR224" s="130"/>
      <c r="CS224" s="130"/>
      <c r="CT224" s="130"/>
      <c r="CU224" s="130"/>
      <c r="CV224" s="130"/>
      <c r="CW224" s="130"/>
      <c r="CX224" s="130"/>
      <c r="CY224" s="30"/>
      <c r="CZ224" s="30"/>
      <c r="DA224" s="30"/>
      <c r="DB224" s="30"/>
      <c r="DC224" s="30"/>
      <c r="DD224" s="30"/>
      <c r="DE224" s="30"/>
      <c r="DF224" s="30"/>
      <c r="DG224" s="30"/>
      <c r="DH224" s="135"/>
      <c r="DI224" s="30"/>
      <c r="DJ224" s="30"/>
      <c r="DK224" s="30"/>
      <c r="DL224" s="30"/>
      <c r="DM224" s="30"/>
      <c r="DN224" s="30"/>
      <c r="DO224" s="30"/>
      <c r="DP224" s="30"/>
      <c r="DQ224" s="30"/>
      <c r="DR224" s="152" t="s">
        <v>1071</v>
      </c>
      <c r="DS224" s="152" t="s">
        <v>1071</v>
      </c>
      <c r="DT224" s="152" t="s">
        <v>1071</v>
      </c>
      <c r="DU224" s="152" t="s">
        <v>1071</v>
      </c>
      <c r="DV224" s="152" t="s">
        <v>1071</v>
      </c>
      <c r="DW224" s="30">
        <v>2</v>
      </c>
      <c r="DX224" s="30">
        <v>2</v>
      </c>
      <c r="DY224" s="30">
        <v>2</v>
      </c>
      <c r="DZ224" s="30">
        <v>2</v>
      </c>
      <c r="EA224" s="23">
        <v>1</v>
      </c>
      <c r="EB224" s="23">
        <v>2</v>
      </c>
      <c r="EC224" s="30">
        <v>2</v>
      </c>
      <c r="ED224" s="30">
        <v>2</v>
      </c>
      <c r="EE224" s="30">
        <v>2</v>
      </c>
      <c r="EF224" s="30">
        <v>2</v>
      </c>
      <c r="EG224" s="30">
        <v>2</v>
      </c>
      <c r="EH224" s="23">
        <v>1</v>
      </c>
      <c r="EI224" s="30">
        <v>2</v>
      </c>
      <c r="EJ224" s="23">
        <v>1</v>
      </c>
      <c r="EK224" s="30">
        <v>2</v>
      </c>
      <c r="EL224" s="30">
        <v>2</v>
      </c>
      <c r="EM224" s="30">
        <v>2</v>
      </c>
      <c r="EN224" s="30"/>
      <c r="EO224" s="208">
        <f>COUNTIF(DW224:EN224,"2")</f>
        <v>14</v>
      </c>
      <c r="EP224" s="207">
        <f t="shared" ref="EP224" si="718">EO224/(EO224+EQ224+ES224+EU224)</f>
        <v>0.82352941176470584</v>
      </c>
      <c r="EQ224" s="208">
        <f>COUNTIF(DW224:EN224,"1")</f>
        <v>3</v>
      </c>
      <c r="ER224" s="207">
        <f t="shared" ref="ER224" si="719">EQ224/(EO224+EQ224+ES224+EU224)</f>
        <v>0.17647058823529413</v>
      </c>
      <c r="ES224" s="208">
        <f>COUNTIF(DW224:EN224,"0")</f>
        <v>0</v>
      </c>
      <c r="ET224" s="207">
        <f t="shared" ref="ET224" si="720">ES224/(EO224+EQ224+ES224+EU224)</f>
        <v>0</v>
      </c>
      <c r="EU224" s="208">
        <f>COUNTIF(DW224:EN224,"KĐG")</f>
        <v>0</v>
      </c>
      <c r="EV224" s="207">
        <f t="shared" ref="EV224" si="721">EU224/(EO224+EQ224+ES224+EU224)</f>
        <v>0</v>
      </c>
      <c r="EW224" s="209">
        <f t="shared" ref="EW224" si="722">(((EO224*2)+(EQ224*1)+(ES224*0)))/(EO224+EQ224+ES224)</f>
        <v>1.8235294117647058</v>
      </c>
      <c r="EX224" s="169" t="str">
        <f t="shared" ref="EX224" si="723">IF(EV224&gt;=50%,"KĐG",IF(EW224&gt;=1.6,"ĐMT",IF(EW224&gt;=1,"CCG","CĐ")))</f>
        <v>ĐMT</v>
      </c>
      <c r="EY224" s="135"/>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130"/>
      <c r="LE224" s="130"/>
      <c r="LF224" s="130"/>
      <c r="LG224" s="130"/>
      <c r="LH224" s="130"/>
      <c r="LI224" s="130"/>
      <c r="LJ224" s="130"/>
      <c r="LK224" s="130"/>
      <c r="LL224" s="130"/>
      <c r="LM224" s="130"/>
      <c r="LN224" s="130"/>
      <c r="LO224" s="130"/>
      <c r="LP224" s="130"/>
      <c r="LQ224" s="130"/>
      <c r="LR224" s="130"/>
      <c r="LS224" s="130"/>
      <c r="LT224" s="130"/>
      <c r="LU224" s="130"/>
      <c r="LV224" s="130"/>
      <c r="LW224" s="130"/>
      <c r="LX224" s="135"/>
      <c r="LY224" s="30"/>
      <c r="LZ224" s="30"/>
      <c r="MA224" s="30"/>
      <c r="MB224" s="30"/>
      <c r="MC224" s="30"/>
      <c r="MD224" s="30"/>
      <c r="ME224" s="30"/>
      <c r="MF224" s="30"/>
      <c r="MG224" s="30"/>
      <c r="MH224" s="30"/>
      <c r="MI224" s="30"/>
      <c r="MJ224" s="30"/>
      <c r="MK224" s="30"/>
      <c r="ML224" s="30"/>
      <c r="MM224" s="30"/>
      <c r="MN224" s="30"/>
      <c r="MO224" s="30"/>
      <c r="MP224" s="30"/>
      <c r="MQ224" s="30"/>
      <c r="MR224" s="30"/>
      <c r="MS224" s="30"/>
      <c r="MT224" s="30"/>
      <c r="MU224" s="30"/>
      <c r="MV224" s="30"/>
      <c r="MW224" s="30"/>
      <c r="MX224" s="30"/>
      <c r="MY224" s="30"/>
      <c r="MZ224" s="30"/>
      <c r="NA224" s="30"/>
      <c r="NB224" s="30"/>
      <c r="NC224" s="135"/>
      <c r="ND224" s="30"/>
      <c r="NE224" s="30"/>
      <c r="NF224" s="30"/>
      <c r="NG224" s="30"/>
      <c r="NH224" s="30"/>
      <c r="NI224" s="30"/>
      <c r="NJ224" s="30"/>
      <c r="NK224" s="30"/>
      <c r="NL224" s="30"/>
      <c r="NM224" s="30"/>
      <c r="NN224" s="30"/>
      <c r="NO224" s="30"/>
      <c r="NP224" s="30"/>
      <c r="NQ224" s="30"/>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f t="shared" si="591"/>
        <v>1</v>
      </c>
      <c r="ON224" s="74"/>
    </row>
    <row r="225" spans="1:404" ht="35.25" hidden="1" customHeight="1">
      <c r="A225" s="310"/>
      <c r="B225" s="74">
        <v>69</v>
      </c>
      <c r="C225" s="16" t="s">
        <v>264</v>
      </c>
      <c r="D225" s="73" t="s">
        <v>0</v>
      </c>
      <c r="E225" s="16" t="s">
        <v>265</v>
      </c>
      <c r="F225" s="82" t="s">
        <v>2</v>
      </c>
      <c r="G225" s="73"/>
      <c r="H225" s="33" t="s">
        <v>265</v>
      </c>
      <c r="I225" s="26" t="s">
        <v>713</v>
      </c>
      <c r="J225" s="76"/>
      <c r="K225" s="30" t="s">
        <v>636</v>
      </c>
      <c r="L225" s="30" t="s">
        <v>957</v>
      </c>
      <c r="M225" s="29" t="s">
        <v>638</v>
      </c>
      <c r="N225" s="93" t="s">
        <v>639</v>
      </c>
      <c r="O225" s="301"/>
      <c r="P225" s="76"/>
      <c r="Q225" s="30"/>
      <c r="R225" s="30"/>
      <c r="S225" s="30"/>
      <c r="T225" s="30"/>
      <c r="U225" s="30" t="s">
        <v>27</v>
      </c>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130"/>
      <c r="CP225" s="130"/>
      <c r="CQ225" s="130"/>
      <c r="CR225" s="130"/>
      <c r="CS225" s="130"/>
      <c r="CT225" s="130"/>
      <c r="CU225" s="130"/>
      <c r="CV225" s="130"/>
      <c r="CW225" s="130"/>
      <c r="CX225" s="130"/>
      <c r="CY225" s="30"/>
      <c r="CZ225" s="30"/>
      <c r="DA225" s="30"/>
      <c r="DB225" s="30"/>
      <c r="DC225" s="30"/>
      <c r="DD225" s="30"/>
      <c r="DE225" s="30"/>
      <c r="DF225" s="30"/>
      <c r="DG225" s="30"/>
      <c r="DH225" s="135"/>
      <c r="DI225" s="30"/>
      <c r="DJ225" s="30"/>
      <c r="DK225" s="30"/>
      <c r="DL225" s="30"/>
      <c r="DM225" s="30"/>
      <c r="DN225" s="30"/>
      <c r="DO225" s="30"/>
      <c r="DP225" s="30"/>
      <c r="DQ225" s="30"/>
      <c r="DR225" s="135"/>
      <c r="DS225" s="30"/>
      <c r="DT225" s="30"/>
      <c r="DU225" s="30"/>
      <c r="DV225" s="130"/>
      <c r="DW225" s="130"/>
      <c r="DX225" s="130"/>
      <c r="DY225" s="130"/>
      <c r="DZ225" s="130"/>
      <c r="EA225" s="130"/>
      <c r="EB225" s="130"/>
      <c r="EC225" s="130"/>
      <c r="ED225" s="130"/>
      <c r="EE225" s="130"/>
      <c r="EF225" s="130"/>
      <c r="EG225" s="130"/>
      <c r="EH225" s="130"/>
      <c r="EI225" s="130"/>
      <c r="EJ225" s="130"/>
      <c r="EK225" s="130"/>
      <c r="EL225" s="130"/>
      <c r="EM225" s="130"/>
      <c r="EN225" s="130"/>
      <c r="EO225" s="130"/>
      <c r="EP225" s="30"/>
      <c r="EQ225" s="30"/>
      <c r="ER225" s="30"/>
      <c r="ES225" s="30"/>
      <c r="ET225" s="30"/>
      <c r="EU225" s="30"/>
      <c r="EV225" s="30"/>
      <c r="EW225" s="30"/>
      <c r="EX225" s="30"/>
      <c r="EY225" s="152" t="s">
        <v>1071</v>
      </c>
      <c r="EZ225" s="152" t="s">
        <v>1071</v>
      </c>
      <c r="FA225" s="152" t="s">
        <v>1071</v>
      </c>
      <c r="FB225" s="30">
        <v>1</v>
      </c>
      <c r="FC225" s="30">
        <v>1</v>
      </c>
      <c r="FD225" s="30">
        <v>2</v>
      </c>
      <c r="FE225" s="30">
        <v>2</v>
      </c>
      <c r="FF225" s="23">
        <v>1</v>
      </c>
      <c r="FG225" s="23">
        <v>2</v>
      </c>
      <c r="FH225" s="30">
        <v>2</v>
      </c>
      <c r="FI225" s="30">
        <v>2</v>
      </c>
      <c r="FJ225" s="30">
        <v>2</v>
      </c>
      <c r="FK225" s="30">
        <v>2</v>
      </c>
      <c r="FL225" s="30">
        <v>2</v>
      </c>
      <c r="FM225" s="23">
        <v>2</v>
      </c>
      <c r="FN225" s="30">
        <v>2</v>
      </c>
      <c r="FO225" s="23">
        <v>1</v>
      </c>
      <c r="FP225" s="30">
        <v>2</v>
      </c>
      <c r="FQ225" s="30">
        <v>2</v>
      </c>
      <c r="FR225" s="30">
        <v>2</v>
      </c>
      <c r="FS225" s="30"/>
      <c r="FT225" s="214">
        <f>COUNTIF(FB225:FS225,"2")</f>
        <v>13</v>
      </c>
      <c r="FU225" s="215">
        <f t="shared" ref="FU225" si="724">FT225/(FT225+FV225+FX225+FZ225)</f>
        <v>0.76470588235294112</v>
      </c>
      <c r="FV225" s="214">
        <f>COUNTIF(FB225:FS225,"1")</f>
        <v>4</v>
      </c>
      <c r="FW225" s="215">
        <f t="shared" ref="FW225" si="725">FV225/(FT225+FV225+FX225+FZ225)</f>
        <v>0.23529411764705882</v>
      </c>
      <c r="FX225" s="214">
        <f>COUNTIF(FB225:FS225,"0")</f>
        <v>0</v>
      </c>
      <c r="FY225" s="215">
        <f t="shared" ref="FY225" si="726">FX225/(FT225+FV225+FX225+FZ225)</f>
        <v>0</v>
      </c>
      <c r="FZ225" s="214">
        <f>COUNTIF(FB225:FS225,"KĐG")</f>
        <v>0</v>
      </c>
      <c r="GA225" s="215">
        <f t="shared" ref="GA225" si="727">FZ225/(FT225+FV225+FX225+FZ225)</f>
        <v>0</v>
      </c>
      <c r="GB225" s="216">
        <f t="shared" ref="GB225" si="728">(((FT225*2)+(FV225*1)+(FX225*0)))/(FT225+FV225+FX225)</f>
        <v>1.7647058823529411</v>
      </c>
      <c r="GC225" s="169" t="str">
        <f t="shared" ref="GC225" si="729">IF(GA225&gt;=50%,"KĐG",IF(GB225&gt;=1.6,"ĐMT",IF(GB225&gt;=1,"CCG","CĐ")))</f>
        <v>ĐMT</v>
      </c>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130"/>
      <c r="LE225" s="130"/>
      <c r="LF225" s="130"/>
      <c r="LG225" s="130"/>
      <c r="LH225" s="130"/>
      <c r="LI225" s="130"/>
      <c r="LJ225" s="130"/>
      <c r="LK225" s="130"/>
      <c r="LL225" s="130"/>
      <c r="LM225" s="130"/>
      <c r="LN225" s="130"/>
      <c r="LO225" s="130"/>
      <c r="LP225" s="130"/>
      <c r="LQ225" s="130"/>
      <c r="LR225" s="130"/>
      <c r="LS225" s="130"/>
      <c r="LT225" s="130"/>
      <c r="LU225" s="130"/>
      <c r="LV225" s="130"/>
      <c r="LW225" s="130"/>
      <c r="LX225" s="135"/>
      <c r="LY225" s="30"/>
      <c r="LZ225" s="30"/>
      <c r="MA225" s="30"/>
      <c r="MB225" s="30"/>
      <c r="MC225" s="30"/>
      <c r="MD225" s="30"/>
      <c r="ME225" s="30"/>
      <c r="MF225" s="30"/>
      <c r="MG225" s="30"/>
      <c r="MH225" s="30"/>
      <c r="MI225" s="30"/>
      <c r="MJ225" s="30"/>
      <c r="MK225" s="30"/>
      <c r="ML225" s="30"/>
      <c r="MM225" s="30"/>
      <c r="MN225" s="30"/>
      <c r="MO225" s="30"/>
      <c r="MP225" s="30"/>
      <c r="MQ225" s="30"/>
      <c r="MR225" s="30"/>
      <c r="MS225" s="30"/>
      <c r="MT225" s="30"/>
      <c r="MU225" s="30"/>
      <c r="MV225" s="30"/>
      <c r="MW225" s="30"/>
      <c r="MX225" s="30"/>
      <c r="MY225" s="30"/>
      <c r="MZ225" s="30"/>
      <c r="NA225" s="30"/>
      <c r="NB225" s="30"/>
      <c r="NC225" s="135"/>
      <c r="ND225" s="30"/>
      <c r="NE225" s="30"/>
      <c r="NF225" s="30"/>
      <c r="NG225" s="30"/>
      <c r="NH225" s="30"/>
      <c r="NI225" s="30"/>
      <c r="NJ225" s="30"/>
      <c r="NK225" s="30"/>
      <c r="NL225" s="30"/>
      <c r="NM225" s="30"/>
      <c r="NN225" s="30"/>
      <c r="NO225" s="30"/>
      <c r="NP225" s="30"/>
      <c r="NQ225" s="30"/>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f t="shared" si="591"/>
        <v>1</v>
      </c>
      <c r="ON225" s="74"/>
    </row>
    <row r="226" spans="1:404" ht="35.25" hidden="1" customHeight="1">
      <c r="A226" s="310"/>
      <c r="B226" s="74">
        <v>69</v>
      </c>
      <c r="C226" s="16" t="s">
        <v>264</v>
      </c>
      <c r="D226" s="73" t="s">
        <v>0</v>
      </c>
      <c r="E226" s="16" t="s">
        <v>265</v>
      </c>
      <c r="F226" s="82" t="s">
        <v>2</v>
      </c>
      <c r="G226" s="73"/>
      <c r="H226" s="33" t="s">
        <v>265</v>
      </c>
      <c r="I226" s="26" t="s">
        <v>713</v>
      </c>
      <c r="J226" s="76"/>
      <c r="K226" s="30" t="s">
        <v>636</v>
      </c>
      <c r="L226" s="30" t="s">
        <v>957</v>
      </c>
      <c r="M226" s="29" t="s">
        <v>638</v>
      </c>
      <c r="N226" s="93" t="s">
        <v>639</v>
      </c>
      <c r="O226" s="301"/>
      <c r="P226" s="76"/>
      <c r="Q226" s="30"/>
      <c r="R226" s="30"/>
      <c r="S226" s="30"/>
      <c r="T226" s="30"/>
      <c r="U226" s="30"/>
      <c r="V226" s="30" t="s">
        <v>27</v>
      </c>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130"/>
      <c r="CP226" s="130"/>
      <c r="CQ226" s="130"/>
      <c r="CR226" s="130"/>
      <c r="CS226" s="130"/>
      <c r="CT226" s="130"/>
      <c r="CU226" s="130"/>
      <c r="CV226" s="130"/>
      <c r="CW226" s="130"/>
      <c r="CX226" s="130"/>
      <c r="CY226" s="30"/>
      <c r="CZ226" s="30"/>
      <c r="DA226" s="30"/>
      <c r="DB226" s="30"/>
      <c r="DC226" s="30"/>
      <c r="DD226" s="30"/>
      <c r="DE226" s="30"/>
      <c r="DF226" s="30"/>
      <c r="DG226" s="30"/>
      <c r="DH226" s="135"/>
      <c r="DI226" s="30"/>
      <c r="DJ226" s="30"/>
      <c r="DK226" s="30"/>
      <c r="DL226" s="30"/>
      <c r="DM226" s="30"/>
      <c r="DN226" s="30"/>
      <c r="DO226" s="30"/>
      <c r="DP226" s="30"/>
      <c r="DQ226" s="30"/>
      <c r="DR226" s="135"/>
      <c r="DS226" s="30"/>
      <c r="DT226" s="30"/>
      <c r="DU226" s="30"/>
      <c r="DV226" s="130"/>
      <c r="DW226" s="130"/>
      <c r="DX226" s="130"/>
      <c r="DY226" s="130"/>
      <c r="DZ226" s="130"/>
      <c r="EA226" s="130"/>
      <c r="EB226" s="130"/>
      <c r="EC226" s="130"/>
      <c r="ED226" s="130"/>
      <c r="EE226" s="130"/>
      <c r="EF226" s="130"/>
      <c r="EG226" s="130"/>
      <c r="EH226" s="130"/>
      <c r="EI226" s="130"/>
      <c r="EJ226" s="130"/>
      <c r="EK226" s="130"/>
      <c r="EL226" s="130"/>
      <c r="EM226" s="130"/>
      <c r="EN226" s="130"/>
      <c r="EO226" s="130"/>
      <c r="EP226" s="30"/>
      <c r="EQ226" s="30"/>
      <c r="ER226" s="30"/>
      <c r="ES226" s="30"/>
      <c r="ET226" s="30"/>
      <c r="EU226" s="30"/>
      <c r="EV226" s="30"/>
      <c r="EW226" s="30"/>
      <c r="EX226" s="30"/>
      <c r="EY226" s="135"/>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152" t="s">
        <v>1071</v>
      </c>
      <c r="GE226" s="152" t="s">
        <v>1071</v>
      </c>
      <c r="GF226" s="30">
        <v>2</v>
      </c>
      <c r="GG226" s="30">
        <v>2</v>
      </c>
      <c r="GH226" s="30">
        <v>2</v>
      </c>
      <c r="GI226" s="30">
        <v>2</v>
      </c>
      <c r="GJ226" s="23">
        <v>1</v>
      </c>
      <c r="GK226" s="23">
        <v>2</v>
      </c>
      <c r="GL226" s="30">
        <v>2</v>
      </c>
      <c r="GM226" s="30">
        <v>2</v>
      </c>
      <c r="GN226" s="30">
        <v>2</v>
      </c>
      <c r="GO226" s="30">
        <v>2</v>
      </c>
      <c r="GP226" s="30">
        <v>2</v>
      </c>
      <c r="GQ226" s="30">
        <v>2</v>
      </c>
      <c r="GR226" s="30">
        <v>2</v>
      </c>
      <c r="GS226" s="23">
        <v>1</v>
      </c>
      <c r="GT226" s="30">
        <v>2</v>
      </c>
      <c r="GU226" s="30">
        <v>2</v>
      </c>
      <c r="GV226" s="30">
        <v>2</v>
      </c>
      <c r="GW226" s="30"/>
      <c r="GX226" s="30">
        <v>2</v>
      </c>
      <c r="GY226" s="224">
        <f>COUNTIF(GF226:GX226,"2")</f>
        <v>16</v>
      </c>
      <c r="GZ226" s="225">
        <f t="shared" ref="GZ226" si="730">GY226/(GY226+HA226+HC226+HE226)</f>
        <v>0.88888888888888884</v>
      </c>
      <c r="HA226" s="224">
        <f>COUNTIF(GG226:GX226,"1")</f>
        <v>2</v>
      </c>
      <c r="HB226" s="225">
        <f t="shared" ref="HB226" si="731">HA226/(GY226+HA226+HC226+HE226)</f>
        <v>0.1111111111111111</v>
      </c>
      <c r="HC226" s="224">
        <f>COUNTIF(GG226:GX226,"0")</f>
        <v>0</v>
      </c>
      <c r="HD226" s="225">
        <f t="shared" ref="HD226" si="732">HC226/(GY226+HA226+HC226+HE226)</f>
        <v>0</v>
      </c>
      <c r="HE226" s="224">
        <f>COUNTIF(GG226:GX226,"KĐG")</f>
        <v>0</v>
      </c>
      <c r="HF226" s="225">
        <f t="shared" ref="HF226" si="733">HE226/(GY226+HA226+HC226+HE226)</f>
        <v>0</v>
      </c>
      <c r="HG226" s="226">
        <f t="shared" ref="HG226" si="734">(((GY226*2)+(HA226*1)+(HC226*0)))/(GY226+HA226+HC226)</f>
        <v>1.8888888888888888</v>
      </c>
      <c r="HH226" s="169" t="str">
        <f t="shared" ref="HH226" si="735">IF(HF226&gt;=50%,"KĐG",IF(HG226&gt;=1.6,"ĐMT",IF(HG226&gt;=1,"CCG","CĐ")))</f>
        <v>ĐMT</v>
      </c>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130"/>
      <c r="LE226" s="130"/>
      <c r="LF226" s="130"/>
      <c r="LG226" s="130"/>
      <c r="LH226" s="130"/>
      <c r="LI226" s="130"/>
      <c r="LJ226" s="130"/>
      <c r="LK226" s="130"/>
      <c r="LL226" s="130"/>
      <c r="LM226" s="130"/>
      <c r="LN226" s="130"/>
      <c r="LO226" s="130"/>
      <c r="LP226" s="130"/>
      <c r="LQ226" s="130"/>
      <c r="LR226" s="130"/>
      <c r="LS226" s="130"/>
      <c r="LT226" s="130"/>
      <c r="LU226" s="130"/>
      <c r="LV226" s="130"/>
      <c r="LW226" s="130"/>
      <c r="LX226" s="135"/>
      <c r="LY226" s="30"/>
      <c r="LZ226" s="30"/>
      <c r="MA226" s="30"/>
      <c r="MB226" s="30"/>
      <c r="MC226" s="30"/>
      <c r="MD226" s="30"/>
      <c r="ME226" s="30"/>
      <c r="MF226" s="30"/>
      <c r="MG226" s="30"/>
      <c r="MH226" s="30"/>
      <c r="MI226" s="30"/>
      <c r="MJ226" s="30"/>
      <c r="MK226" s="30"/>
      <c r="ML226" s="30"/>
      <c r="MM226" s="30"/>
      <c r="MN226" s="30"/>
      <c r="MO226" s="30"/>
      <c r="MP226" s="30"/>
      <c r="MQ226" s="30"/>
      <c r="MR226" s="30"/>
      <c r="MS226" s="30"/>
      <c r="MT226" s="30"/>
      <c r="MU226" s="30"/>
      <c r="MV226" s="30"/>
      <c r="MW226" s="30"/>
      <c r="MX226" s="30"/>
      <c r="MY226" s="30"/>
      <c r="MZ226" s="30"/>
      <c r="NA226" s="30"/>
      <c r="NB226" s="30"/>
      <c r="NC226" s="135"/>
      <c r="ND226" s="30"/>
      <c r="NE226" s="30"/>
      <c r="NF226" s="30"/>
      <c r="NG226" s="30"/>
      <c r="NH226" s="30"/>
      <c r="NI226" s="30"/>
      <c r="NJ226" s="30"/>
      <c r="NK226" s="30"/>
      <c r="NL226" s="30"/>
      <c r="NM226" s="30"/>
      <c r="NN226" s="30"/>
      <c r="NO226" s="30"/>
      <c r="NP226" s="30"/>
      <c r="NQ226" s="30"/>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f t="shared" si="591"/>
        <v>1</v>
      </c>
      <c r="ON226" s="74"/>
    </row>
    <row r="227" spans="1:404" ht="65.25" hidden="1" customHeight="1">
      <c r="A227" s="310"/>
      <c r="B227" s="74">
        <v>69</v>
      </c>
      <c r="C227" s="16" t="s">
        <v>264</v>
      </c>
      <c r="D227" s="73" t="s">
        <v>0</v>
      </c>
      <c r="E227" s="16" t="s">
        <v>265</v>
      </c>
      <c r="F227" s="82" t="s">
        <v>2</v>
      </c>
      <c r="G227" s="73"/>
      <c r="H227" s="33" t="s">
        <v>265</v>
      </c>
      <c r="I227" s="26" t="s">
        <v>713</v>
      </c>
      <c r="J227" s="76"/>
      <c r="K227" s="30" t="s">
        <v>636</v>
      </c>
      <c r="L227" s="30" t="s">
        <v>957</v>
      </c>
      <c r="M227" s="29" t="s">
        <v>638</v>
      </c>
      <c r="N227" s="93" t="s">
        <v>639</v>
      </c>
      <c r="O227" s="301"/>
      <c r="P227" s="76"/>
      <c r="Q227" s="30"/>
      <c r="R227" s="30"/>
      <c r="S227" s="30"/>
      <c r="T227" s="30"/>
      <c r="U227" s="30"/>
      <c r="V227" s="30"/>
      <c r="W227" s="30"/>
      <c r="X227" s="30"/>
      <c r="Y227" s="30" t="s">
        <v>27</v>
      </c>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130"/>
      <c r="CP227" s="130"/>
      <c r="CQ227" s="130"/>
      <c r="CR227" s="130"/>
      <c r="CS227" s="130"/>
      <c r="CT227" s="130"/>
      <c r="CU227" s="130"/>
      <c r="CV227" s="130"/>
      <c r="CW227" s="130"/>
      <c r="CX227" s="130"/>
      <c r="CY227" s="30"/>
      <c r="CZ227" s="30"/>
      <c r="DA227" s="30"/>
      <c r="DB227" s="30"/>
      <c r="DC227" s="30"/>
      <c r="DD227" s="30"/>
      <c r="DE227" s="30"/>
      <c r="DF227" s="30"/>
      <c r="DG227" s="30"/>
      <c r="DH227" s="135"/>
      <c r="DI227" s="30"/>
      <c r="DJ227" s="30"/>
      <c r="DK227" s="30"/>
      <c r="DL227" s="30"/>
      <c r="DM227" s="30"/>
      <c r="DN227" s="30"/>
      <c r="DO227" s="30"/>
      <c r="DP227" s="30"/>
      <c r="DQ227" s="30"/>
      <c r="DR227" s="135"/>
      <c r="DS227" s="30"/>
      <c r="DT227" s="30"/>
      <c r="DU227" s="30"/>
      <c r="DV227" s="130"/>
      <c r="DW227" s="130"/>
      <c r="DX227" s="130"/>
      <c r="DY227" s="130"/>
      <c r="DZ227" s="130"/>
      <c r="EA227" s="130"/>
      <c r="EB227" s="130"/>
      <c r="EC227" s="130"/>
      <c r="ED227" s="130"/>
      <c r="EE227" s="130"/>
      <c r="EF227" s="130"/>
      <c r="EG227" s="130"/>
      <c r="EH227" s="130"/>
      <c r="EI227" s="130"/>
      <c r="EJ227" s="130"/>
      <c r="EK227" s="130"/>
      <c r="EL227" s="130"/>
      <c r="EM227" s="130"/>
      <c r="EN227" s="130"/>
      <c r="EO227" s="130"/>
      <c r="EP227" s="30"/>
      <c r="EQ227" s="30"/>
      <c r="ER227" s="30"/>
      <c r="ES227" s="30"/>
      <c r="ET227" s="30"/>
      <c r="EU227" s="30"/>
      <c r="EV227" s="30"/>
      <c r="EW227" s="30"/>
      <c r="EX227" s="30"/>
      <c r="EY227" s="135"/>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130"/>
      <c r="LE227" s="130"/>
      <c r="LF227" s="130"/>
      <c r="LG227" s="130"/>
      <c r="LH227" s="130"/>
      <c r="LI227" s="130"/>
      <c r="LJ227" s="130"/>
      <c r="LK227" s="130"/>
      <c r="LL227" s="130"/>
      <c r="LM227" s="130"/>
      <c r="LN227" s="130"/>
      <c r="LO227" s="130"/>
      <c r="LP227" s="130"/>
      <c r="LQ227" s="130"/>
      <c r="LR227" s="130"/>
      <c r="LS227" s="130"/>
      <c r="LT227" s="130"/>
      <c r="LU227" s="130"/>
      <c r="LV227" s="130"/>
      <c r="LW227" s="130"/>
      <c r="LX227" s="135"/>
      <c r="LY227" s="30"/>
      <c r="LZ227" s="30"/>
      <c r="MA227" s="30"/>
      <c r="MB227" s="30"/>
      <c r="MC227" s="30"/>
      <c r="MD227" s="30"/>
      <c r="ME227" s="30"/>
      <c r="MF227" s="30"/>
      <c r="MG227" s="30"/>
      <c r="MH227" s="30"/>
      <c r="MI227" s="30"/>
      <c r="MJ227" s="30"/>
      <c r="MK227" s="30"/>
      <c r="ML227" s="30"/>
      <c r="MM227" s="30"/>
      <c r="MN227" s="30"/>
      <c r="MO227" s="30"/>
      <c r="MP227" s="30"/>
      <c r="MQ227" s="30"/>
      <c r="MR227" s="30"/>
      <c r="MS227" s="30"/>
      <c r="MT227" s="30"/>
      <c r="MU227" s="30"/>
      <c r="MV227" s="30"/>
      <c r="MW227" s="30"/>
      <c r="MX227" s="30"/>
      <c r="MY227" s="30"/>
      <c r="MZ227" s="30"/>
      <c r="NA227" s="30"/>
      <c r="NB227" s="30"/>
      <c r="NC227" s="135"/>
      <c r="ND227" s="30"/>
      <c r="NE227" s="30"/>
      <c r="NF227" s="30"/>
      <c r="NG227" s="30"/>
      <c r="NH227" s="30"/>
      <c r="NI227" s="30"/>
      <c r="NJ227" s="30"/>
      <c r="NK227" s="30"/>
      <c r="NL227" s="30"/>
      <c r="NM227" s="30"/>
      <c r="NN227" s="30"/>
      <c r="NO227" s="30"/>
      <c r="NP227" s="30"/>
      <c r="NQ227" s="30"/>
      <c r="NR227" s="30"/>
      <c r="NS227" s="30"/>
      <c r="NT227" s="30"/>
      <c r="NU227" s="30"/>
      <c r="NV227" s="30"/>
      <c r="NW227" s="30"/>
      <c r="NX227" s="30"/>
      <c r="NY227" s="30"/>
      <c r="NZ227" s="30"/>
      <c r="OA227" s="30"/>
      <c r="OB227" s="30"/>
      <c r="OC227" s="30"/>
      <c r="OD227" s="30"/>
      <c r="OE227" s="30"/>
      <c r="OF227" s="30"/>
      <c r="OG227" s="30"/>
      <c r="OH227" s="30"/>
      <c r="OI227" s="30"/>
      <c r="OJ227" s="30"/>
      <c r="OK227" s="30"/>
      <c r="OL227" s="30"/>
      <c r="OM227" s="30">
        <f t="shared" si="591"/>
        <v>1</v>
      </c>
      <c r="ON227" s="74"/>
    </row>
    <row r="228" spans="1:404" ht="65.25" hidden="1" customHeight="1">
      <c r="A228" s="310"/>
      <c r="B228" s="74">
        <v>69</v>
      </c>
      <c r="C228" s="16" t="s">
        <v>264</v>
      </c>
      <c r="D228" s="73" t="s">
        <v>0</v>
      </c>
      <c r="E228" s="16" t="s">
        <v>265</v>
      </c>
      <c r="F228" s="82" t="s">
        <v>2</v>
      </c>
      <c r="G228" s="73"/>
      <c r="H228" s="33" t="s">
        <v>265</v>
      </c>
      <c r="I228" s="26" t="s">
        <v>713</v>
      </c>
      <c r="J228" s="76"/>
      <c r="K228" s="30" t="s">
        <v>636</v>
      </c>
      <c r="L228" s="30" t="s">
        <v>957</v>
      </c>
      <c r="M228" s="29" t="s">
        <v>638</v>
      </c>
      <c r="N228" s="93" t="s">
        <v>639</v>
      </c>
      <c r="O228" s="301"/>
      <c r="P228" s="76"/>
      <c r="Q228" s="30"/>
      <c r="R228" s="30"/>
      <c r="S228" s="30"/>
      <c r="T228" s="30"/>
      <c r="U228" s="30"/>
      <c r="V228" s="30"/>
      <c r="W228" s="30"/>
      <c r="X228" s="30"/>
      <c r="Y228" s="30"/>
      <c r="Z228" s="30" t="s">
        <v>27</v>
      </c>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130"/>
      <c r="CP228" s="130"/>
      <c r="CQ228" s="130"/>
      <c r="CR228" s="130"/>
      <c r="CS228" s="130"/>
      <c r="CT228" s="130"/>
      <c r="CU228" s="130"/>
      <c r="CV228" s="130"/>
      <c r="CW228" s="130"/>
      <c r="CX228" s="130"/>
      <c r="CY228" s="30"/>
      <c r="CZ228" s="30"/>
      <c r="DA228" s="30"/>
      <c r="DB228" s="30"/>
      <c r="DC228" s="30"/>
      <c r="DD228" s="30"/>
      <c r="DE228" s="30"/>
      <c r="DF228" s="30"/>
      <c r="DG228" s="30"/>
      <c r="DH228" s="135"/>
      <c r="DI228" s="30"/>
      <c r="DJ228" s="30"/>
      <c r="DK228" s="30"/>
      <c r="DL228" s="30"/>
      <c r="DM228" s="30"/>
      <c r="DN228" s="30"/>
      <c r="DO228" s="30"/>
      <c r="DP228" s="30"/>
      <c r="DQ228" s="30"/>
      <c r="DR228" s="135"/>
      <c r="DS228" s="30"/>
      <c r="DT228" s="30"/>
      <c r="DU228" s="30"/>
      <c r="DV228" s="130"/>
      <c r="DW228" s="130"/>
      <c r="DX228" s="130"/>
      <c r="DY228" s="130"/>
      <c r="DZ228" s="130"/>
      <c r="EA228" s="130"/>
      <c r="EB228" s="130"/>
      <c r="EC228" s="130"/>
      <c r="ED228" s="130"/>
      <c r="EE228" s="130"/>
      <c r="EF228" s="130"/>
      <c r="EG228" s="130"/>
      <c r="EH228" s="130"/>
      <c r="EI228" s="130"/>
      <c r="EJ228" s="130"/>
      <c r="EK228" s="130"/>
      <c r="EL228" s="130"/>
      <c r="EM228" s="130"/>
      <c r="EN228" s="130"/>
      <c r="EO228" s="130"/>
      <c r="EP228" s="30"/>
      <c r="EQ228" s="30"/>
      <c r="ER228" s="30"/>
      <c r="ES228" s="30"/>
      <c r="ET228" s="30"/>
      <c r="EU228" s="30"/>
      <c r="EV228" s="30"/>
      <c r="EW228" s="30"/>
      <c r="EX228" s="30"/>
      <c r="EY228" s="135"/>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130"/>
      <c r="LE228" s="130"/>
      <c r="LF228" s="130"/>
      <c r="LG228" s="130"/>
      <c r="LH228" s="130"/>
      <c r="LI228" s="130"/>
      <c r="LJ228" s="130"/>
      <c r="LK228" s="130"/>
      <c r="LL228" s="130"/>
      <c r="LM228" s="130"/>
      <c r="LN228" s="130"/>
      <c r="LO228" s="130"/>
      <c r="LP228" s="130"/>
      <c r="LQ228" s="130"/>
      <c r="LR228" s="130"/>
      <c r="LS228" s="130"/>
      <c r="LT228" s="130"/>
      <c r="LU228" s="130"/>
      <c r="LV228" s="130"/>
      <c r="LW228" s="130"/>
      <c r="LX228" s="135"/>
      <c r="LY228" s="30"/>
      <c r="LZ228" s="30"/>
      <c r="MA228" s="30"/>
      <c r="MB228" s="30"/>
      <c r="MC228" s="30"/>
      <c r="MD228" s="30"/>
      <c r="ME228" s="30"/>
      <c r="MF228" s="30"/>
      <c r="MG228" s="30"/>
      <c r="MH228" s="30"/>
      <c r="MI228" s="30"/>
      <c r="MJ228" s="30"/>
      <c r="MK228" s="30"/>
      <c r="ML228" s="30"/>
      <c r="MM228" s="30"/>
      <c r="MN228" s="30"/>
      <c r="MO228" s="30"/>
      <c r="MP228" s="30"/>
      <c r="MQ228" s="30"/>
      <c r="MR228" s="30"/>
      <c r="MS228" s="30"/>
      <c r="MT228" s="30"/>
      <c r="MU228" s="30"/>
      <c r="MV228" s="30"/>
      <c r="MW228" s="30"/>
      <c r="MX228" s="30"/>
      <c r="MY228" s="30"/>
      <c r="MZ228" s="30"/>
      <c r="NA228" s="30"/>
      <c r="NB228" s="30"/>
      <c r="NC228" s="135"/>
      <c r="ND228" s="30"/>
      <c r="NE228" s="30"/>
      <c r="NF228" s="30"/>
      <c r="NG228" s="30"/>
      <c r="NH228" s="30"/>
      <c r="NI228" s="30"/>
      <c r="NJ228" s="30"/>
      <c r="NK228" s="30"/>
      <c r="NL228" s="30"/>
      <c r="NM228" s="30"/>
      <c r="NN228" s="30"/>
      <c r="NO228" s="30"/>
      <c r="NP228" s="30"/>
      <c r="NQ228" s="30"/>
      <c r="NR228" s="30"/>
      <c r="NS228" s="30"/>
      <c r="NT228" s="30"/>
      <c r="NU228" s="30"/>
      <c r="NV228" s="30"/>
      <c r="NW228" s="30"/>
      <c r="NX228" s="30"/>
      <c r="NY228" s="30"/>
      <c r="NZ228" s="30"/>
      <c r="OA228" s="30"/>
      <c r="OB228" s="30"/>
      <c r="OC228" s="30"/>
      <c r="OD228" s="30"/>
      <c r="OE228" s="30"/>
      <c r="OF228" s="30"/>
      <c r="OG228" s="30"/>
      <c r="OH228" s="30"/>
      <c r="OI228" s="30"/>
      <c r="OJ228" s="30"/>
      <c r="OK228" s="30"/>
      <c r="OL228" s="30"/>
      <c r="OM228" s="30">
        <f t="shared" si="591"/>
        <v>1</v>
      </c>
      <c r="ON228" s="74"/>
    </row>
    <row r="229" spans="1:404" ht="65.25" hidden="1" customHeight="1">
      <c r="A229" s="311"/>
      <c r="B229" s="74">
        <v>69</v>
      </c>
      <c r="C229" s="16" t="s">
        <v>264</v>
      </c>
      <c r="D229" s="73" t="s">
        <v>0</v>
      </c>
      <c r="E229" s="16" t="s">
        <v>265</v>
      </c>
      <c r="F229" s="82" t="s">
        <v>2</v>
      </c>
      <c r="G229" s="73"/>
      <c r="H229" s="33" t="s">
        <v>265</v>
      </c>
      <c r="I229" s="26" t="s">
        <v>713</v>
      </c>
      <c r="J229" s="76"/>
      <c r="K229" s="30" t="s">
        <v>636</v>
      </c>
      <c r="L229" s="30" t="s">
        <v>957</v>
      </c>
      <c r="M229" s="29" t="s">
        <v>638</v>
      </c>
      <c r="N229" s="93" t="s">
        <v>639</v>
      </c>
      <c r="O229" s="302"/>
      <c r="P229" s="76"/>
      <c r="Q229" s="30"/>
      <c r="R229" s="30"/>
      <c r="S229" s="30"/>
      <c r="T229" s="30"/>
      <c r="U229" s="30"/>
      <c r="V229" s="30"/>
      <c r="W229" s="30"/>
      <c r="X229" s="30"/>
      <c r="Y229" s="30"/>
      <c r="Z229" s="30"/>
      <c r="AA229" s="30" t="s">
        <v>27</v>
      </c>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130"/>
      <c r="CP229" s="130"/>
      <c r="CQ229" s="130"/>
      <c r="CR229" s="130"/>
      <c r="CS229" s="130"/>
      <c r="CT229" s="130"/>
      <c r="CU229" s="130"/>
      <c r="CV229" s="130"/>
      <c r="CW229" s="130"/>
      <c r="CX229" s="130"/>
      <c r="CY229" s="30"/>
      <c r="CZ229" s="30"/>
      <c r="DA229" s="30"/>
      <c r="DB229" s="30"/>
      <c r="DC229" s="30"/>
      <c r="DD229" s="30"/>
      <c r="DE229" s="30"/>
      <c r="DF229" s="30"/>
      <c r="DG229" s="30"/>
      <c r="DH229" s="135"/>
      <c r="DI229" s="30"/>
      <c r="DJ229" s="30"/>
      <c r="DK229" s="30"/>
      <c r="DL229" s="30"/>
      <c r="DM229" s="30"/>
      <c r="DN229" s="30"/>
      <c r="DO229" s="30"/>
      <c r="DP229" s="30"/>
      <c r="DQ229" s="30"/>
      <c r="DR229" s="135"/>
      <c r="DS229" s="30"/>
      <c r="DT229" s="30"/>
      <c r="DU229" s="30"/>
      <c r="DV229" s="130"/>
      <c r="DW229" s="130"/>
      <c r="DX229" s="130"/>
      <c r="DY229" s="130"/>
      <c r="DZ229" s="130"/>
      <c r="EA229" s="130"/>
      <c r="EB229" s="130"/>
      <c r="EC229" s="130"/>
      <c r="ED229" s="130"/>
      <c r="EE229" s="130"/>
      <c r="EF229" s="130"/>
      <c r="EG229" s="130"/>
      <c r="EH229" s="130"/>
      <c r="EI229" s="130"/>
      <c r="EJ229" s="130"/>
      <c r="EK229" s="130"/>
      <c r="EL229" s="130"/>
      <c r="EM229" s="130"/>
      <c r="EN229" s="130"/>
      <c r="EO229" s="130"/>
      <c r="EP229" s="30"/>
      <c r="EQ229" s="30"/>
      <c r="ER229" s="30"/>
      <c r="ES229" s="30"/>
      <c r="ET229" s="30"/>
      <c r="EU229" s="30"/>
      <c r="EV229" s="30"/>
      <c r="EW229" s="30"/>
      <c r="EX229" s="30"/>
      <c r="EY229" s="135"/>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130"/>
      <c r="LE229" s="130"/>
      <c r="LF229" s="130"/>
      <c r="LG229" s="130"/>
      <c r="LH229" s="130"/>
      <c r="LI229" s="130"/>
      <c r="LJ229" s="130"/>
      <c r="LK229" s="130"/>
      <c r="LL229" s="130"/>
      <c r="LM229" s="130"/>
      <c r="LN229" s="130"/>
      <c r="LO229" s="130"/>
      <c r="LP229" s="130"/>
      <c r="LQ229" s="130"/>
      <c r="LR229" s="130"/>
      <c r="LS229" s="130"/>
      <c r="LT229" s="130"/>
      <c r="LU229" s="130"/>
      <c r="LV229" s="130"/>
      <c r="LW229" s="130"/>
      <c r="LX229" s="135"/>
      <c r="LY229" s="30"/>
      <c r="LZ229" s="30"/>
      <c r="MA229" s="30"/>
      <c r="MB229" s="30"/>
      <c r="MC229" s="30"/>
      <c r="MD229" s="30"/>
      <c r="ME229" s="30"/>
      <c r="MF229" s="30"/>
      <c r="MG229" s="30"/>
      <c r="MH229" s="30"/>
      <c r="MI229" s="30"/>
      <c r="MJ229" s="30"/>
      <c r="MK229" s="30"/>
      <c r="ML229" s="30"/>
      <c r="MM229" s="30"/>
      <c r="MN229" s="30"/>
      <c r="MO229" s="30"/>
      <c r="MP229" s="30"/>
      <c r="MQ229" s="30"/>
      <c r="MR229" s="30"/>
      <c r="MS229" s="30"/>
      <c r="MT229" s="30"/>
      <c r="MU229" s="30"/>
      <c r="MV229" s="30"/>
      <c r="MW229" s="30"/>
      <c r="MX229" s="30"/>
      <c r="MY229" s="30"/>
      <c r="MZ229" s="30"/>
      <c r="NA229" s="30"/>
      <c r="NB229" s="30"/>
      <c r="NC229" s="135"/>
      <c r="ND229" s="30"/>
      <c r="NE229" s="30"/>
      <c r="NF229" s="30"/>
      <c r="NG229" s="30"/>
      <c r="NH229" s="30"/>
      <c r="NI229" s="30"/>
      <c r="NJ229" s="30"/>
      <c r="NK229" s="30"/>
      <c r="NL229" s="30"/>
      <c r="NM229" s="30"/>
      <c r="NN229" s="30"/>
      <c r="NO229" s="30"/>
      <c r="NP229" s="30"/>
      <c r="NQ229" s="30"/>
      <c r="NR229" s="30"/>
      <c r="NS229" s="30"/>
      <c r="NT229" s="30"/>
      <c r="NU229" s="30"/>
      <c r="NV229" s="30"/>
      <c r="NW229" s="30"/>
      <c r="NX229" s="30"/>
      <c r="NY229" s="30"/>
      <c r="NZ229" s="30"/>
      <c r="OA229" s="30"/>
      <c r="OB229" s="30"/>
      <c r="OC229" s="30"/>
      <c r="OD229" s="30"/>
      <c r="OE229" s="30"/>
      <c r="OF229" s="30"/>
      <c r="OG229" s="30"/>
      <c r="OH229" s="30"/>
      <c r="OI229" s="30"/>
      <c r="OJ229" s="30"/>
      <c r="OK229" s="30"/>
      <c r="OL229" s="30"/>
      <c r="OM229" s="30">
        <f t="shared" si="591"/>
        <v>1</v>
      </c>
      <c r="ON229" s="74"/>
    </row>
    <row r="230" spans="1:404" s="8" customFormat="1" ht="31.5" hidden="1" customHeight="1">
      <c r="A230" s="28"/>
      <c r="B230" s="28"/>
      <c r="C230" s="353" t="s">
        <v>39</v>
      </c>
      <c r="D230" s="353"/>
      <c r="E230" s="353"/>
      <c r="F230" s="29"/>
      <c r="G230" s="164">
        <f>COUNTIF(G231:G244,"x")</f>
        <v>1</v>
      </c>
      <c r="H230" s="31"/>
      <c r="I230" s="34"/>
      <c r="J230" s="30"/>
      <c r="K230" s="30"/>
      <c r="L230" s="30"/>
      <c r="M230" s="30"/>
      <c r="N230" s="30"/>
      <c r="O230" s="25">
        <f>COUNTIF(O231:O244,"x")</f>
        <v>4</v>
      </c>
      <c r="P230" s="31">
        <f>SUM(P231:P244)</f>
        <v>3</v>
      </c>
      <c r="Q230" s="108" t="s">
        <v>122</v>
      </c>
      <c r="R230" s="124" t="s">
        <v>122</v>
      </c>
      <c r="S230" s="124" t="s">
        <v>122</v>
      </c>
      <c r="T230" s="124" t="s">
        <v>122</v>
      </c>
      <c r="U230" s="124" t="s">
        <v>122</v>
      </c>
      <c r="V230" s="124" t="s">
        <v>122</v>
      </c>
      <c r="W230" s="124" t="s">
        <v>122</v>
      </c>
      <c r="X230" s="124" t="s">
        <v>122</v>
      </c>
      <c r="Y230" s="124" t="s">
        <v>122</v>
      </c>
      <c r="Z230" s="124" t="s">
        <v>122</v>
      </c>
      <c r="AA230" s="124" t="s">
        <v>122</v>
      </c>
      <c r="AB230" s="124"/>
      <c r="AC230" s="124"/>
      <c r="AD230" s="124"/>
      <c r="AE230" s="119"/>
      <c r="AF230" s="120"/>
      <c r="AG230" s="120"/>
      <c r="AH230" s="120"/>
      <c r="AI230" s="25"/>
      <c r="AJ230" s="25"/>
      <c r="AK230" s="120"/>
      <c r="AL230" s="120"/>
      <c r="AM230" s="120"/>
      <c r="AN230" s="120"/>
      <c r="AO230" s="120"/>
      <c r="AP230" s="25"/>
      <c r="AQ230" s="120"/>
      <c r="AR230" s="25"/>
      <c r="AS230" s="120"/>
      <c r="AT230" s="120"/>
      <c r="AU230" s="120"/>
      <c r="AV230" s="164"/>
      <c r="AW230" s="120"/>
      <c r="AX230" s="120"/>
      <c r="AY230" s="120"/>
      <c r="AZ230" s="120"/>
      <c r="BA230" s="119"/>
      <c r="BB230" s="119"/>
      <c r="BC230" s="119"/>
      <c r="BD230" s="119"/>
      <c r="BE230" s="119"/>
      <c r="BF230" s="119"/>
      <c r="BG230" s="119"/>
      <c r="BH230" s="119"/>
      <c r="BI230" s="119"/>
      <c r="BJ230" s="119"/>
      <c r="BK230" s="120"/>
      <c r="BL230" s="120"/>
      <c r="BM230" s="120"/>
      <c r="BN230" s="164"/>
      <c r="BO230" s="164"/>
      <c r="BP230" s="164"/>
      <c r="BQ230" s="120"/>
      <c r="BR230" s="120"/>
      <c r="BS230" s="120"/>
      <c r="BT230" s="120"/>
      <c r="BU230" s="120"/>
      <c r="BV230" s="120"/>
      <c r="BW230" s="120"/>
      <c r="BX230" s="120"/>
      <c r="BY230" s="120"/>
      <c r="BZ230" s="120"/>
      <c r="CA230" s="120"/>
      <c r="CB230" s="120"/>
      <c r="CC230" s="120"/>
      <c r="CD230" s="120"/>
      <c r="CE230" s="120"/>
      <c r="CF230" s="119"/>
      <c r="CG230" s="119"/>
      <c r="CH230" s="119"/>
      <c r="CI230" s="119"/>
      <c r="CJ230" s="119"/>
      <c r="CK230" s="119"/>
      <c r="CL230" s="119"/>
      <c r="CM230" s="119"/>
      <c r="CN230" s="119"/>
      <c r="CO230" s="125"/>
      <c r="CP230" s="125"/>
      <c r="CQ230" s="125"/>
      <c r="CR230" s="125"/>
      <c r="CS230" s="125"/>
      <c r="CT230" s="125"/>
      <c r="CU230" s="125"/>
      <c r="CV230" s="125"/>
      <c r="CW230" s="125"/>
      <c r="CX230" s="125"/>
      <c r="CY230" s="120"/>
      <c r="CZ230" s="120"/>
      <c r="DA230" s="120"/>
      <c r="DB230" s="120"/>
      <c r="DC230" s="120"/>
      <c r="DD230" s="120"/>
      <c r="DE230" s="120"/>
      <c r="DF230" s="120"/>
      <c r="DG230" s="120"/>
      <c r="DH230" s="126"/>
      <c r="DI230" s="120"/>
      <c r="DJ230" s="120"/>
      <c r="DK230" s="120"/>
      <c r="DL230" s="120"/>
      <c r="DM230" s="120"/>
      <c r="DN230" s="120"/>
      <c r="DO230" s="120"/>
      <c r="DP230" s="120"/>
      <c r="DQ230" s="120"/>
      <c r="DR230" s="126"/>
      <c r="DS230" s="119"/>
      <c r="DT230" s="119"/>
      <c r="DU230" s="119"/>
      <c r="DV230" s="125"/>
      <c r="DW230" s="203"/>
      <c r="DX230" s="203"/>
      <c r="DY230" s="203"/>
      <c r="DZ230" s="203"/>
      <c r="EA230" s="203"/>
      <c r="EB230" s="203"/>
      <c r="EC230" s="203"/>
      <c r="ED230" s="203"/>
      <c r="EE230" s="125"/>
      <c r="EF230" s="125"/>
      <c r="EG230" s="125"/>
      <c r="EH230" s="125"/>
      <c r="EI230" s="125"/>
      <c r="EJ230" s="125"/>
      <c r="EK230" s="125"/>
      <c r="EL230" s="125"/>
      <c r="EM230" s="125"/>
      <c r="EN230" s="125"/>
      <c r="EO230" s="125"/>
      <c r="EP230" s="120"/>
      <c r="EQ230" s="120"/>
      <c r="ER230" s="120"/>
      <c r="ES230" s="120"/>
      <c r="ET230" s="120"/>
      <c r="EU230" s="120"/>
      <c r="EV230" s="120"/>
      <c r="EW230" s="120"/>
      <c r="EX230" s="120"/>
      <c r="EY230" s="126"/>
      <c r="EZ230" s="119"/>
      <c r="FA230" s="119"/>
      <c r="FB230" s="119"/>
      <c r="FC230" s="120"/>
      <c r="FD230" s="120"/>
      <c r="FE230" s="120"/>
      <c r="FF230" s="120"/>
      <c r="FG230" s="120"/>
      <c r="FH230" s="120"/>
      <c r="FI230" s="120"/>
      <c r="FJ230" s="120"/>
      <c r="FK230" s="120"/>
      <c r="FL230" s="120"/>
      <c r="FM230" s="120"/>
      <c r="FN230" s="120"/>
      <c r="FO230" s="120"/>
      <c r="FP230" s="120"/>
      <c r="FQ230" s="120"/>
      <c r="FR230" s="120"/>
      <c r="FS230" s="120"/>
      <c r="FT230" s="120"/>
      <c r="FU230" s="119"/>
      <c r="FV230" s="119"/>
      <c r="FW230" s="119"/>
      <c r="FX230" s="119"/>
      <c r="FY230" s="119"/>
      <c r="FZ230" s="119"/>
      <c r="GA230" s="119"/>
      <c r="GB230" s="119"/>
      <c r="GC230" s="119"/>
      <c r="GD230" s="119"/>
      <c r="GE230" s="119"/>
      <c r="GF230" s="119"/>
      <c r="GG230" s="120"/>
      <c r="GH230" s="120"/>
      <c r="GI230" s="120"/>
      <c r="GJ230" s="120"/>
      <c r="GK230" s="120"/>
      <c r="GL230" s="120"/>
      <c r="GM230" s="120"/>
      <c r="GN230" s="120"/>
      <c r="GO230" s="164"/>
      <c r="GP230" s="164"/>
      <c r="GQ230" s="164"/>
      <c r="GR230" s="164"/>
      <c r="GS230" s="164"/>
      <c r="GT230" s="120"/>
      <c r="GU230" s="120"/>
      <c r="GV230" s="120"/>
      <c r="GW230" s="120"/>
      <c r="GX230" s="119"/>
      <c r="GY230" s="119"/>
      <c r="GZ230" s="119"/>
      <c r="HA230" s="119"/>
      <c r="HB230" s="119"/>
      <c r="HC230" s="119"/>
      <c r="HD230" s="119"/>
      <c r="HE230" s="119"/>
      <c r="HF230" s="119"/>
      <c r="HG230" s="119"/>
      <c r="HH230" s="119"/>
      <c r="HI230" s="120"/>
      <c r="HJ230" s="119"/>
      <c r="HK230" s="119"/>
      <c r="HL230" s="119"/>
      <c r="HM230" s="119"/>
      <c r="HN230" s="120"/>
      <c r="HO230" s="120"/>
      <c r="HP230" s="120"/>
      <c r="HQ230" s="120"/>
      <c r="HR230" s="120"/>
      <c r="HS230" s="120"/>
      <c r="HT230" s="120"/>
      <c r="HU230" s="120"/>
      <c r="HV230" s="120"/>
      <c r="HW230" s="120"/>
      <c r="HX230" s="120"/>
      <c r="HY230" s="120"/>
      <c r="HZ230" s="120"/>
      <c r="IA230" s="120"/>
      <c r="IB230" s="120"/>
      <c r="IC230" s="119"/>
      <c r="ID230" s="119"/>
      <c r="IE230" s="119"/>
      <c r="IF230" s="119"/>
      <c r="IG230" s="119"/>
      <c r="IH230" s="119"/>
      <c r="II230" s="119"/>
      <c r="IJ230" s="119"/>
      <c r="IK230" s="119"/>
      <c r="IL230" s="119"/>
      <c r="IM230" s="119"/>
      <c r="IN230" s="119"/>
      <c r="IO230" s="119"/>
      <c r="IP230" s="119"/>
      <c r="IQ230" s="119"/>
      <c r="IR230" s="119"/>
      <c r="IS230" s="119"/>
      <c r="IT230" s="119"/>
      <c r="IU230" s="119"/>
      <c r="IV230" s="119"/>
      <c r="IW230" s="119"/>
      <c r="IX230" s="119"/>
      <c r="IY230" s="119"/>
      <c r="IZ230" s="119"/>
      <c r="JA230" s="120"/>
      <c r="JB230" s="120"/>
      <c r="JC230" s="120"/>
      <c r="JD230" s="120"/>
      <c r="JE230" s="120"/>
      <c r="JF230" s="120"/>
      <c r="JG230" s="119"/>
      <c r="JH230" s="119"/>
      <c r="JI230" s="119"/>
      <c r="JJ230" s="119"/>
      <c r="JK230" s="119"/>
      <c r="JL230" s="119"/>
      <c r="JM230" s="119"/>
      <c r="JN230" s="119"/>
      <c r="JO230" s="119"/>
      <c r="JP230" s="119"/>
      <c r="JQ230" s="119"/>
      <c r="JR230" s="119"/>
      <c r="JS230" s="119"/>
      <c r="JT230" s="119"/>
      <c r="JU230" s="119"/>
      <c r="JV230" s="119"/>
      <c r="JW230" s="119"/>
      <c r="JX230" s="119"/>
      <c r="JY230" s="119"/>
      <c r="JZ230" s="119"/>
      <c r="KA230" s="119"/>
      <c r="KB230" s="119"/>
      <c r="KC230" s="230"/>
      <c r="KD230" s="230"/>
      <c r="KE230" s="230"/>
      <c r="KF230" s="230"/>
      <c r="KG230" s="230"/>
      <c r="KH230" s="230"/>
      <c r="KI230" s="230"/>
      <c r="KJ230" s="230"/>
      <c r="KK230" s="230"/>
      <c r="KL230" s="230"/>
      <c r="KM230" s="230"/>
      <c r="KN230" s="230"/>
      <c r="KO230" s="230"/>
      <c r="KP230" s="230"/>
      <c r="KQ230" s="119"/>
      <c r="KR230" s="119"/>
      <c r="KS230" s="119"/>
      <c r="KT230" s="119"/>
      <c r="KU230" s="119"/>
      <c r="KV230" s="119"/>
      <c r="KW230" s="119"/>
      <c r="KX230" s="119"/>
      <c r="KY230" s="119"/>
      <c r="KZ230" s="119"/>
      <c r="LA230" s="119"/>
      <c r="LB230" s="119"/>
      <c r="LC230" s="119"/>
      <c r="LD230" s="125"/>
      <c r="LE230" s="125"/>
      <c r="LF230" s="125"/>
      <c r="LG230" s="231"/>
      <c r="LH230" s="231"/>
      <c r="LI230" s="231"/>
      <c r="LJ230" s="231"/>
      <c r="LK230" s="231"/>
      <c r="LL230" s="231"/>
      <c r="LM230" s="231"/>
      <c r="LN230" s="231"/>
      <c r="LO230" s="231"/>
      <c r="LP230" s="231"/>
      <c r="LQ230" s="231"/>
      <c r="LR230" s="231"/>
      <c r="LS230" s="125"/>
      <c r="LT230" s="125"/>
      <c r="LU230" s="125"/>
      <c r="LV230" s="125"/>
      <c r="LW230" s="125"/>
      <c r="LX230" s="126"/>
      <c r="LY230" s="119"/>
      <c r="LZ230" s="119"/>
      <c r="MA230" s="119"/>
      <c r="MB230" s="119"/>
      <c r="MC230" s="119"/>
      <c r="MD230" s="119"/>
      <c r="ME230" s="119"/>
      <c r="MF230" s="119"/>
      <c r="MG230" s="119"/>
      <c r="MH230" s="119"/>
      <c r="MI230" s="119"/>
      <c r="MJ230" s="119"/>
      <c r="MK230" s="230"/>
      <c r="ML230" s="230"/>
      <c r="MM230" s="230"/>
      <c r="MN230" s="230"/>
      <c r="MO230" s="230"/>
      <c r="MP230" s="230"/>
      <c r="MQ230" s="230"/>
      <c r="MR230" s="230"/>
      <c r="MS230" s="230"/>
      <c r="MT230" s="230"/>
      <c r="MU230" s="230"/>
      <c r="MV230" s="230"/>
      <c r="MW230" s="230"/>
      <c r="MX230" s="230"/>
      <c r="MY230" s="119"/>
      <c r="MZ230" s="119"/>
      <c r="NA230" s="119"/>
      <c r="NB230" s="119"/>
      <c r="NC230" s="126"/>
      <c r="ND230" s="119"/>
      <c r="NE230" s="119"/>
      <c r="NF230" s="119"/>
      <c r="NG230" s="119"/>
      <c r="NH230" s="119"/>
      <c r="NI230" s="119"/>
      <c r="NJ230" s="119"/>
      <c r="NK230" s="119"/>
      <c r="NL230" s="119"/>
      <c r="NM230" s="119"/>
      <c r="NN230" s="119"/>
      <c r="NO230" s="119"/>
      <c r="NP230" s="119"/>
      <c r="NQ230" s="119"/>
      <c r="NR230" s="119"/>
      <c r="NS230" s="119"/>
      <c r="NT230" s="119"/>
      <c r="NU230" s="119"/>
      <c r="NV230" s="119"/>
      <c r="NW230" s="119"/>
      <c r="NX230" s="119"/>
      <c r="NY230" s="119"/>
      <c r="NZ230" s="119"/>
      <c r="OA230" s="119"/>
      <c r="OB230" s="119"/>
      <c r="OC230" s="119"/>
      <c r="OD230" s="119"/>
      <c r="OE230" s="119"/>
      <c r="OF230" s="119"/>
      <c r="OG230" s="119"/>
      <c r="OH230" s="119"/>
      <c r="OI230" s="119"/>
      <c r="OJ230" s="119"/>
      <c r="OK230" s="119"/>
      <c r="OL230" s="119"/>
      <c r="OM230" s="30"/>
      <c r="ON230" s="32"/>
    </row>
    <row r="231" spans="1:404" ht="37.5" hidden="1" customHeight="1">
      <c r="A231" s="309">
        <v>211</v>
      </c>
      <c r="B231" s="51">
        <v>70</v>
      </c>
      <c r="C231" s="16" t="s">
        <v>266</v>
      </c>
      <c r="D231" s="14" t="s">
        <v>0</v>
      </c>
      <c r="E231" s="16" t="s">
        <v>75</v>
      </c>
      <c r="F231" s="82" t="s">
        <v>2</v>
      </c>
      <c r="G231" s="14"/>
      <c r="H231" s="89" t="s">
        <v>716</v>
      </c>
      <c r="I231" s="17" t="s">
        <v>719</v>
      </c>
      <c r="J231" s="54" t="s">
        <v>267</v>
      </c>
      <c r="K231" s="30" t="s">
        <v>636</v>
      </c>
      <c r="L231" s="30" t="s">
        <v>957</v>
      </c>
      <c r="M231" s="29" t="s">
        <v>638</v>
      </c>
      <c r="N231" s="93" t="s">
        <v>639</v>
      </c>
      <c r="O231" s="300" t="s">
        <v>27</v>
      </c>
      <c r="P231" s="54">
        <v>1</v>
      </c>
      <c r="Q231" s="30" t="s">
        <v>27</v>
      </c>
      <c r="R231" s="30"/>
      <c r="S231" s="30"/>
      <c r="T231" s="30"/>
      <c r="U231" s="30"/>
      <c r="V231" s="30"/>
      <c r="W231" s="30"/>
      <c r="X231" s="30"/>
      <c r="Y231" s="30"/>
      <c r="Z231" s="30"/>
      <c r="AA231" s="30"/>
      <c r="AB231" s="152"/>
      <c r="AC231" s="152"/>
      <c r="AD231" s="152" t="s">
        <v>1072</v>
      </c>
      <c r="AE231" s="30">
        <v>1</v>
      </c>
      <c r="AF231" s="30">
        <v>2</v>
      </c>
      <c r="AG231" s="30">
        <v>2</v>
      </c>
      <c r="AH231" s="30">
        <v>2</v>
      </c>
      <c r="AI231" s="23">
        <v>1</v>
      </c>
      <c r="AJ231" s="23">
        <v>1</v>
      </c>
      <c r="AK231" s="30">
        <v>2</v>
      </c>
      <c r="AL231" s="30">
        <v>1</v>
      </c>
      <c r="AM231" s="30">
        <v>2</v>
      </c>
      <c r="AN231" s="30">
        <v>2</v>
      </c>
      <c r="AO231" s="30">
        <v>2</v>
      </c>
      <c r="AP231" s="23">
        <v>2</v>
      </c>
      <c r="AQ231" s="30">
        <v>2</v>
      </c>
      <c r="AR231" s="23">
        <v>1</v>
      </c>
      <c r="AS231" s="30">
        <v>2</v>
      </c>
      <c r="AT231" s="30">
        <v>2</v>
      </c>
      <c r="AU231" s="30">
        <v>2</v>
      </c>
      <c r="AV231" s="30">
        <v>2</v>
      </c>
      <c r="AW231" s="173">
        <f>COUNTIF(AE231:AV231,"2")</f>
        <v>13</v>
      </c>
      <c r="AX231" s="174">
        <f t="shared" ref="AX231" si="736">AW231/(AW231+AY231+BA231+BC231)</f>
        <v>0.72222222222222221</v>
      </c>
      <c r="AY231" s="173">
        <f>COUNTIF(AE231:AV231,"1")</f>
        <v>5</v>
      </c>
      <c r="AZ231" s="174">
        <f t="shared" ref="AZ231" si="737">AY231/(AW231+AY231+BA231+BC231)</f>
        <v>0.27777777777777779</v>
      </c>
      <c r="BA231" s="173">
        <f>COUNTIF(AE231:AV231,"0")</f>
        <v>0</v>
      </c>
      <c r="BB231" s="174">
        <f t="shared" ref="BB231" si="738">BA231/(AW231+AY231+BA231+BC231)</f>
        <v>0</v>
      </c>
      <c r="BC231" s="173">
        <f>COUNTIF(AE231:AV231,"KĐG")</f>
        <v>0</v>
      </c>
      <c r="BD231" s="174">
        <f t="shared" ref="BD231" si="739">BC231/(AW231+AY231+BA231+BC231)</f>
        <v>0</v>
      </c>
      <c r="BE231" s="175">
        <f t="shared" ref="BE231" si="740">(((AW231*2)+(AY231*1)+(BA231*0)))/(AW231+AY231+BA231)</f>
        <v>1.7222222222222223</v>
      </c>
      <c r="BF231" s="169" t="str">
        <f t="shared" ref="BF231" si="741">IF(BD231&gt;=50%,"KĐG",IF(BE231&gt;=1.6,"ĐMT",IF(BE231&gt;=1,"CCG","CĐ")))</f>
        <v>ĐMT</v>
      </c>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130"/>
      <c r="CP231" s="130"/>
      <c r="CQ231" s="130"/>
      <c r="CR231" s="130"/>
      <c r="CS231" s="130"/>
      <c r="CT231" s="130"/>
      <c r="CU231" s="130"/>
      <c r="CV231" s="130"/>
      <c r="CW231" s="130"/>
      <c r="CX231" s="130"/>
      <c r="CY231" s="30"/>
      <c r="CZ231" s="30"/>
      <c r="DA231" s="30"/>
      <c r="DB231" s="30"/>
      <c r="DC231" s="30"/>
      <c r="DD231" s="30"/>
      <c r="DE231" s="30"/>
      <c r="DF231" s="30"/>
      <c r="DG231" s="30"/>
      <c r="DH231" s="135"/>
      <c r="DI231" s="30"/>
      <c r="DJ231" s="30"/>
      <c r="DK231" s="30"/>
      <c r="DL231" s="30"/>
      <c r="DM231" s="30"/>
      <c r="DN231" s="30"/>
      <c r="DO231" s="30"/>
      <c r="DP231" s="30"/>
      <c r="DQ231" s="30"/>
      <c r="DR231" s="135"/>
      <c r="DS231" s="30"/>
      <c r="DT231" s="30"/>
      <c r="DU231" s="30"/>
      <c r="DV231" s="130"/>
      <c r="DW231" s="130"/>
      <c r="DX231" s="130"/>
      <c r="DY231" s="130"/>
      <c r="DZ231" s="130"/>
      <c r="EA231" s="130"/>
      <c r="EB231" s="130"/>
      <c r="EC231" s="130"/>
      <c r="ED231" s="130"/>
      <c r="EE231" s="130"/>
      <c r="EF231" s="130"/>
      <c r="EG231" s="130"/>
      <c r="EH231" s="130"/>
      <c r="EI231" s="130"/>
      <c r="EJ231" s="130"/>
      <c r="EK231" s="130"/>
      <c r="EL231" s="130"/>
      <c r="EM231" s="130"/>
      <c r="EN231" s="130"/>
      <c r="EO231" s="130"/>
      <c r="EP231" s="30"/>
      <c r="EQ231" s="30"/>
      <c r="ER231" s="30"/>
      <c r="ES231" s="30"/>
      <c r="ET231" s="30"/>
      <c r="EU231" s="30"/>
      <c r="EV231" s="30"/>
      <c r="EW231" s="30"/>
      <c r="EX231" s="30"/>
      <c r="EY231" s="135"/>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130"/>
      <c r="LE231" s="130"/>
      <c r="LF231" s="130"/>
      <c r="LG231" s="130"/>
      <c r="LH231" s="130"/>
      <c r="LI231" s="130"/>
      <c r="LJ231" s="130"/>
      <c r="LK231" s="130"/>
      <c r="LL231" s="130"/>
      <c r="LM231" s="130"/>
      <c r="LN231" s="130"/>
      <c r="LO231" s="130"/>
      <c r="LP231" s="130"/>
      <c r="LQ231" s="130"/>
      <c r="LR231" s="130"/>
      <c r="LS231" s="130"/>
      <c r="LT231" s="130"/>
      <c r="LU231" s="130"/>
      <c r="LV231" s="130"/>
      <c r="LW231" s="130"/>
      <c r="LX231" s="135"/>
      <c r="LY231" s="30"/>
      <c r="LZ231" s="30"/>
      <c r="MA231" s="30"/>
      <c r="MB231" s="30"/>
      <c r="MC231" s="30"/>
      <c r="MD231" s="30"/>
      <c r="ME231" s="30"/>
      <c r="MF231" s="30"/>
      <c r="MG231" s="30"/>
      <c r="MH231" s="30"/>
      <c r="MI231" s="30"/>
      <c r="MJ231" s="30"/>
      <c r="MK231" s="30"/>
      <c r="ML231" s="30"/>
      <c r="MM231" s="30"/>
      <c r="MN231" s="30"/>
      <c r="MO231" s="30"/>
      <c r="MP231" s="30"/>
      <c r="MQ231" s="30"/>
      <c r="MR231" s="30"/>
      <c r="MS231" s="30"/>
      <c r="MT231" s="30"/>
      <c r="MU231" s="30"/>
      <c r="MV231" s="30"/>
      <c r="MW231" s="30"/>
      <c r="MX231" s="30"/>
      <c r="MY231" s="30"/>
      <c r="MZ231" s="30"/>
      <c r="NA231" s="30"/>
      <c r="NB231" s="30"/>
      <c r="NC231" s="135"/>
      <c r="ND231" s="30"/>
      <c r="NE231" s="30"/>
      <c r="NF231" s="30"/>
      <c r="NG231" s="30"/>
      <c r="NH231" s="30"/>
      <c r="NI231" s="30"/>
      <c r="NJ231" s="30"/>
      <c r="NK231" s="30"/>
      <c r="NL231" s="30"/>
      <c r="NM231" s="30"/>
      <c r="NN231" s="30"/>
      <c r="NO231" s="30"/>
      <c r="NP231" s="30"/>
      <c r="NQ231" s="30"/>
      <c r="NR231" s="30"/>
      <c r="NS231" s="30"/>
      <c r="NT231" s="30"/>
      <c r="NU231" s="30"/>
      <c r="NV231" s="30"/>
      <c r="NW231" s="30"/>
      <c r="NX231" s="30"/>
      <c r="NY231" s="30"/>
      <c r="NZ231" s="30"/>
      <c r="OA231" s="30"/>
      <c r="OB231" s="30"/>
      <c r="OC231" s="30"/>
      <c r="OD231" s="30"/>
      <c r="OE231" s="30"/>
      <c r="OF231" s="30"/>
      <c r="OG231" s="30"/>
      <c r="OH231" s="30"/>
      <c r="OI231" s="30"/>
      <c r="OJ231" s="30"/>
      <c r="OK231" s="30"/>
      <c r="OL231" s="30"/>
      <c r="OM231" s="30">
        <f t="shared" ref="OM231:OM244" si="742">COUNTIF(Q231:AA231,"x")</f>
        <v>1</v>
      </c>
      <c r="ON231" s="121"/>
    </row>
    <row r="232" spans="1:404" ht="39" hidden="1" customHeight="1">
      <c r="A232" s="310"/>
      <c r="B232" s="74">
        <v>70</v>
      </c>
      <c r="C232" s="16" t="s">
        <v>266</v>
      </c>
      <c r="D232" s="73" t="s">
        <v>0</v>
      </c>
      <c r="E232" s="16" t="s">
        <v>75</v>
      </c>
      <c r="F232" s="82" t="s">
        <v>2</v>
      </c>
      <c r="G232" s="29"/>
      <c r="H232" s="89" t="s">
        <v>716</v>
      </c>
      <c r="I232" s="17" t="s">
        <v>719</v>
      </c>
      <c r="J232" s="76"/>
      <c r="K232" s="30" t="s">
        <v>636</v>
      </c>
      <c r="L232" s="30" t="s">
        <v>957</v>
      </c>
      <c r="M232" s="29" t="s">
        <v>638</v>
      </c>
      <c r="N232" s="93" t="s">
        <v>639</v>
      </c>
      <c r="O232" s="301"/>
      <c r="P232" s="76"/>
      <c r="Q232" s="30"/>
      <c r="R232" s="30"/>
      <c r="S232" s="30" t="s">
        <v>27</v>
      </c>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152" t="s">
        <v>1072</v>
      </c>
      <c r="CN232" s="152" t="s">
        <v>1072</v>
      </c>
      <c r="CO232" s="152" t="s">
        <v>1072</v>
      </c>
      <c r="CP232" s="30">
        <v>2</v>
      </c>
      <c r="CQ232" s="30">
        <v>2</v>
      </c>
      <c r="CR232" s="30">
        <v>2</v>
      </c>
      <c r="CS232" s="30">
        <v>2</v>
      </c>
      <c r="CT232" s="23">
        <v>1</v>
      </c>
      <c r="CU232" s="23">
        <v>2</v>
      </c>
      <c r="CV232" s="30">
        <v>2</v>
      </c>
      <c r="CW232" s="30">
        <v>1</v>
      </c>
      <c r="CX232" s="30">
        <v>2</v>
      </c>
      <c r="CY232" s="30">
        <v>2</v>
      </c>
      <c r="CZ232" s="30">
        <v>2</v>
      </c>
      <c r="DA232" s="23">
        <v>2</v>
      </c>
      <c r="DB232" s="30">
        <v>2</v>
      </c>
      <c r="DC232" s="23">
        <v>1</v>
      </c>
      <c r="DD232" s="30">
        <v>2</v>
      </c>
      <c r="DE232" s="30">
        <v>2</v>
      </c>
      <c r="DF232" s="30">
        <v>2</v>
      </c>
      <c r="DG232" s="30"/>
      <c r="DH232" s="201">
        <f>COUNTIF(CP232:DG232,"2")</f>
        <v>14</v>
      </c>
      <c r="DI232" s="198">
        <f t="shared" ref="DI232" si="743">DH232/(DH232+DJ232+DL232+DN232)</f>
        <v>0.82352941176470584</v>
      </c>
      <c r="DJ232" s="201">
        <f>COUNTIF(CP232:DG232,"1")</f>
        <v>3</v>
      </c>
      <c r="DK232" s="198">
        <f t="shared" ref="DK232" si="744">DJ232/(DH232+DJ232+DL232+DN232)</f>
        <v>0.17647058823529413</v>
      </c>
      <c r="DL232" s="201">
        <f>COUNTIF(CP232:DG232,"0")</f>
        <v>0</v>
      </c>
      <c r="DM232" s="198">
        <f t="shared" ref="DM232" si="745">DL232/(DH232+DJ232+DL232+DN232)</f>
        <v>0</v>
      </c>
      <c r="DN232" s="201">
        <f>COUNTIF(CP232:DG232,"KĐG")</f>
        <v>0</v>
      </c>
      <c r="DO232" s="198">
        <f t="shared" ref="DO232" si="746">DN232/(DH232+DJ232+DL232+DN232)</f>
        <v>0</v>
      </c>
      <c r="DP232" s="199">
        <f t="shared" ref="DP232" si="747">(((DH232*2)+(DJ232*1)+(DL232*0)))/(DH232+DJ232+DL232)</f>
        <v>1.8235294117647058</v>
      </c>
      <c r="DQ232" s="169" t="str">
        <f t="shared" ref="DQ232" si="748">IF(DO232&gt;=50%,"KĐG",IF(DP232&gt;=1.6,"ĐMT",IF(DP232&gt;=1,"CCG","CĐ")))</f>
        <v>ĐMT</v>
      </c>
      <c r="DR232" s="135"/>
      <c r="DS232" s="30"/>
      <c r="DT232" s="30"/>
      <c r="DU232" s="30"/>
      <c r="DV232" s="130"/>
      <c r="DW232" s="130"/>
      <c r="DX232" s="130"/>
      <c r="DY232" s="130"/>
      <c r="DZ232" s="130"/>
      <c r="EA232" s="130"/>
      <c r="EB232" s="130"/>
      <c r="EC232" s="130"/>
      <c r="ED232" s="130"/>
      <c r="EE232" s="130"/>
      <c r="EF232" s="130"/>
      <c r="EG232" s="130"/>
      <c r="EH232" s="130"/>
      <c r="EI232" s="130"/>
      <c r="EJ232" s="130"/>
      <c r="EK232" s="130"/>
      <c r="EL232" s="130"/>
      <c r="EM232" s="130"/>
      <c r="EN232" s="130"/>
      <c r="EO232" s="130"/>
      <c r="EP232" s="30"/>
      <c r="EQ232" s="30"/>
      <c r="ER232" s="30"/>
      <c r="ES232" s="30"/>
      <c r="ET232" s="30"/>
      <c r="EU232" s="30"/>
      <c r="EV232" s="30"/>
      <c r="EW232" s="30"/>
      <c r="EX232" s="30"/>
      <c r="EY232" s="135"/>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130"/>
      <c r="LE232" s="130"/>
      <c r="LF232" s="130"/>
      <c r="LG232" s="130"/>
      <c r="LH232" s="130"/>
      <c r="LI232" s="130"/>
      <c r="LJ232" s="130"/>
      <c r="LK232" s="130"/>
      <c r="LL232" s="130"/>
      <c r="LM232" s="130"/>
      <c r="LN232" s="130"/>
      <c r="LO232" s="130"/>
      <c r="LP232" s="130"/>
      <c r="LQ232" s="130"/>
      <c r="LR232" s="130"/>
      <c r="LS232" s="130"/>
      <c r="LT232" s="130"/>
      <c r="LU232" s="130"/>
      <c r="LV232" s="130"/>
      <c r="LW232" s="130"/>
      <c r="LX232" s="135"/>
      <c r="LY232" s="30"/>
      <c r="LZ232" s="30"/>
      <c r="MA232" s="30"/>
      <c r="MB232" s="30"/>
      <c r="MC232" s="30"/>
      <c r="MD232" s="30"/>
      <c r="ME232" s="30"/>
      <c r="MF232" s="30"/>
      <c r="MG232" s="30"/>
      <c r="MH232" s="30"/>
      <c r="MI232" s="30"/>
      <c r="MJ232" s="30"/>
      <c r="MK232" s="30"/>
      <c r="ML232" s="30"/>
      <c r="MM232" s="30"/>
      <c r="MN232" s="30"/>
      <c r="MO232" s="30"/>
      <c r="MP232" s="30"/>
      <c r="MQ232" s="30"/>
      <c r="MR232" s="30"/>
      <c r="MS232" s="30"/>
      <c r="MT232" s="30"/>
      <c r="MU232" s="30"/>
      <c r="MV232" s="30"/>
      <c r="MW232" s="30"/>
      <c r="MX232" s="30"/>
      <c r="MY232" s="30"/>
      <c r="MZ232" s="30"/>
      <c r="NA232" s="30"/>
      <c r="NB232" s="30"/>
      <c r="NC232" s="135"/>
      <c r="ND232" s="30"/>
      <c r="NE232" s="30"/>
      <c r="NF232" s="30"/>
      <c r="NG232" s="30"/>
      <c r="NH232" s="30"/>
      <c r="NI232" s="30"/>
      <c r="NJ232" s="30"/>
      <c r="NK232" s="30"/>
      <c r="NL232" s="30"/>
      <c r="NM232" s="30"/>
      <c r="NN232" s="30"/>
      <c r="NO232" s="30"/>
      <c r="NP232" s="30"/>
      <c r="NQ232" s="30"/>
      <c r="NR232" s="30"/>
      <c r="NS232" s="30"/>
      <c r="NT232" s="30"/>
      <c r="NU232" s="30"/>
      <c r="NV232" s="30"/>
      <c r="NW232" s="30"/>
      <c r="NX232" s="30"/>
      <c r="NY232" s="30"/>
      <c r="NZ232" s="30"/>
      <c r="OA232" s="30"/>
      <c r="OB232" s="30"/>
      <c r="OC232" s="30"/>
      <c r="OD232" s="30"/>
      <c r="OE232" s="30"/>
      <c r="OF232" s="30"/>
      <c r="OG232" s="30"/>
      <c r="OH232" s="30"/>
      <c r="OI232" s="30"/>
      <c r="OJ232" s="30"/>
      <c r="OK232" s="30"/>
      <c r="OL232" s="30"/>
      <c r="OM232" s="30">
        <f t="shared" si="742"/>
        <v>1</v>
      </c>
      <c r="ON232" s="74"/>
    </row>
    <row r="233" spans="1:404" ht="33.75" hidden="1" customHeight="1">
      <c r="A233" s="310"/>
      <c r="B233" s="74">
        <v>70</v>
      </c>
      <c r="C233" s="16" t="s">
        <v>266</v>
      </c>
      <c r="D233" s="73" t="s">
        <v>0</v>
      </c>
      <c r="E233" s="16" t="s">
        <v>75</v>
      </c>
      <c r="F233" s="82" t="s">
        <v>2</v>
      </c>
      <c r="G233" s="73"/>
      <c r="H233" s="89" t="s">
        <v>716</v>
      </c>
      <c r="I233" s="17" t="s">
        <v>719</v>
      </c>
      <c r="J233" s="76"/>
      <c r="K233" s="30" t="s">
        <v>636</v>
      </c>
      <c r="L233" s="30" t="s">
        <v>957</v>
      </c>
      <c r="M233" s="29" t="s">
        <v>638</v>
      </c>
      <c r="N233" s="93" t="s">
        <v>639</v>
      </c>
      <c r="O233" s="301"/>
      <c r="P233" s="76"/>
      <c r="Q233" s="30"/>
      <c r="R233" s="30"/>
      <c r="S233" s="30"/>
      <c r="T233" s="30" t="s">
        <v>27</v>
      </c>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130"/>
      <c r="CP233" s="130"/>
      <c r="CQ233" s="130"/>
      <c r="CR233" s="130"/>
      <c r="CS233" s="130"/>
      <c r="CT233" s="130"/>
      <c r="CU233" s="130"/>
      <c r="CV233" s="130"/>
      <c r="CW233" s="130"/>
      <c r="CX233" s="130"/>
      <c r="CY233" s="30"/>
      <c r="CZ233" s="30"/>
      <c r="DA233" s="30"/>
      <c r="DB233" s="30"/>
      <c r="DC233" s="30"/>
      <c r="DD233" s="30"/>
      <c r="DE233" s="30"/>
      <c r="DF233" s="30"/>
      <c r="DG233" s="30"/>
      <c r="DH233" s="135"/>
      <c r="DI233" s="30"/>
      <c r="DJ233" s="30"/>
      <c r="DK233" s="30"/>
      <c r="DL233" s="30"/>
      <c r="DM233" s="30"/>
      <c r="DN233" s="30"/>
      <c r="DO233" s="30"/>
      <c r="DP233" s="30"/>
      <c r="DQ233" s="30"/>
      <c r="DR233" s="152"/>
      <c r="DS233" s="152"/>
      <c r="DT233" s="152" t="s">
        <v>1072</v>
      </c>
      <c r="DU233" s="152" t="s">
        <v>1072</v>
      </c>
      <c r="DV233" s="152"/>
      <c r="DW233" s="30">
        <v>2</v>
      </c>
      <c r="DX233" s="30">
        <v>2</v>
      </c>
      <c r="DY233" s="30">
        <v>2</v>
      </c>
      <c r="DZ233" s="30">
        <v>2</v>
      </c>
      <c r="EA233" s="23">
        <v>1</v>
      </c>
      <c r="EB233" s="23">
        <v>2</v>
      </c>
      <c r="EC233" s="30">
        <v>2</v>
      </c>
      <c r="ED233" s="30">
        <v>1</v>
      </c>
      <c r="EE233" s="30">
        <v>2</v>
      </c>
      <c r="EF233" s="30">
        <v>2</v>
      </c>
      <c r="EG233" s="30">
        <v>2</v>
      </c>
      <c r="EH233" s="23">
        <v>2</v>
      </c>
      <c r="EI233" s="30">
        <v>2</v>
      </c>
      <c r="EJ233" s="23">
        <v>1</v>
      </c>
      <c r="EK233" s="30">
        <v>2</v>
      </c>
      <c r="EL233" s="30">
        <v>1</v>
      </c>
      <c r="EM233" s="30">
        <v>2</v>
      </c>
      <c r="EN233" s="30"/>
      <c r="EO233" s="208">
        <f>COUNTIF(DW233:EN233,"2")</f>
        <v>13</v>
      </c>
      <c r="EP233" s="207">
        <f t="shared" ref="EP233" si="749">EO233/(EO233+EQ233+ES233+EU233)</f>
        <v>0.76470588235294112</v>
      </c>
      <c r="EQ233" s="208">
        <f>COUNTIF(DW233:EN233,"1")</f>
        <v>4</v>
      </c>
      <c r="ER233" s="207">
        <f t="shared" ref="ER233" si="750">EQ233/(EO233+EQ233+ES233+EU233)</f>
        <v>0.23529411764705882</v>
      </c>
      <c r="ES233" s="208">
        <f>COUNTIF(DW233:EN233,"0")</f>
        <v>0</v>
      </c>
      <c r="ET233" s="207">
        <f t="shared" ref="ET233" si="751">ES233/(EO233+EQ233+ES233+EU233)</f>
        <v>0</v>
      </c>
      <c r="EU233" s="208">
        <f>COUNTIF(DW233:EN233,"KĐG")</f>
        <v>0</v>
      </c>
      <c r="EV233" s="207">
        <f t="shared" ref="EV233" si="752">EU233/(EO233+EQ233+ES233+EU233)</f>
        <v>0</v>
      </c>
      <c r="EW233" s="209">
        <f t="shared" ref="EW233" si="753">(((EO233*2)+(EQ233*1)+(ES233*0)))/(EO233+EQ233+ES233)</f>
        <v>1.7647058823529411</v>
      </c>
      <c r="EX233" s="169" t="str">
        <f t="shared" ref="EX233" si="754">IF(EV233&gt;=50%,"KĐG",IF(EW233&gt;=1.6,"ĐMT",IF(EW233&gt;=1,"CCG","CĐ")))</f>
        <v>ĐMT</v>
      </c>
      <c r="EY233" s="135"/>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130"/>
      <c r="LE233" s="130"/>
      <c r="LF233" s="130"/>
      <c r="LG233" s="130"/>
      <c r="LH233" s="130"/>
      <c r="LI233" s="130"/>
      <c r="LJ233" s="130"/>
      <c r="LK233" s="130"/>
      <c r="LL233" s="130"/>
      <c r="LM233" s="130"/>
      <c r="LN233" s="130"/>
      <c r="LO233" s="130"/>
      <c r="LP233" s="130"/>
      <c r="LQ233" s="130"/>
      <c r="LR233" s="130"/>
      <c r="LS233" s="130"/>
      <c r="LT233" s="130"/>
      <c r="LU233" s="130"/>
      <c r="LV233" s="130"/>
      <c r="LW233" s="130"/>
      <c r="LX233" s="135"/>
      <c r="LY233" s="30"/>
      <c r="LZ233" s="30"/>
      <c r="MA233" s="30"/>
      <c r="MB233" s="30"/>
      <c r="MC233" s="30"/>
      <c r="MD233" s="30"/>
      <c r="ME233" s="30"/>
      <c r="MF233" s="30"/>
      <c r="MG233" s="30"/>
      <c r="MH233" s="30"/>
      <c r="MI233" s="30"/>
      <c r="MJ233" s="30"/>
      <c r="MK233" s="30"/>
      <c r="ML233" s="30"/>
      <c r="MM233" s="30"/>
      <c r="MN233" s="30"/>
      <c r="MO233" s="30"/>
      <c r="MP233" s="30"/>
      <c r="MQ233" s="30"/>
      <c r="MR233" s="30"/>
      <c r="MS233" s="30"/>
      <c r="MT233" s="30"/>
      <c r="MU233" s="30"/>
      <c r="MV233" s="30"/>
      <c r="MW233" s="30"/>
      <c r="MX233" s="30"/>
      <c r="MY233" s="30"/>
      <c r="MZ233" s="30"/>
      <c r="NA233" s="30"/>
      <c r="NB233" s="30"/>
      <c r="NC233" s="135"/>
      <c r="ND233" s="30"/>
      <c r="NE233" s="30"/>
      <c r="NF233" s="30"/>
      <c r="NG233" s="30"/>
      <c r="NH233" s="30"/>
      <c r="NI233" s="30"/>
      <c r="NJ233" s="30"/>
      <c r="NK233" s="30"/>
      <c r="NL233" s="30"/>
      <c r="NM233" s="30"/>
      <c r="NN233" s="30"/>
      <c r="NO233" s="30"/>
      <c r="NP233" s="30"/>
      <c r="NQ233" s="30"/>
      <c r="NR233" s="30"/>
      <c r="NS233" s="30"/>
      <c r="NT233" s="30"/>
      <c r="NU233" s="30"/>
      <c r="NV233" s="30"/>
      <c r="NW233" s="30"/>
      <c r="NX233" s="30"/>
      <c r="NY233" s="30"/>
      <c r="NZ233" s="30"/>
      <c r="OA233" s="30"/>
      <c r="OB233" s="30"/>
      <c r="OC233" s="30"/>
      <c r="OD233" s="30"/>
      <c r="OE233" s="30"/>
      <c r="OF233" s="30"/>
      <c r="OG233" s="30"/>
      <c r="OH233" s="30"/>
      <c r="OI233" s="30"/>
      <c r="OJ233" s="30"/>
      <c r="OK233" s="30"/>
      <c r="OL233" s="30"/>
      <c r="OM233" s="30">
        <f t="shared" si="742"/>
        <v>1</v>
      </c>
      <c r="ON233" s="74"/>
    </row>
    <row r="234" spans="1:404" ht="80.25" hidden="1" customHeight="1">
      <c r="A234" s="311"/>
      <c r="B234" s="74">
        <v>70</v>
      </c>
      <c r="C234" s="16" t="s">
        <v>266</v>
      </c>
      <c r="D234" s="73" t="s">
        <v>0</v>
      </c>
      <c r="E234" s="16" t="s">
        <v>75</v>
      </c>
      <c r="F234" s="82" t="s">
        <v>2</v>
      </c>
      <c r="G234" s="73"/>
      <c r="H234" s="89" t="s">
        <v>716</v>
      </c>
      <c r="I234" s="17" t="s">
        <v>719</v>
      </c>
      <c r="J234" s="76"/>
      <c r="K234" s="30" t="s">
        <v>636</v>
      </c>
      <c r="L234" s="30" t="s">
        <v>957</v>
      </c>
      <c r="M234" s="29" t="s">
        <v>638</v>
      </c>
      <c r="N234" s="93" t="s">
        <v>639</v>
      </c>
      <c r="O234" s="302"/>
      <c r="P234" s="76"/>
      <c r="Q234" s="30"/>
      <c r="R234" s="30"/>
      <c r="S234" s="30"/>
      <c r="T234" s="30"/>
      <c r="U234" s="30"/>
      <c r="V234" s="30"/>
      <c r="W234" s="30"/>
      <c r="X234" s="30"/>
      <c r="Y234" s="30"/>
      <c r="Z234" s="30" t="s">
        <v>27</v>
      </c>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130"/>
      <c r="CP234" s="130"/>
      <c r="CQ234" s="130"/>
      <c r="CR234" s="130"/>
      <c r="CS234" s="130"/>
      <c r="CT234" s="130"/>
      <c r="CU234" s="130"/>
      <c r="CV234" s="130"/>
      <c r="CW234" s="130"/>
      <c r="CX234" s="130"/>
      <c r="CY234" s="30"/>
      <c r="CZ234" s="30"/>
      <c r="DA234" s="30"/>
      <c r="DB234" s="30"/>
      <c r="DC234" s="30"/>
      <c r="DD234" s="30"/>
      <c r="DE234" s="30"/>
      <c r="DF234" s="30"/>
      <c r="DG234" s="30"/>
      <c r="DH234" s="135"/>
      <c r="DI234" s="30"/>
      <c r="DJ234" s="30"/>
      <c r="DK234" s="30"/>
      <c r="DL234" s="30"/>
      <c r="DM234" s="30"/>
      <c r="DN234" s="30"/>
      <c r="DO234" s="30"/>
      <c r="DP234" s="30"/>
      <c r="DQ234" s="30"/>
      <c r="DR234" s="135"/>
      <c r="DS234" s="30"/>
      <c r="DT234" s="30"/>
      <c r="DU234" s="30"/>
      <c r="DV234" s="130"/>
      <c r="DW234" s="130"/>
      <c r="DX234" s="130"/>
      <c r="DY234" s="130"/>
      <c r="DZ234" s="130"/>
      <c r="EA234" s="130"/>
      <c r="EB234" s="130"/>
      <c r="EC234" s="130"/>
      <c r="ED234" s="130"/>
      <c r="EE234" s="130"/>
      <c r="EF234" s="130"/>
      <c r="EG234" s="130"/>
      <c r="EH234" s="130"/>
      <c r="EI234" s="130"/>
      <c r="EJ234" s="130"/>
      <c r="EK234" s="130"/>
      <c r="EL234" s="130"/>
      <c r="EM234" s="130"/>
      <c r="EN234" s="130"/>
      <c r="EO234" s="130"/>
      <c r="EP234" s="30"/>
      <c r="EQ234" s="30"/>
      <c r="ER234" s="30"/>
      <c r="ES234" s="30"/>
      <c r="ET234" s="30"/>
      <c r="EU234" s="30"/>
      <c r="EV234" s="30"/>
      <c r="EW234" s="30"/>
      <c r="EX234" s="30"/>
      <c r="EY234" s="135"/>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130"/>
      <c r="LE234" s="130"/>
      <c r="LF234" s="130"/>
      <c r="LG234" s="130"/>
      <c r="LH234" s="130"/>
      <c r="LI234" s="130"/>
      <c r="LJ234" s="130"/>
      <c r="LK234" s="130"/>
      <c r="LL234" s="130"/>
      <c r="LM234" s="130"/>
      <c r="LN234" s="130"/>
      <c r="LO234" s="130"/>
      <c r="LP234" s="130"/>
      <c r="LQ234" s="130"/>
      <c r="LR234" s="130"/>
      <c r="LS234" s="130"/>
      <c r="LT234" s="130"/>
      <c r="LU234" s="130"/>
      <c r="LV234" s="130"/>
      <c r="LW234" s="130"/>
      <c r="LX234" s="135"/>
      <c r="LY234" s="30"/>
      <c r="LZ234" s="30"/>
      <c r="MA234" s="30"/>
      <c r="MB234" s="30"/>
      <c r="MC234" s="30"/>
      <c r="MD234" s="30"/>
      <c r="ME234" s="30"/>
      <c r="MF234" s="30"/>
      <c r="MG234" s="30"/>
      <c r="MH234" s="30"/>
      <c r="MI234" s="30"/>
      <c r="MJ234" s="30"/>
      <c r="MK234" s="30"/>
      <c r="ML234" s="30"/>
      <c r="MM234" s="30"/>
      <c r="MN234" s="30"/>
      <c r="MO234" s="30"/>
      <c r="MP234" s="30"/>
      <c r="MQ234" s="30"/>
      <c r="MR234" s="30"/>
      <c r="MS234" s="30"/>
      <c r="MT234" s="30"/>
      <c r="MU234" s="30"/>
      <c r="MV234" s="30"/>
      <c r="MW234" s="30"/>
      <c r="MX234" s="30"/>
      <c r="MY234" s="30"/>
      <c r="MZ234" s="30"/>
      <c r="NA234" s="30"/>
      <c r="NB234" s="30"/>
      <c r="NC234" s="135"/>
      <c r="ND234" s="30"/>
      <c r="NE234" s="30"/>
      <c r="NF234" s="30"/>
      <c r="NG234" s="30"/>
      <c r="NH234" s="30"/>
      <c r="NI234" s="30"/>
      <c r="NJ234" s="30"/>
      <c r="NK234" s="30"/>
      <c r="NL234" s="30"/>
      <c r="NM234" s="30"/>
      <c r="NN234" s="30"/>
      <c r="NO234" s="30"/>
      <c r="NP234" s="30"/>
      <c r="NQ234" s="30"/>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f t="shared" si="742"/>
        <v>1</v>
      </c>
      <c r="ON234" s="74"/>
    </row>
    <row r="235" spans="1:404" ht="33.75" hidden="1" customHeight="1">
      <c r="A235" s="309">
        <v>214</v>
      </c>
      <c r="B235" s="51">
        <v>71</v>
      </c>
      <c r="C235" s="16" t="s">
        <v>268</v>
      </c>
      <c r="D235" s="14" t="s">
        <v>0</v>
      </c>
      <c r="E235" s="16" t="s">
        <v>21</v>
      </c>
      <c r="F235" s="82" t="s">
        <v>2</v>
      </c>
      <c r="G235" s="14"/>
      <c r="H235" s="16" t="s">
        <v>21</v>
      </c>
      <c r="I235" s="17" t="s">
        <v>718</v>
      </c>
      <c r="J235" s="54" t="s">
        <v>267</v>
      </c>
      <c r="K235" s="30" t="s">
        <v>636</v>
      </c>
      <c r="L235" s="30" t="s">
        <v>957</v>
      </c>
      <c r="M235" s="29" t="s">
        <v>638</v>
      </c>
      <c r="N235" s="93" t="s">
        <v>639</v>
      </c>
      <c r="O235" s="300" t="s">
        <v>27</v>
      </c>
      <c r="P235" s="54">
        <v>1</v>
      </c>
      <c r="Q235" s="30"/>
      <c r="R235" s="30" t="s">
        <v>27</v>
      </c>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152" t="s">
        <v>1072</v>
      </c>
      <c r="BH235" s="152" t="s">
        <v>1072</v>
      </c>
      <c r="BI235" s="152"/>
      <c r="BJ235" s="30">
        <v>2</v>
      </c>
      <c r="BK235" s="30">
        <v>2</v>
      </c>
      <c r="BL235" s="30">
        <v>2</v>
      </c>
      <c r="BM235" s="30">
        <v>2</v>
      </c>
      <c r="BN235" s="23">
        <v>1</v>
      </c>
      <c r="BO235" s="23">
        <v>2</v>
      </c>
      <c r="BP235" s="30">
        <v>2</v>
      </c>
      <c r="BQ235" s="30">
        <v>1</v>
      </c>
      <c r="BR235" s="30">
        <v>2</v>
      </c>
      <c r="BS235" s="30">
        <v>2</v>
      </c>
      <c r="BT235" s="30">
        <v>2</v>
      </c>
      <c r="BU235" s="23">
        <v>2</v>
      </c>
      <c r="BV235" s="30">
        <v>2</v>
      </c>
      <c r="BW235" s="23">
        <v>1</v>
      </c>
      <c r="BX235" s="30">
        <v>2</v>
      </c>
      <c r="BY235" s="30">
        <v>2</v>
      </c>
      <c r="BZ235" s="30">
        <v>2</v>
      </c>
      <c r="CA235" s="30">
        <v>1</v>
      </c>
      <c r="CB235" s="30"/>
      <c r="CC235" s="185">
        <f>COUNTIF(BJ235:CA235,"2")</f>
        <v>14</v>
      </c>
      <c r="CD235" s="186">
        <f t="shared" ref="CD235" si="755">CC235/(CC235+CE235+CG235+CI235)</f>
        <v>0.77777777777777779</v>
      </c>
      <c r="CE235" s="185">
        <f>COUNTIF(BJ235:CA235,"1")</f>
        <v>4</v>
      </c>
      <c r="CF235" s="186">
        <f t="shared" ref="CF235" si="756">CE235/(CC235+CE235+CG235+CI235)</f>
        <v>0.22222222222222221</v>
      </c>
      <c r="CG235" s="185">
        <f>COUNTIF(BJ235:CA235,"0")</f>
        <v>0</v>
      </c>
      <c r="CH235" s="186">
        <f t="shared" ref="CH235" si="757">CG235/(CC235+CE235+CG235+CI235)</f>
        <v>0</v>
      </c>
      <c r="CI235" s="185">
        <f>COUNTIF(BJ235:CA235,"KĐG")</f>
        <v>0</v>
      </c>
      <c r="CJ235" s="186">
        <f t="shared" ref="CJ235" si="758">CI235/(CC235+CE235+CG235+CI235)</f>
        <v>0</v>
      </c>
      <c r="CK235" s="187">
        <f t="shared" ref="CK235" si="759">(((CC235*2)+(CE235*1)+(CG235*0)))/(CC235+CE235+CG235)</f>
        <v>1.7777777777777777</v>
      </c>
      <c r="CL235" s="169" t="str">
        <f t="shared" ref="CL235" si="760">IF(CJ235&gt;=50%,"KĐG",IF(CK235&gt;=1.6,"ĐMT",IF(CK235&gt;=1,"CCG","CĐ")))</f>
        <v>ĐMT</v>
      </c>
      <c r="CM235" s="30"/>
      <c r="CN235" s="30"/>
      <c r="CO235" s="130"/>
      <c r="CP235" s="130"/>
      <c r="CQ235" s="130"/>
      <c r="CR235" s="130"/>
      <c r="CS235" s="130"/>
      <c r="CT235" s="130"/>
      <c r="CU235" s="130"/>
      <c r="CV235" s="130"/>
      <c r="CW235" s="130"/>
      <c r="CX235" s="130"/>
      <c r="CY235" s="30"/>
      <c r="CZ235" s="30"/>
      <c r="DA235" s="30"/>
      <c r="DB235" s="30"/>
      <c r="DC235" s="30"/>
      <c r="DD235" s="30"/>
      <c r="DE235" s="30"/>
      <c r="DF235" s="30"/>
      <c r="DG235" s="30"/>
      <c r="DH235" s="135"/>
      <c r="DI235" s="30"/>
      <c r="DJ235" s="30"/>
      <c r="DK235" s="30"/>
      <c r="DL235" s="30"/>
      <c r="DM235" s="30"/>
      <c r="DN235" s="30"/>
      <c r="DO235" s="30"/>
      <c r="DP235" s="30"/>
      <c r="DQ235" s="30"/>
      <c r="DR235" s="135"/>
      <c r="DS235" s="30"/>
      <c r="DT235" s="30"/>
      <c r="DU235" s="30"/>
      <c r="DV235" s="130"/>
      <c r="DW235" s="130"/>
      <c r="DX235" s="130"/>
      <c r="DY235" s="130"/>
      <c r="DZ235" s="130"/>
      <c r="EA235" s="130"/>
      <c r="EB235" s="130"/>
      <c r="EC235" s="130"/>
      <c r="ED235" s="130"/>
      <c r="EE235" s="130"/>
      <c r="EF235" s="130"/>
      <c r="EG235" s="130"/>
      <c r="EH235" s="130"/>
      <c r="EI235" s="130"/>
      <c r="EJ235" s="130"/>
      <c r="EK235" s="130"/>
      <c r="EL235" s="130"/>
      <c r="EM235" s="130"/>
      <c r="EN235" s="130"/>
      <c r="EO235" s="130"/>
      <c r="EP235" s="30"/>
      <c r="EQ235" s="30"/>
      <c r="ER235" s="30"/>
      <c r="ES235" s="30"/>
      <c r="ET235" s="30"/>
      <c r="EU235" s="30"/>
      <c r="EV235" s="30"/>
      <c r="EW235" s="30"/>
      <c r="EX235" s="30"/>
      <c r="EY235" s="135"/>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130"/>
      <c r="LE235" s="130"/>
      <c r="LF235" s="130"/>
      <c r="LG235" s="130"/>
      <c r="LH235" s="130"/>
      <c r="LI235" s="130"/>
      <c r="LJ235" s="130"/>
      <c r="LK235" s="130"/>
      <c r="LL235" s="130"/>
      <c r="LM235" s="130"/>
      <c r="LN235" s="130"/>
      <c r="LO235" s="130"/>
      <c r="LP235" s="130"/>
      <c r="LQ235" s="130"/>
      <c r="LR235" s="130"/>
      <c r="LS235" s="130"/>
      <c r="LT235" s="130"/>
      <c r="LU235" s="130"/>
      <c r="LV235" s="130"/>
      <c r="LW235" s="130"/>
      <c r="LX235" s="135"/>
      <c r="LY235" s="30"/>
      <c r="LZ235" s="30"/>
      <c r="MA235" s="30"/>
      <c r="MB235" s="30"/>
      <c r="MC235" s="30"/>
      <c r="MD235" s="30"/>
      <c r="ME235" s="30"/>
      <c r="MF235" s="30"/>
      <c r="MG235" s="30"/>
      <c r="MH235" s="30"/>
      <c r="MI235" s="30"/>
      <c r="MJ235" s="30"/>
      <c r="MK235" s="30"/>
      <c r="ML235" s="30"/>
      <c r="MM235" s="30"/>
      <c r="MN235" s="30"/>
      <c r="MO235" s="30"/>
      <c r="MP235" s="30"/>
      <c r="MQ235" s="30"/>
      <c r="MR235" s="30"/>
      <c r="MS235" s="30"/>
      <c r="MT235" s="30"/>
      <c r="MU235" s="30"/>
      <c r="MV235" s="30"/>
      <c r="MW235" s="30"/>
      <c r="MX235" s="30"/>
      <c r="MY235" s="30"/>
      <c r="MZ235" s="30"/>
      <c r="NA235" s="30"/>
      <c r="NB235" s="30"/>
      <c r="NC235" s="135"/>
      <c r="ND235" s="30"/>
      <c r="NE235" s="30"/>
      <c r="NF235" s="30"/>
      <c r="NG235" s="30"/>
      <c r="NH235" s="30"/>
      <c r="NI235" s="30"/>
      <c r="NJ235" s="30"/>
      <c r="NK235" s="30"/>
      <c r="NL235" s="30"/>
      <c r="NM235" s="30"/>
      <c r="NN235" s="30"/>
      <c r="NO235" s="30"/>
      <c r="NP235" s="30"/>
      <c r="NQ235" s="30"/>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f t="shared" si="742"/>
        <v>1</v>
      </c>
      <c r="ON235" s="51"/>
    </row>
    <row r="236" spans="1:404" ht="33.75" hidden="1" customHeight="1">
      <c r="A236" s="310"/>
      <c r="B236" s="74">
        <v>71</v>
      </c>
      <c r="C236" s="16" t="s">
        <v>268</v>
      </c>
      <c r="D236" s="73" t="s">
        <v>0</v>
      </c>
      <c r="E236" s="16" t="s">
        <v>21</v>
      </c>
      <c r="F236" s="82" t="s">
        <v>2</v>
      </c>
      <c r="G236" s="73"/>
      <c r="H236" s="16" t="s">
        <v>21</v>
      </c>
      <c r="I236" s="17" t="s">
        <v>1283</v>
      </c>
      <c r="J236" s="76"/>
      <c r="K236" s="30" t="s">
        <v>636</v>
      </c>
      <c r="L236" s="30" t="s">
        <v>957</v>
      </c>
      <c r="M236" s="29" t="s">
        <v>638</v>
      </c>
      <c r="N236" s="93" t="s">
        <v>639</v>
      </c>
      <c r="O236" s="301"/>
      <c r="P236" s="76"/>
      <c r="Q236" s="30"/>
      <c r="R236" s="30"/>
      <c r="S236" s="30"/>
      <c r="T236" s="30"/>
      <c r="U236" s="30" t="s">
        <v>27</v>
      </c>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130"/>
      <c r="CP236" s="130"/>
      <c r="CQ236" s="130"/>
      <c r="CR236" s="130"/>
      <c r="CS236" s="130"/>
      <c r="CT236" s="130"/>
      <c r="CU236" s="130"/>
      <c r="CV236" s="130"/>
      <c r="CW236" s="130"/>
      <c r="CX236" s="130"/>
      <c r="CY236" s="30"/>
      <c r="CZ236" s="30"/>
      <c r="DA236" s="30"/>
      <c r="DB236" s="30"/>
      <c r="DC236" s="30"/>
      <c r="DD236" s="30"/>
      <c r="DE236" s="30"/>
      <c r="DF236" s="30"/>
      <c r="DG236" s="30"/>
      <c r="DH236" s="135"/>
      <c r="DI236" s="30"/>
      <c r="DJ236" s="30"/>
      <c r="DK236" s="30"/>
      <c r="DL236" s="30"/>
      <c r="DM236" s="30"/>
      <c r="DN236" s="30"/>
      <c r="DO236" s="30"/>
      <c r="DP236" s="30"/>
      <c r="DQ236" s="30"/>
      <c r="DR236" s="135"/>
      <c r="DS236" s="30"/>
      <c r="DT236" s="30"/>
      <c r="DU236" s="30"/>
      <c r="DV236" s="130"/>
      <c r="DW236" s="130"/>
      <c r="DX236" s="130"/>
      <c r="DY236" s="130"/>
      <c r="DZ236" s="130"/>
      <c r="EA236" s="130"/>
      <c r="EB236" s="130"/>
      <c r="EC236" s="130"/>
      <c r="ED236" s="130"/>
      <c r="EE236" s="130"/>
      <c r="EF236" s="130"/>
      <c r="EG236" s="130"/>
      <c r="EH236" s="130"/>
      <c r="EI236" s="130"/>
      <c r="EJ236" s="130"/>
      <c r="EK236" s="130"/>
      <c r="EL236" s="130"/>
      <c r="EM236" s="130"/>
      <c r="EN236" s="130"/>
      <c r="EO236" s="130"/>
      <c r="EP236" s="30"/>
      <c r="EQ236" s="30"/>
      <c r="ER236" s="30"/>
      <c r="ES236" s="30"/>
      <c r="ET236" s="30"/>
      <c r="EU236" s="30"/>
      <c r="EV236" s="30"/>
      <c r="EW236" s="30"/>
      <c r="EX236" s="30"/>
      <c r="EY236" s="152"/>
      <c r="EZ236" s="152" t="s">
        <v>1072</v>
      </c>
      <c r="FA236" s="152" t="s">
        <v>1072</v>
      </c>
      <c r="FB236" s="30">
        <v>2</v>
      </c>
      <c r="FC236" s="30">
        <v>2</v>
      </c>
      <c r="FD236" s="30">
        <v>2</v>
      </c>
      <c r="FE236" s="30">
        <v>2</v>
      </c>
      <c r="FF236" s="23">
        <v>1</v>
      </c>
      <c r="FG236" s="23">
        <v>2</v>
      </c>
      <c r="FH236" s="30">
        <v>2</v>
      </c>
      <c r="FI236" s="30">
        <v>1</v>
      </c>
      <c r="FJ236" s="30">
        <v>2</v>
      </c>
      <c r="FK236" s="30">
        <v>2</v>
      </c>
      <c r="FL236" s="30">
        <v>2</v>
      </c>
      <c r="FM236" s="23">
        <v>2</v>
      </c>
      <c r="FN236" s="30">
        <v>2</v>
      </c>
      <c r="FO236" s="23">
        <v>1</v>
      </c>
      <c r="FP236" s="30">
        <v>2</v>
      </c>
      <c r="FQ236" s="30">
        <v>2</v>
      </c>
      <c r="FR236" s="30">
        <v>2</v>
      </c>
      <c r="FS236" s="30"/>
      <c r="FT236" s="214">
        <f>COUNTIF(FB236:FS236,"2")</f>
        <v>14</v>
      </c>
      <c r="FU236" s="215">
        <f t="shared" ref="FU236" si="761">FT236/(FT236+FV236+FX236+FZ236)</f>
        <v>0.82352941176470584</v>
      </c>
      <c r="FV236" s="214">
        <f>COUNTIF(FB236:FS236,"1")</f>
        <v>3</v>
      </c>
      <c r="FW236" s="215">
        <f t="shared" ref="FW236" si="762">FV236/(FT236+FV236+FX236+FZ236)</f>
        <v>0.17647058823529413</v>
      </c>
      <c r="FX236" s="214">
        <f>COUNTIF(FB236:FS236,"0")</f>
        <v>0</v>
      </c>
      <c r="FY236" s="215">
        <f t="shared" ref="FY236" si="763">FX236/(FT236+FV236+FX236+FZ236)</f>
        <v>0</v>
      </c>
      <c r="FZ236" s="214">
        <f>COUNTIF(FB236:FS236,"KĐG")</f>
        <v>0</v>
      </c>
      <c r="GA236" s="215">
        <f t="shared" ref="GA236" si="764">FZ236/(FT236+FV236+FX236+FZ236)</f>
        <v>0</v>
      </c>
      <c r="GB236" s="216">
        <f t="shared" ref="GB236" si="765">(((FT236*2)+(FV236*1)+(FX236*0)))/(FT236+FV236+FX236)</f>
        <v>1.8235294117647058</v>
      </c>
      <c r="GC236" s="169" t="str">
        <f t="shared" ref="GC236" si="766">IF(GA236&gt;=50%,"KĐG",IF(GB236&gt;=1.6,"ĐMT",IF(GB236&gt;=1,"CCG","CĐ")))</f>
        <v>ĐMT</v>
      </c>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130"/>
      <c r="LE236" s="130"/>
      <c r="LF236" s="130"/>
      <c r="LG236" s="130"/>
      <c r="LH236" s="130"/>
      <c r="LI236" s="130"/>
      <c r="LJ236" s="130"/>
      <c r="LK236" s="130"/>
      <c r="LL236" s="130"/>
      <c r="LM236" s="130"/>
      <c r="LN236" s="130"/>
      <c r="LO236" s="130"/>
      <c r="LP236" s="130"/>
      <c r="LQ236" s="130"/>
      <c r="LR236" s="130"/>
      <c r="LS236" s="130"/>
      <c r="LT236" s="130"/>
      <c r="LU236" s="130"/>
      <c r="LV236" s="130"/>
      <c r="LW236" s="130"/>
      <c r="LX236" s="135"/>
      <c r="LY236" s="30"/>
      <c r="LZ236" s="30"/>
      <c r="MA236" s="30"/>
      <c r="MB236" s="30"/>
      <c r="MC236" s="30"/>
      <c r="MD236" s="30"/>
      <c r="ME236" s="30"/>
      <c r="MF236" s="30"/>
      <c r="MG236" s="30"/>
      <c r="MH236" s="30"/>
      <c r="MI236" s="30"/>
      <c r="MJ236" s="30"/>
      <c r="MK236" s="30"/>
      <c r="ML236" s="30"/>
      <c r="MM236" s="30"/>
      <c r="MN236" s="30"/>
      <c r="MO236" s="30"/>
      <c r="MP236" s="30"/>
      <c r="MQ236" s="30"/>
      <c r="MR236" s="30"/>
      <c r="MS236" s="30"/>
      <c r="MT236" s="30"/>
      <c r="MU236" s="30"/>
      <c r="MV236" s="30"/>
      <c r="MW236" s="30"/>
      <c r="MX236" s="30"/>
      <c r="MY236" s="30"/>
      <c r="MZ236" s="30"/>
      <c r="NA236" s="30"/>
      <c r="NB236" s="30"/>
      <c r="NC236" s="135"/>
      <c r="ND236" s="30"/>
      <c r="NE236" s="30"/>
      <c r="NF236" s="30"/>
      <c r="NG236" s="30"/>
      <c r="NH236" s="30"/>
      <c r="NI236" s="30"/>
      <c r="NJ236" s="30"/>
      <c r="NK236" s="30"/>
      <c r="NL236" s="30"/>
      <c r="NM236" s="30"/>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f t="shared" si="742"/>
        <v>1</v>
      </c>
      <c r="ON236" s="74"/>
    </row>
    <row r="237" spans="1:404" ht="27" hidden="1" customHeight="1">
      <c r="A237" s="310"/>
      <c r="B237" s="74">
        <v>71</v>
      </c>
      <c r="C237" s="16" t="s">
        <v>268</v>
      </c>
      <c r="D237" s="73" t="s">
        <v>0</v>
      </c>
      <c r="E237" s="16" t="s">
        <v>21</v>
      </c>
      <c r="F237" s="82" t="s">
        <v>2</v>
      </c>
      <c r="G237" s="73"/>
      <c r="H237" s="16" t="s">
        <v>21</v>
      </c>
      <c r="I237" s="17" t="s">
        <v>1308</v>
      </c>
      <c r="J237" s="76"/>
      <c r="K237" s="30" t="s">
        <v>636</v>
      </c>
      <c r="L237" s="30" t="s">
        <v>957</v>
      </c>
      <c r="M237" s="29" t="s">
        <v>638</v>
      </c>
      <c r="N237" s="93" t="s">
        <v>639</v>
      </c>
      <c r="O237" s="301"/>
      <c r="P237" s="76"/>
      <c r="Q237" s="30"/>
      <c r="R237" s="30"/>
      <c r="S237" s="30"/>
      <c r="T237" s="30"/>
      <c r="U237" s="30"/>
      <c r="V237" s="30" t="s">
        <v>27</v>
      </c>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130"/>
      <c r="CP237" s="130"/>
      <c r="CQ237" s="130"/>
      <c r="CR237" s="130"/>
      <c r="CS237" s="130"/>
      <c r="CT237" s="130"/>
      <c r="CU237" s="130"/>
      <c r="CV237" s="130"/>
      <c r="CW237" s="130"/>
      <c r="CX237" s="130"/>
      <c r="CY237" s="30"/>
      <c r="CZ237" s="30"/>
      <c r="DA237" s="30"/>
      <c r="DB237" s="30"/>
      <c r="DC237" s="30"/>
      <c r="DD237" s="30"/>
      <c r="DE237" s="30"/>
      <c r="DF237" s="30"/>
      <c r="DG237" s="30"/>
      <c r="DH237" s="135"/>
      <c r="DI237" s="30"/>
      <c r="DJ237" s="30"/>
      <c r="DK237" s="30"/>
      <c r="DL237" s="30"/>
      <c r="DM237" s="30"/>
      <c r="DN237" s="30"/>
      <c r="DO237" s="30"/>
      <c r="DP237" s="30"/>
      <c r="DQ237" s="30"/>
      <c r="DR237" s="135"/>
      <c r="DS237" s="30"/>
      <c r="DT237" s="30"/>
      <c r="DU237" s="30"/>
      <c r="DV237" s="130"/>
      <c r="DW237" s="130"/>
      <c r="DX237" s="130"/>
      <c r="DY237" s="130"/>
      <c r="DZ237" s="130"/>
      <c r="EA237" s="130"/>
      <c r="EB237" s="130"/>
      <c r="EC237" s="130"/>
      <c r="ED237" s="130"/>
      <c r="EE237" s="130"/>
      <c r="EF237" s="130"/>
      <c r="EG237" s="130"/>
      <c r="EH237" s="130"/>
      <c r="EI237" s="130"/>
      <c r="EJ237" s="130"/>
      <c r="EK237" s="130"/>
      <c r="EL237" s="130"/>
      <c r="EM237" s="130"/>
      <c r="EN237" s="130"/>
      <c r="EO237" s="130"/>
      <c r="EP237" s="30"/>
      <c r="EQ237" s="30"/>
      <c r="ER237" s="30"/>
      <c r="ES237" s="30"/>
      <c r="ET237" s="30"/>
      <c r="EU237" s="30"/>
      <c r="EV237" s="30"/>
      <c r="EW237" s="30"/>
      <c r="EX237" s="30"/>
      <c r="EY237" s="135"/>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152" t="s">
        <v>1072</v>
      </c>
      <c r="GE237" s="152" t="s">
        <v>1072</v>
      </c>
      <c r="GF237" s="30">
        <v>2</v>
      </c>
      <c r="GG237" s="30">
        <v>2</v>
      </c>
      <c r="GH237" s="30">
        <v>2</v>
      </c>
      <c r="GI237" s="30">
        <v>2</v>
      </c>
      <c r="GJ237" s="23">
        <v>1</v>
      </c>
      <c r="GK237" s="23">
        <v>1</v>
      </c>
      <c r="GL237" s="30">
        <v>2</v>
      </c>
      <c r="GM237" s="30">
        <v>2</v>
      </c>
      <c r="GN237" s="30">
        <v>2</v>
      </c>
      <c r="GO237" s="30">
        <v>2</v>
      </c>
      <c r="GP237" s="30">
        <v>2</v>
      </c>
      <c r="GQ237" s="30">
        <v>2</v>
      </c>
      <c r="GR237" s="30">
        <v>2</v>
      </c>
      <c r="GS237" s="23">
        <v>1</v>
      </c>
      <c r="GT237" s="30">
        <v>2</v>
      </c>
      <c r="GU237" s="30">
        <v>2</v>
      </c>
      <c r="GV237" s="30">
        <v>2</v>
      </c>
      <c r="GW237" s="30"/>
      <c r="GX237" s="30">
        <v>2</v>
      </c>
      <c r="GY237" s="224">
        <f>COUNTIF(GF237:GX237,"2")</f>
        <v>15</v>
      </c>
      <c r="GZ237" s="225">
        <f t="shared" ref="GZ237" si="767">GY237/(GY237+HA237+HC237+HE237)</f>
        <v>0.83333333333333337</v>
      </c>
      <c r="HA237" s="224">
        <f>COUNTIF(GG237:GX237,"1")</f>
        <v>3</v>
      </c>
      <c r="HB237" s="225">
        <f t="shared" ref="HB237" si="768">HA237/(GY237+HA237+HC237+HE237)</f>
        <v>0.16666666666666666</v>
      </c>
      <c r="HC237" s="224">
        <f>COUNTIF(GG237:GX237,"0")</f>
        <v>0</v>
      </c>
      <c r="HD237" s="225">
        <f t="shared" ref="HD237" si="769">HC237/(GY237+HA237+HC237+HE237)</f>
        <v>0</v>
      </c>
      <c r="HE237" s="224">
        <f>COUNTIF(GG237:GX237,"KĐG")</f>
        <v>0</v>
      </c>
      <c r="HF237" s="225">
        <f t="shared" ref="HF237" si="770">HE237/(GY237+HA237+HC237+HE237)</f>
        <v>0</v>
      </c>
      <c r="HG237" s="226">
        <f t="shared" ref="HG237" si="771">(((GY237*2)+(HA237*1)+(HC237*0)))/(GY237+HA237+HC237)</f>
        <v>1.8333333333333333</v>
      </c>
      <c r="HH237" s="169" t="str">
        <f t="shared" ref="HH237" si="772">IF(HF237&gt;=50%,"KĐG",IF(HG237&gt;=1.6,"ĐMT",IF(HG237&gt;=1,"CCG","CĐ")))</f>
        <v>ĐMT</v>
      </c>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130"/>
      <c r="LE237" s="130"/>
      <c r="LF237" s="130"/>
      <c r="LG237" s="130"/>
      <c r="LH237" s="130"/>
      <c r="LI237" s="130"/>
      <c r="LJ237" s="130"/>
      <c r="LK237" s="130"/>
      <c r="LL237" s="130"/>
      <c r="LM237" s="130"/>
      <c r="LN237" s="130"/>
      <c r="LO237" s="130"/>
      <c r="LP237" s="130"/>
      <c r="LQ237" s="130"/>
      <c r="LR237" s="130"/>
      <c r="LS237" s="130"/>
      <c r="LT237" s="130"/>
      <c r="LU237" s="130"/>
      <c r="LV237" s="130"/>
      <c r="LW237" s="130"/>
      <c r="LX237" s="135"/>
      <c r="LY237" s="30"/>
      <c r="LZ237" s="30"/>
      <c r="MA237" s="30"/>
      <c r="MB237" s="30"/>
      <c r="MC237" s="30"/>
      <c r="MD237" s="30"/>
      <c r="ME237" s="30"/>
      <c r="MF237" s="30"/>
      <c r="MG237" s="30"/>
      <c r="MH237" s="30"/>
      <c r="MI237" s="30"/>
      <c r="MJ237" s="30"/>
      <c r="MK237" s="30"/>
      <c r="ML237" s="30"/>
      <c r="MM237" s="30"/>
      <c r="MN237" s="30"/>
      <c r="MO237" s="30"/>
      <c r="MP237" s="30"/>
      <c r="MQ237" s="30"/>
      <c r="MR237" s="30"/>
      <c r="MS237" s="30"/>
      <c r="MT237" s="30"/>
      <c r="MU237" s="30"/>
      <c r="MV237" s="30"/>
      <c r="MW237" s="30"/>
      <c r="MX237" s="30"/>
      <c r="MY237" s="30"/>
      <c r="MZ237" s="30"/>
      <c r="NA237" s="30"/>
      <c r="NB237" s="30"/>
      <c r="NC237" s="135"/>
      <c r="ND237" s="30"/>
      <c r="NE237" s="30"/>
      <c r="NF237" s="30"/>
      <c r="NG237" s="30"/>
      <c r="NH237" s="30"/>
      <c r="NI237" s="30"/>
      <c r="NJ237" s="30"/>
      <c r="NK237" s="30"/>
      <c r="NL237" s="30"/>
      <c r="NM237" s="30"/>
      <c r="NN237" s="30"/>
      <c r="NO237" s="30"/>
      <c r="NP237" s="30"/>
      <c r="NQ237" s="30"/>
      <c r="NR237" s="30"/>
      <c r="NS237" s="30"/>
      <c r="NT237" s="30"/>
      <c r="NU237" s="30"/>
      <c r="NV237" s="30"/>
      <c r="NW237" s="30"/>
      <c r="NX237" s="30"/>
      <c r="NY237" s="30"/>
      <c r="NZ237" s="30"/>
      <c r="OA237" s="30"/>
      <c r="OB237" s="30"/>
      <c r="OC237" s="30"/>
      <c r="OD237" s="30"/>
      <c r="OE237" s="30"/>
      <c r="OF237" s="30"/>
      <c r="OG237" s="30"/>
      <c r="OH237" s="30"/>
      <c r="OI237" s="30"/>
      <c r="OJ237" s="30"/>
      <c r="OK237" s="30"/>
      <c r="OL237" s="30"/>
      <c r="OM237" s="30">
        <f t="shared" si="742"/>
        <v>1</v>
      </c>
      <c r="ON237" s="74"/>
    </row>
    <row r="238" spans="1:404" ht="61.5" hidden="1" customHeight="1">
      <c r="A238" s="310"/>
      <c r="B238" s="74">
        <v>71</v>
      </c>
      <c r="C238" s="16" t="s">
        <v>268</v>
      </c>
      <c r="D238" s="73" t="s">
        <v>0</v>
      </c>
      <c r="E238" s="16" t="s">
        <v>21</v>
      </c>
      <c r="F238" s="82" t="s">
        <v>2</v>
      </c>
      <c r="G238" s="73"/>
      <c r="H238" s="16" t="s">
        <v>21</v>
      </c>
      <c r="I238" s="17" t="s">
        <v>718</v>
      </c>
      <c r="J238" s="76"/>
      <c r="K238" s="30" t="s">
        <v>636</v>
      </c>
      <c r="L238" s="30" t="s">
        <v>957</v>
      </c>
      <c r="M238" s="29" t="s">
        <v>638</v>
      </c>
      <c r="N238" s="93" t="s">
        <v>639</v>
      </c>
      <c r="O238" s="301"/>
      <c r="P238" s="76"/>
      <c r="Q238" s="30"/>
      <c r="R238" s="30"/>
      <c r="S238" s="30"/>
      <c r="T238" s="30"/>
      <c r="U238" s="30"/>
      <c r="V238" s="30"/>
      <c r="W238" s="30"/>
      <c r="X238" s="30"/>
      <c r="Y238" s="30" t="s">
        <v>27</v>
      </c>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130"/>
      <c r="CP238" s="130"/>
      <c r="CQ238" s="130"/>
      <c r="CR238" s="130"/>
      <c r="CS238" s="130"/>
      <c r="CT238" s="130"/>
      <c r="CU238" s="130"/>
      <c r="CV238" s="130"/>
      <c r="CW238" s="130"/>
      <c r="CX238" s="130"/>
      <c r="CY238" s="30"/>
      <c r="CZ238" s="30"/>
      <c r="DA238" s="30"/>
      <c r="DB238" s="30"/>
      <c r="DC238" s="30"/>
      <c r="DD238" s="30"/>
      <c r="DE238" s="30"/>
      <c r="DF238" s="30"/>
      <c r="DG238" s="30"/>
      <c r="DH238" s="135"/>
      <c r="DI238" s="30"/>
      <c r="DJ238" s="30"/>
      <c r="DK238" s="30"/>
      <c r="DL238" s="30"/>
      <c r="DM238" s="30"/>
      <c r="DN238" s="30"/>
      <c r="DO238" s="30"/>
      <c r="DP238" s="30"/>
      <c r="DQ238" s="30"/>
      <c r="DR238" s="135"/>
      <c r="DS238" s="30"/>
      <c r="DT238" s="30"/>
      <c r="DU238" s="30"/>
      <c r="DV238" s="130"/>
      <c r="DW238" s="130"/>
      <c r="DX238" s="130"/>
      <c r="DY238" s="130"/>
      <c r="DZ238" s="130"/>
      <c r="EA238" s="130"/>
      <c r="EB238" s="130"/>
      <c r="EC238" s="130"/>
      <c r="ED238" s="130"/>
      <c r="EE238" s="130"/>
      <c r="EF238" s="130"/>
      <c r="EG238" s="130"/>
      <c r="EH238" s="130"/>
      <c r="EI238" s="130"/>
      <c r="EJ238" s="130"/>
      <c r="EK238" s="130"/>
      <c r="EL238" s="130"/>
      <c r="EM238" s="130"/>
      <c r="EN238" s="130"/>
      <c r="EO238" s="130"/>
      <c r="EP238" s="30"/>
      <c r="EQ238" s="30"/>
      <c r="ER238" s="30"/>
      <c r="ES238" s="30"/>
      <c r="ET238" s="30"/>
      <c r="EU238" s="30"/>
      <c r="EV238" s="30"/>
      <c r="EW238" s="30"/>
      <c r="EX238" s="30"/>
      <c r="EY238" s="135"/>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c r="LB238" s="30"/>
      <c r="LC238" s="30"/>
      <c r="LD238" s="130"/>
      <c r="LE238" s="130"/>
      <c r="LF238" s="130"/>
      <c r="LG238" s="130"/>
      <c r="LH238" s="130"/>
      <c r="LI238" s="130"/>
      <c r="LJ238" s="130"/>
      <c r="LK238" s="130"/>
      <c r="LL238" s="130"/>
      <c r="LM238" s="130"/>
      <c r="LN238" s="130"/>
      <c r="LO238" s="130"/>
      <c r="LP238" s="130"/>
      <c r="LQ238" s="130"/>
      <c r="LR238" s="130"/>
      <c r="LS238" s="130"/>
      <c r="LT238" s="130"/>
      <c r="LU238" s="130"/>
      <c r="LV238" s="130"/>
      <c r="LW238" s="130"/>
      <c r="LX238" s="135"/>
      <c r="LY238" s="30"/>
      <c r="LZ238" s="30"/>
      <c r="MA238" s="30"/>
      <c r="MB238" s="30"/>
      <c r="MC238" s="30"/>
      <c r="MD238" s="30"/>
      <c r="ME238" s="30"/>
      <c r="MF238" s="30"/>
      <c r="MG238" s="30"/>
      <c r="MH238" s="30"/>
      <c r="MI238" s="30"/>
      <c r="MJ238" s="30"/>
      <c r="MK238" s="30"/>
      <c r="ML238" s="30"/>
      <c r="MM238" s="30"/>
      <c r="MN238" s="30"/>
      <c r="MO238" s="30"/>
      <c r="MP238" s="30"/>
      <c r="MQ238" s="30"/>
      <c r="MR238" s="30"/>
      <c r="MS238" s="30"/>
      <c r="MT238" s="30"/>
      <c r="MU238" s="30"/>
      <c r="MV238" s="30"/>
      <c r="MW238" s="30"/>
      <c r="MX238" s="30"/>
      <c r="MY238" s="30"/>
      <c r="MZ238" s="30"/>
      <c r="NA238" s="30"/>
      <c r="NB238" s="30"/>
      <c r="NC238" s="135"/>
      <c r="ND238" s="30"/>
      <c r="NE238" s="30"/>
      <c r="NF238" s="30"/>
      <c r="NG238" s="30"/>
      <c r="NH238" s="30"/>
      <c r="NI238" s="30"/>
      <c r="NJ238" s="30"/>
      <c r="NK238" s="30"/>
      <c r="NL238" s="30"/>
      <c r="NM238" s="30"/>
      <c r="NN238" s="30"/>
      <c r="NO238" s="30"/>
      <c r="NP238" s="30"/>
      <c r="NQ238" s="30"/>
      <c r="NR238" s="30"/>
      <c r="NS238" s="30"/>
      <c r="NT238" s="30"/>
      <c r="NU238" s="30"/>
      <c r="NV238" s="30"/>
      <c r="NW238" s="30"/>
      <c r="NX238" s="30"/>
      <c r="NY238" s="30"/>
      <c r="NZ238" s="30"/>
      <c r="OA238" s="30"/>
      <c r="OB238" s="30"/>
      <c r="OC238" s="30"/>
      <c r="OD238" s="30"/>
      <c r="OE238" s="30"/>
      <c r="OF238" s="30"/>
      <c r="OG238" s="30"/>
      <c r="OH238" s="30"/>
      <c r="OI238" s="30"/>
      <c r="OJ238" s="30"/>
      <c r="OK238" s="30"/>
      <c r="OL238" s="30"/>
      <c r="OM238" s="30">
        <f t="shared" si="742"/>
        <v>1</v>
      </c>
      <c r="ON238" s="74"/>
    </row>
    <row r="239" spans="1:404" ht="61.5" hidden="1" customHeight="1">
      <c r="A239" s="310"/>
      <c r="B239" s="74">
        <v>71</v>
      </c>
      <c r="C239" s="16" t="s">
        <v>268</v>
      </c>
      <c r="D239" s="73" t="s">
        <v>0</v>
      </c>
      <c r="E239" s="16" t="s">
        <v>21</v>
      </c>
      <c r="F239" s="82" t="s">
        <v>2</v>
      </c>
      <c r="G239" s="73"/>
      <c r="H239" s="16" t="s">
        <v>21</v>
      </c>
      <c r="I239" s="17" t="s">
        <v>718</v>
      </c>
      <c r="J239" s="76"/>
      <c r="K239" s="30" t="s">
        <v>636</v>
      </c>
      <c r="L239" s="30" t="s">
        <v>957</v>
      </c>
      <c r="M239" s="29" t="s">
        <v>638</v>
      </c>
      <c r="N239" s="93" t="s">
        <v>639</v>
      </c>
      <c r="O239" s="301"/>
      <c r="P239" s="76"/>
      <c r="Q239" s="30"/>
      <c r="R239" s="30"/>
      <c r="S239" s="30"/>
      <c r="T239" s="30"/>
      <c r="U239" s="30"/>
      <c r="V239" s="30"/>
      <c r="W239" s="30"/>
      <c r="X239" s="30"/>
      <c r="Y239" s="30"/>
      <c r="Z239" s="30" t="s">
        <v>27</v>
      </c>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130"/>
      <c r="CP239" s="130"/>
      <c r="CQ239" s="130"/>
      <c r="CR239" s="130"/>
      <c r="CS239" s="130"/>
      <c r="CT239" s="130"/>
      <c r="CU239" s="130"/>
      <c r="CV239" s="130"/>
      <c r="CW239" s="130"/>
      <c r="CX239" s="130"/>
      <c r="CY239" s="30"/>
      <c r="CZ239" s="30"/>
      <c r="DA239" s="30"/>
      <c r="DB239" s="30"/>
      <c r="DC239" s="30"/>
      <c r="DD239" s="30"/>
      <c r="DE239" s="30"/>
      <c r="DF239" s="30"/>
      <c r="DG239" s="30"/>
      <c r="DH239" s="135"/>
      <c r="DI239" s="30"/>
      <c r="DJ239" s="30"/>
      <c r="DK239" s="30"/>
      <c r="DL239" s="30"/>
      <c r="DM239" s="30"/>
      <c r="DN239" s="30"/>
      <c r="DO239" s="30"/>
      <c r="DP239" s="30"/>
      <c r="DQ239" s="30"/>
      <c r="DR239" s="135"/>
      <c r="DS239" s="30"/>
      <c r="DT239" s="30"/>
      <c r="DU239" s="30"/>
      <c r="DV239" s="130"/>
      <c r="DW239" s="130"/>
      <c r="DX239" s="130"/>
      <c r="DY239" s="130"/>
      <c r="DZ239" s="130"/>
      <c r="EA239" s="130"/>
      <c r="EB239" s="130"/>
      <c r="EC239" s="130"/>
      <c r="ED239" s="130"/>
      <c r="EE239" s="130"/>
      <c r="EF239" s="130"/>
      <c r="EG239" s="130"/>
      <c r="EH239" s="130"/>
      <c r="EI239" s="130"/>
      <c r="EJ239" s="130"/>
      <c r="EK239" s="130"/>
      <c r="EL239" s="130"/>
      <c r="EM239" s="130"/>
      <c r="EN239" s="130"/>
      <c r="EO239" s="130"/>
      <c r="EP239" s="30"/>
      <c r="EQ239" s="30"/>
      <c r="ER239" s="30"/>
      <c r="ES239" s="30"/>
      <c r="ET239" s="30"/>
      <c r="EU239" s="30"/>
      <c r="EV239" s="30"/>
      <c r="EW239" s="30"/>
      <c r="EX239" s="30"/>
      <c r="EY239" s="135"/>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130"/>
      <c r="LE239" s="130"/>
      <c r="LF239" s="130"/>
      <c r="LG239" s="130"/>
      <c r="LH239" s="130"/>
      <c r="LI239" s="130"/>
      <c r="LJ239" s="130"/>
      <c r="LK239" s="130"/>
      <c r="LL239" s="130"/>
      <c r="LM239" s="130"/>
      <c r="LN239" s="130"/>
      <c r="LO239" s="130"/>
      <c r="LP239" s="130"/>
      <c r="LQ239" s="130"/>
      <c r="LR239" s="130"/>
      <c r="LS239" s="130"/>
      <c r="LT239" s="130"/>
      <c r="LU239" s="130"/>
      <c r="LV239" s="130"/>
      <c r="LW239" s="130"/>
      <c r="LX239" s="135"/>
      <c r="LY239" s="30"/>
      <c r="LZ239" s="30"/>
      <c r="MA239" s="30"/>
      <c r="MB239" s="30"/>
      <c r="MC239" s="30"/>
      <c r="MD239" s="30"/>
      <c r="ME239" s="30"/>
      <c r="MF239" s="30"/>
      <c r="MG239" s="30"/>
      <c r="MH239" s="30"/>
      <c r="MI239" s="30"/>
      <c r="MJ239" s="30"/>
      <c r="MK239" s="30"/>
      <c r="ML239" s="30"/>
      <c r="MM239" s="30"/>
      <c r="MN239" s="30"/>
      <c r="MO239" s="30"/>
      <c r="MP239" s="30"/>
      <c r="MQ239" s="30"/>
      <c r="MR239" s="30"/>
      <c r="MS239" s="30"/>
      <c r="MT239" s="30"/>
      <c r="MU239" s="30"/>
      <c r="MV239" s="30"/>
      <c r="MW239" s="30"/>
      <c r="MX239" s="30"/>
      <c r="MY239" s="30"/>
      <c r="MZ239" s="30"/>
      <c r="NA239" s="30"/>
      <c r="NB239" s="30"/>
      <c r="NC239" s="135"/>
      <c r="ND239" s="30"/>
      <c r="NE239" s="30"/>
      <c r="NF239" s="30"/>
      <c r="NG239" s="30"/>
      <c r="NH239" s="30"/>
      <c r="NI239" s="30"/>
      <c r="NJ239" s="30"/>
      <c r="NK239" s="30"/>
      <c r="NL239" s="30"/>
      <c r="NM239" s="30"/>
      <c r="NN239" s="30"/>
      <c r="NO239" s="30"/>
      <c r="NP239" s="30"/>
      <c r="NQ239" s="30"/>
      <c r="NR239" s="30"/>
      <c r="NS239" s="30"/>
      <c r="NT239" s="30"/>
      <c r="NU239" s="30"/>
      <c r="NV239" s="30"/>
      <c r="NW239" s="30"/>
      <c r="NX239" s="30"/>
      <c r="NY239" s="30"/>
      <c r="NZ239" s="30"/>
      <c r="OA239" s="30"/>
      <c r="OB239" s="30"/>
      <c r="OC239" s="30"/>
      <c r="OD239" s="30"/>
      <c r="OE239" s="30"/>
      <c r="OF239" s="30"/>
      <c r="OG239" s="30"/>
      <c r="OH239" s="30"/>
      <c r="OI239" s="30"/>
      <c r="OJ239" s="30"/>
      <c r="OK239" s="30"/>
      <c r="OL239" s="30"/>
      <c r="OM239" s="30">
        <f t="shared" si="742"/>
        <v>1</v>
      </c>
      <c r="ON239" s="74"/>
    </row>
    <row r="240" spans="1:404" ht="61.5" hidden="1" customHeight="1">
      <c r="A240" s="311"/>
      <c r="B240" s="74">
        <v>71</v>
      </c>
      <c r="C240" s="16" t="s">
        <v>268</v>
      </c>
      <c r="D240" s="73" t="s">
        <v>0</v>
      </c>
      <c r="E240" s="16" t="s">
        <v>21</v>
      </c>
      <c r="F240" s="82" t="s">
        <v>2</v>
      </c>
      <c r="G240" s="73"/>
      <c r="H240" s="16" t="s">
        <v>21</v>
      </c>
      <c r="I240" s="17" t="s">
        <v>718</v>
      </c>
      <c r="J240" s="76"/>
      <c r="K240" s="30" t="s">
        <v>636</v>
      </c>
      <c r="L240" s="30" t="s">
        <v>957</v>
      </c>
      <c r="M240" s="29" t="s">
        <v>638</v>
      </c>
      <c r="N240" s="93" t="s">
        <v>639</v>
      </c>
      <c r="O240" s="302"/>
      <c r="P240" s="76"/>
      <c r="Q240" s="30"/>
      <c r="R240" s="30"/>
      <c r="S240" s="30"/>
      <c r="T240" s="30"/>
      <c r="U240" s="30"/>
      <c r="V240" s="30"/>
      <c r="W240" s="30"/>
      <c r="X240" s="30"/>
      <c r="Y240" s="30"/>
      <c r="Z240" s="30"/>
      <c r="AA240" s="30" t="s">
        <v>27</v>
      </c>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130"/>
      <c r="CP240" s="130"/>
      <c r="CQ240" s="130"/>
      <c r="CR240" s="130"/>
      <c r="CS240" s="130"/>
      <c r="CT240" s="130"/>
      <c r="CU240" s="130"/>
      <c r="CV240" s="130"/>
      <c r="CW240" s="130"/>
      <c r="CX240" s="130"/>
      <c r="CY240" s="30"/>
      <c r="CZ240" s="30"/>
      <c r="DA240" s="30"/>
      <c r="DB240" s="30"/>
      <c r="DC240" s="30"/>
      <c r="DD240" s="30"/>
      <c r="DE240" s="30"/>
      <c r="DF240" s="30"/>
      <c r="DG240" s="30"/>
      <c r="DH240" s="135"/>
      <c r="DI240" s="30"/>
      <c r="DJ240" s="30"/>
      <c r="DK240" s="30"/>
      <c r="DL240" s="30"/>
      <c r="DM240" s="30"/>
      <c r="DN240" s="30"/>
      <c r="DO240" s="30"/>
      <c r="DP240" s="30"/>
      <c r="DQ240" s="30"/>
      <c r="DR240" s="135"/>
      <c r="DS240" s="30"/>
      <c r="DT240" s="30"/>
      <c r="DU240" s="30"/>
      <c r="DV240" s="130"/>
      <c r="DW240" s="130"/>
      <c r="DX240" s="130"/>
      <c r="DY240" s="130"/>
      <c r="DZ240" s="130"/>
      <c r="EA240" s="130"/>
      <c r="EB240" s="130"/>
      <c r="EC240" s="130"/>
      <c r="ED240" s="130"/>
      <c r="EE240" s="130"/>
      <c r="EF240" s="130"/>
      <c r="EG240" s="130"/>
      <c r="EH240" s="130"/>
      <c r="EI240" s="130"/>
      <c r="EJ240" s="130"/>
      <c r="EK240" s="130"/>
      <c r="EL240" s="130"/>
      <c r="EM240" s="130"/>
      <c r="EN240" s="130"/>
      <c r="EO240" s="130"/>
      <c r="EP240" s="30"/>
      <c r="EQ240" s="30"/>
      <c r="ER240" s="30"/>
      <c r="ES240" s="30"/>
      <c r="ET240" s="30"/>
      <c r="EU240" s="30"/>
      <c r="EV240" s="30"/>
      <c r="EW240" s="30"/>
      <c r="EX240" s="30"/>
      <c r="EY240" s="135"/>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130"/>
      <c r="LE240" s="130"/>
      <c r="LF240" s="130"/>
      <c r="LG240" s="130"/>
      <c r="LH240" s="130"/>
      <c r="LI240" s="130"/>
      <c r="LJ240" s="130"/>
      <c r="LK240" s="130"/>
      <c r="LL240" s="130"/>
      <c r="LM240" s="130"/>
      <c r="LN240" s="130"/>
      <c r="LO240" s="130"/>
      <c r="LP240" s="130"/>
      <c r="LQ240" s="130"/>
      <c r="LR240" s="130"/>
      <c r="LS240" s="130"/>
      <c r="LT240" s="130"/>
      <c r="LU240" s="130"/>
      <c r="LV240" s="130"/>
      <c r="LW240" s="130"/>
      <c r="LX240" s="135"/>
      <c r="LY240" s="30"/>
      <c r="LZ240" s="30"/>
      <c r="MA240" s="30"/>
      <c r="MB240" s="30"/>
      <c r="MC240" s="30"/>
      <c r="MD240" s="30"/>
      <c r="ME240" s="30"/>
      <c r="MF240" s="30"/>
      <c r="MG240" s="30"/>
      <c r="MH240" s="30"/>
      <c r="MI240" s="30"/>
      <c r="MJ240" s="30"/>
      <c r="MK240" s="30"/>
      <c r="ML240" s="30"/>
      <c r="MM240" s="30"/>
      <c r="MN240" s="30"/>
      <c r="MO240" s="30"/>
      <c r="MP240" s="30"/>
      <c r="MQ240" s="30"/>
      <c r="MR240" s="30"/>
      <c r="MS240" s="30"/>
      <c r="MT240" s="30"/>
      <c r="MU240" s="30"/>
      <c r="MV240" s="30"/>
      <c r="MW240" s="30"/>
      <c r="MX240" s="30"/>
      <c r="MY240" s="30"/>
      <c r="MZ240" s="30"/>
      <c r="NA240" s="30"/>
      <c r="NB240" s="30"/>
      <c r="NC240" s="135"/>
      <c r="ND240" s="30"/>
      <c r="NE240" s="30"/>
      <c r="NF240" s="30"/>
      <c r="NG240" s="30"/>
      <c r="NH240" s="30"/>
      <c r="NI240" s="30"/>
      <c r="NJ240" s="30"/>
      <c r="NK240" s="30"/>
      <c r="NL240" s="30"/>
      <c r="NM240" s="30"/>
      <c r="NN240" s="30"/>
      <c r="NO240" s="30"/>
      <c r="NP240" s="30"/>
      <c r="NQ240" s="30"/>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f t="shared" si="742"/>
        <v>1</v>
      </c>
      <c r="ON240" s="74"/>
    </row>
    <row r="241" spans="1:423" ht="49.5" hidden="1" customHeight="1">
      <c r="A241" s="309">
        <v>217</v>
      </c>
      <c r="B241" s="51">
        <v>72</v>
      </c>
      <c r="C241" s="16" t="s">
        <v>65</v>
      </c>
      <c r="D241" s="14" t="s">
        <v>0</v>
      </c>
      <c r="E241" s="17" t="s">
        <v>589</v>
      </c>
      <c r="F241" s="82" t="s">
        <v>2</v>
      </c>
      <c r="G241" s="14"/>
      <c r="H241" s="49" t="s">
        <v>1098</v>
      </c>
      <c r="I241" s="17" t="s">
        <v>1099</v>
      </c>
      <c r="J241" s="54"/>
      <c r="K241" s="30" t="s">
        <v>636</v>
      </c>
      <c r="L241" s="30" t="s">
        <v>957</v>
      </c>
      <c r="M241" s="29" t="s">
        <v>638</v>
      </c>
      <c r="N241" s="93" t="s">
        <v>981</v>
      </c>
      <c r="O241" s="300" t="s">
        <v>27</v>
      </c>
      <c r="P241" s="54"/>
      <c r="Q241" s="30" t="s">
        <v>27</v>
      </c>
      <c r="R241" s="30"/>
      <c r="S241" s="30"/>
      <c r="T241" s="30"/>
      <c r="U241" s="30"/>
      <c r="V241" s="30"/>
      <c r="W241" s="30"/>
      <c r="X241" s="30"/>
      <c r="Y241" s="30"/>
      <c r="Z241" s="30"/>
      <c r="AA241" s="30"/>
      <c r="AB241" s="152" t="s">
        <v>1071</v>
      </c>
      <c r="AC241" s="152" t="s">
        <v>1071</v>
      </c>
      <c r="AD241" s="152" t="s">
        <v>1071</v>
      </c>
      <c r="AE241" s="30">
        <v>1</v>
      </c>
      <c r="AF241" s="30">
        <v>2</v>
      </c>
      <c r="AG241" s="30">
        <v>2</v>
      </c>
      <c r="AH241" s="30">
        <v>2</v>
      </c>
      <c r="AI241" s="23">
        <v>1</v>
      </c>
      <c r="AJ241" s="23">
        <v>2</v>
      </c>
      <c r="AK241" s="30">
        <v>2</v>
      </c>
      <c r="AL241" s="30">
        <v>1</v>
      </c>
      <c r="AM241" s="30">
        <v>2</v>
      </c>
      <c r="AN241" s="30">
        <v>2</v>
      </c>
      <c r="AO241" s="30">
        <v>2</v>
      </c>
      <c r="AP241" s="23">
        <v>2</v>
      </c>
      <c r="AQ241" s="30">
        <v>2</v>
      </c>
      <c r="AR241" s="23">
        <v>1</v>
      </c>
      <c r="AS241" s="30">
        <v>2</v>
      </c>
      <c r="AT241" s="30">
        <v>2</v>
      </c>
      <c r="AU241" s="30">
        <v>2</v>
      </c>
      <c r="AV241" s="30">
        <v>2</v>
      </c>
      <c r="AW241" s="173">
        <f>COUNTIF(AE241:AV241,"2")</f>
        <v>14</v>
      </c>
      <c r="AX241" s="174">
        <f t="shared" ref="AX241" si="773">AW241/(AW241+AY241+BA241+BC241)</f>
        <v>0.77777777777777779</v>
      </c>
      <c r="AY241" s="173">
        <f>COUNTIF(AE241:AV241,"1")</f>
        <v>4</v>
      </c>
      <c r="AZ241" s="174">
        <f t="shared" ref="AZ241" si="774">AY241/(AW241+AY241+BA241+BC241)</f>
        <v>0.22222222222222221</v>
      </c>
      <c r="BA241" s="173">
        <f>COUNTIF(AE241:AV241,"0")</f>
        <v>0</v>
      </c>
      <c r="BB241" s="174">
        <f t="shared" ref="BB241" si="775">BA241/(AW241+AY241+BA241+BC241)</f>
        <v>0</v>
      </c>
      <c r="BC241" s="173">
        <f>COUNTIF(AE241:AV241,"KĐG")</f>
        <v>0</v>
      </c>
      <c r="BD241" s="174">
        <f t="shared" ref="BD241" si="776">BC241/(AW241+AY241+BA241+BC241)</f>
        <v>0</v>
      </c>
      <c r="BE241" s="175">
        <f t="shared" ref="BE241" si="777">(((AW241*2)+(AY241*1)+(BA241*0)))/(AW241+AY241+BA241)</f>
        <v>1.7777777777777777</v>
      </c>
      <c r="BF241" s="169" t="str">
        <f t="shared" ref="BF241" si="778">IF(BD241&gt;=50%,"KĐG",IF(BE241&gt;=1.6,"ĐMT",IF(BE241&gt;=1,"CCG","CĐ")))</f>
        <v>ĐMT</v>
      </c>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130"/>
      <c r="CP241" s="130"/>
      <c r="CQ241" s="130"/>
      <c r="CR241" s="130"/>
      <c r="CS241" s="130"/>
      <c r="CT241" s="130"/>
      <c r="CU241" s="130"/>
      <c r="CV241" s="130"/>
      <c r="CW241" s="130"/>
      <c r="CX241" s="130"/>
      <c r="CY241" s="30"/>
      <c r="CZ241" s="30"/>
      <c r="DA241" s="30"/>
      <c r="DB241" s="30"/>
      <c r="DC241" s="30"/>
      <c r="DD241" s="30"/>
      <c r="DE241" s="30"/>
      <c r="DF241" s="30"/>
      <c r="DG241" s="30"/>
      <c r="DH241" s="135"/>
      <c r="DI241" s="30"/>
      <c r="DJ241" s="30"/>
      <c r="DK241" s="30"/>
      <c r="DL241" s="30"/>
      <c r="DM241" s="30"/>
      <c r="DN241" s="30"/>
      <c r="DO241" s="30"/>
      <c r="DP241" s="30"/>
      <c r="DQ241" s="30"/>
      <c r="DR241" s="135"/>
      <c r="DS241" s="30"/>
      <c r="DT241" s="30"/>
      <c r="DU241" s="30"/>
      <c r="DV241" s="130"/>
      <c r="DW241" s="130"/>
      <c r="DX241" s="130"/>
      <c r="DY241" s="130"/>
      <c r="DZ241" s="130"/>
      <c r="EA241" s="130"/>
      <c r="EB241" s="130"/>
      <c r="EC241" s="130"/>
      <c r="ED241" s="130"/>
      <c r="EE241" s="130"/>
      <c r="EF241" s="130"/>
      <c r="EG241" s="130"/>
      <c r="EH241" s="130"/>
      <c r="EI241" s="130"/>
      <c r="EJ241" s="130"/>
      <c r="EK241" s="130"/>
      <c r="EL241" s="130"/>
      <c r="EM241" s="130"/>
      <c r="EN241" s="130"/>
      <c r="EO241" s="130"/>
      <c r="EP241" s="30"/>
      <c r="EQ241" s="30"/>
      <c r="ER241" s="30"/>
      <c r="ES241" s="30"/>
      <c r="ET241" s="30"/>
      <c r="EU241" s="30"/>
      <c r="EV241" s="30"/>
      <c r="EW241" s="30"/>
      <c r="EX241" s="30"/>
      <c r="EY241" s="135"/>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130"/>
      <c r="LE241" s="130"/>
      <c r="LF241" s="130"/>
      <c r="LG241" s="130"/>
      <c r="LH241" s="130"/>
      <c r="LI241" s="130"/>
      <c r="LJ241" s="130"/>
      <c r="LK241" s="130"/>
      <c r="LL241" s="130"/>
      <c r="LM241" s="130"/>
      <c r="LN241" s="130"/>
      <c r="LO241" s="130"/>
      <c r="LP241" s="130"/>
      <c r="LQ241" s="130"/>
      <c r="LR241" s="130"/>
      <c r="LS241" s="130"/>
      <c r="LT241" s="130"/>
      <c r="LU241" s="130"/>
      <c r="LV241" s="130"/>
      <c r="LW241" s="130"/>
      <c r="LX241" s="135"/>
      <c r="LY241" s="30"/>
      <c r="LZ241" s="30"/>
      <c r="MA241" s="30"/>
      <c r="MB241" s="30"/>
      <c r="MC241" s="30"/>
      <c r="MD241" s="30"/>
      <c r="ME241" s="30"/>
      <c r="MF241" s="30"/>
      <c r="MG241" s="30"/>
      <c r="MH241" s="30"/>
      <c r="MI241" s="30"/>
      <c r="MJ241" s="30"/>
      <c r="MK241" s="30"/>
      <c r="ML241" s="30"/>
      <c r="MM241" s="30"/>
      <c r="MN241" s="30"/>
      <c r="MO241" s="30"/>
      <c r="MP241" s="30"/>
      <c r="MQ241" s="30"/>
      <c r="MR241" s="30"/>
      <c r="MS241" s="30"/>
      <c r="MT241" s="30"/>
      <c r="MU241" s="30"/>
      <c r="MV241" s="30"/>
      <c r="MW241" s="30"/>
      <c r="MX241" s="30"/>
      <c r="MY241" s="30"/>
      <c r="MZ241" s="30"/>
      <c r="NA241" s="30"/>
      <c r="NB241" s="30"/>
      <c r="NC241" s="135"/>
      <c r="ND241" s="30"/>
      <c r="NE241" s="30"/>
      <c r="NF241" s="30"/>
      <c r="NG241" s="30"/>
      <c r="NH241" s="30"/>
      <c r="NI241" s="30"/>
      <c r="NJ241" s="30"/>
      <c r="NK241" s="30"/>
      <c r="NL241" s="30"/>
      <c r="NM241" s="30"/>
      <c r="NN241" s="30"/>
      <c r="NO241" s="30"/>
      <c r="NP241" s="30"/>
      <c r="NQ241" s="30"/>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f t="shared" si="742"/>
        <v>1</v>
      </c>
      <c r="ON241" s="121"/>
    </row>
    <row r="242" spans="1:423" ht="35.25" hidden="1" customHeight="1">
      <c r="A242" s="310"/>
      <c r="B242" s="74">
        <v>72</v>
      </c>
      <c r="C242" s="16" t="s">
        <v>65</v>
      </c>
      <c r="D242" s="73" t="s">
        <v>0</v>
      </c>
      <c r="E242" s="17" t="s">
        <v>589</v>
      </c>
      <c r="F242" s="82" t="s">
        <v>2</v>
      </c>
      <c r="G242" s="73"/>
      <c r="H242" s="49" t="s">
        <v>1173</v>
      </c>
      <c r="I242" s="17" t="s">
        <v>1172</v>
      </c>
      <c r="J242" s="76"/>
      <c r="K242" s="30" t="s">
        <v>636</v>
      </c>
      <c r="L242" s="30" t="s">
        <v>957</v>
      </c>
      <c r="M242" s="29" t="s">
        <v>638</v>
      </c>
      <c r="N242" s="93" t="s">
        <v>981</v>
      </c>
      <c r="O242" s="301"/>
      <c r="P242" s="76"/>
      <c r="Q242" s="30"/>
      <c r="R242" s="30" t="s">
        <v>27</v>
      </c>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152" t="s">
        <v>1071</v>
      </c>
      <c r="BH242" s="152" t="s">
        <v>1071</v>
      </c>
      <c r="BI242" s="152" t="s">
        <v>1071</v>
      </c>
      <c r="BJ242" s="30">
        <v>2</v>
      </c>
      <c r="BK242" s="30">
        <v>2</v>
      </c>
      <c r="BL242" s="30">
        <v>2</v>
      </c>
      <c r="BM242" s="30">
        <v>2</v>
      </c>
      <c r="BN242" s="23">
        <v>1</v>
      </c>
      <c r="BO242" s="23">
        <v>2</v>
      </c>
      <c r="BP242" s="30">
        <v>2</v>
      </c>
      <c r="BQ242" s="30">
        <v>1</v>
      </c>
      <c r="BR242" s="30">
        <v>2</v>
      </c>
      <c r="BS242" s="30">
        <v>2</v>
      </c>
      <c r="BT242" s="30">
        <v>2</v>
      </c>
      <c r="BU242" s="23">
        <v>2</v>
      </c>
      <c r="BV242" s="30">
        <v>2</v>
      </c>
      <c r="BW242" s="23">
        <v>1</v>
      </c>
      <c r="BX242" s="30">
        <v>2</v>
      </c>
      <c r="BY242" s="30">
        <v>2</v>
      </c>
      <c r="BZ242" s="30">
        <v>2</v>
      </c>
      <c r="CA242" s="30">
        <v>1</v>
      </c>
      <c r="CB242" s="30"/>
      <c r="CC242" s="185">
        <f>COUNTIF(BJ242:CA242,"2")</f>
        <v>14</v>
      </c>
      <c r="CD242" s="186">
        <f t="shared" ref="CD242" si="779">CC242/(CC242+CE242+CG242+CI242)</f>
        <v>0.77777777777777779</v>
      </c>
      <c r="CE242" s="185">
        <f>COUNTIF(BJ242:CA242,"1")</f>
        <v>4</v>
      </c>
      <c r="CF242" s="186">
        <f t="shared" ref="CF242" si="780">CE242/(CC242+CE242+CG242+CI242)</f>
        <v>0.22222222222222221</v>
      </c>
      <c r="CG242" s="185">
        <f>COUNTIF(BJ242:CA242,"0")</f>
        <v>0</v>
      </c>
      <c r="CH242" s="186">
        <f t="shared" ref="CH242" si="781">CG242/(CC242+CE242+CG242+CI242)</f>
        <v>0</v>
      </c>
      <c r="CI242" s="185">
        <f>COUNTIF(BJ242:CA242,"KĐG")</f>
        <v>0</v>
      </c>
      <c r="CJ242" s="186">
        <f t="shared" ref="CJ242" si="782">CI242/(CC242+CE242+CG242+CI242)</f>
        <v>0</v>
      </c>
      <c r="CK242" s="187">
        <f t="shared" ref="CK242" si="783">(((CC242*2)+(CE242*1)+(CG242*0)))/(CC242+CE242+CG242)</f>
        <v>1.7777777777777777</v>
      </c>
      <c r="CL242" s="169" t="str">
        <f t="shared" ref="CL242" si="784">IF(CJ242&gt;=50%,"KĐG",IF(CK242&gt;=1.6,"ĐMT",IF(CK242&gt;=1,"CCG","CĐ")))</f>
        <v>ĐMT</v>
      </c>
      <c r="CM242" s="30"/>
      <c r="CN242" s="30"/>
      <c r="CO242" s="130"/>
      <c r="CP242" s="130"/>
      <c r="CQ242" s="130"/>
      <c r="CR242" s="130"/>
      <c r="CS242" s="130"/>
      <c r="CT242" s="130"/>
      <c r="CU242" s="130"/>
      <c r="CV242" s="130"/>
      <c r="CW242" s="130"/>
      <c r="CX242" s="130"/>
      <c r="CY242" s="30"/>
      <c r="CZ242" s="30"/>
      <c r="DA242" s="30"/>
      <c r="DB242" s="30"/>
      <c r="DC242" s="30"/>
      <c r="DD242" s="30"/>
      <c r="DE242" s="30"/>
      <c r="DF242" s="30"/>
      <c r="DG242" s="30"/>
      <c r="DH242" s="135"/>
      <c r="DI242" s="30"/>
      <c r="DJ242" s="30"/>
      <c r="DK242" s="30"/>
      <c r="DL242" s="30"/>
      <c r="DM242" s="30"/>
      <c r="DN242" s="30"/>
      <c r="DO242" s="30"/>
      <c r="DP242" s="30"/>
      <c r="DQ242" s="30"/>
      <c r="DR242" s="135"/>
      <c r="DS242" s="30"/>
      <c r="DT242" s="30"/>
      <c r="DU242" s="30"/>
      <c r="DV242" s="130"/>
      <c r="DW242" s="130"/>
      <c r="DX242" s="130"/>
      <c r="DY242" s="130"/>
      <c r="DZ242" s="130"/>
      <c r="EA242" s="130"/>
      <c r="EB242" s="130"/>
      <c r="EC242" s="130"/>
      <c r="ED242" s="130"/>
      <c r="EE242" s="130"/>
      <c r="EF242" s="130"/>
      <c r="EG242" s="130"/>
      <c r="EH242" s="130"/>
      <c r="EI242" s="130"/>
      <c r="EJ242" s="130"/>
      <c r="EK242" s="130"/>
      <c r="EL242" s="130"/>
      <c r="EM242" s="130"/>
      <c r="EN242" s="130"/>
      <c r="EO242" s="130"/>
      <c r="EP242" s="30"/>
      <c r="EQ242" s="30"/>
      <c r="ER242" s="30"/>
      <c r="ES242" s="30"/>
      <c r="ET242" s="30"/>
      <c r="EU242" s="30"/>
      <c r="EV242" s="30"/>
      <c r="EW242" s="30"/>
      <c r="EX242" s="30"/>
      <c r="EY242" s="135"/>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130"/>
      <c r="LE242" s="130"/>
      <c r="LF242" s="130"/>
      <c r="LG242" s="130"/>
      <c r="LH242" s="130"/>
      <c r="LI242" s="130"/>
      <c r="LJ242" s="130"/>
      <c r="LK242" s="130"/>
      <c r="LL242" s="130"/>
      <c r="LM242" s="130"/>
      <c r="LN242" s="130"/>
      <c r="LO242" s="130"/>
      <c r="LP242" s="130"/>
      <c r="LQ242" s="130"/>
      <c r="LR242" s="130"/>
      <c r="LS242" s="130"/>
      <c r="LT242" s="130"/>
      <c r="LU242" s="130"/>
      <c r="LV242" s="130"/>
      <c r="LW242" s="130"/>
      <c r="LX242" s="135"/>
      <c r="LY242" s="30"/>
      <c r="LZ242" s="30"/>
      <c r="MA242" s="30"/>
      <c r="MB242" s="30"/>
      <c r="MC242" s="30"/>
      <c r="MD242" s="30"/>
      <c r="ME242" s="30"/>
      <c r="MF242" s="30"/>
      <c r="MG242" s="30"/>
      <c r="MH242" s="30"/>
      <c r="MI242" s="30"/>
      <c r="MJ242" s="30"/>
      <c r="MK242" s="30"/>
      <c r="ML242" s="30"/>
      <c r="MM242" s="30"/>
      <c r="MN242" s="30"/>
      <c r="MO242" s="30"/>
      <c r="MP242" s="30"/>
      <c r="MQ242" s="30"/>
      <c r="MR242" s="30"/>
      <c r="MS242" s="30"/>
      <c r="MT242" s="30"/>
      <c r="MU242" s="30"/>
      <c r="MV242" s="30"/>
      <c r="MW242" s="30"/>
      <c r="MX242" s="30"/>
      <c r="MY242" s="30"/>
      <c r="MZ242" s="30"/>
      <c r="NA242" s="30"/>
      <c r="NB242" s="30"/>
      <c r="NC242" s="135"/>
      <c r="ND242" s="30"/>
      <c r="NE242" s="30"/>
      <c r="NF242" s="30"/>
      <c r="NG242" s="30"/>
      <c r="NH242" s="30"/>
      <c r="NI242" s="30"/>
      <c r="NJ242" s="30"/>
      <c r="NK242" s="30"/>
      <c r="NL242" s="30"/>
      <c r="NM242" s="30"/>
      <c r="NN242" s="30"/>
      <c r="NO242" s="30"/>
      <c r="NP242" s="30"/>
      <c r="NQ242" s="30"/>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f t="shared" si="742"/>
        <v>1</v>
      </c>
      <c r="ON242" s="74"/>
    </row>
    <row r="243" spans="1:423" ht="39" hidden="1" customHeight="1">
      <c r="A243" s="311"/>
      <c r="B243" s="74">
        <v>72</v>
      </c>
      <c r="C243" s="16" t="s">
        <v>65</v>
      </c>
      <c r="D243" s="73" t="s">
        <v>0</v>
      </c>
      <c r="E243" s="17" t="s">
        <v>589</v>
      </c>
      <c r="F243" s="82" t="s">
        <v>2</v>
      </c>
      <c r="G243" s="29"/>
      <c r="H243" s="49" t="s">
        <v>1214</v>
      </c>
      <c r="I243" s="17" t="s">
        <v>1215</v>
      </c>
      <c r="J243" s="76"/>
      <c r="K243" s="30" t="s">
        <v>636</v>
      </c>
      <c r="L243" s="30" t="s">
        <v>957</v>
      </c>
      <c r="M243" s="29" t="s">
        <v>638</v>
      </c>
      <c r="N243" s="93" t="s">
        <v>981</v>
      </c>
      <c r="O243" s="302"/>
      <c r="P243" s="76"/>
      <c r="Q243" s="30"/>
      <c r="R243" s="30"/>
      <c r="S243" s="30" t="s">
        <v>27</v>
      </c>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152" t="s">
        <v>1071</v>
      </c>
      <c r="CN243" s="152" t="s">
        <v>1071</v>
      </c>
      <c r="CO243" s="152" t="s">
        <v>1071</v>
      </c>
      <c r="CP243" s="30">
        <v>1</v>
      </c>
      <c r="CQ243" s="30">
        <v>2</v>
      </c>
      <c r="CR243" s="30">
        <v>2</v>
      </c>
      <c r="CS243" s="30">
        <v>2</v>
      </c>
      <c r="CT243" s="23">
        <v>1</v>
      </c>
      <c r="CU243" s="23">
        <v>2</v>
      </c>
      <c r="CV243" s="30">
        <v>2</v>
      </c>
      <c r="CW243" s="30">
        <v>1</v>
      </c>
      <c r="CX243" s="30">
        <v>2</v>
      </c>
      <c r="CY243" s="30">
        <v>2</v>
      </c>
      <c r="CZ243" s="30">
        <v>2</v>
      </c>
      <c r="DA243" s="23">
        <v>2</v>
      </c>
      <c r="DB243" s="30">
        <v>2</v>
      </c>
      <c r="DC243" s="23">
        <v>1</v>
      </c>
      <c r="DD243" s="30">
        <v>2</v>
      </c>
      <c r="DE243" s="30">
        <v>2</v>
      </c>
      <c r="DF243" s="30">
        <v>2</v>
      </c>
      <c r="DG243" s="30"/>
      <c r="DH243" s="201">
        <f>COUNTIF(CP243:DG243,"2")</f>
        <v>13</v>
      </c>
      <c r="DI243" s="198">
        <f t="shared" ref="DI243" si="785">DH243/(DH243+DJ243+DL243+DN243)</f>
        <v>0.76470588235294112</v>
      </c>
      <c r="DJ243" s="201">
        <f>COUNTIF(CP243:DG243,"1")</f>
        <v>4</v>
      </c>
      <c r="DK243" s="198">
        <f t="shared" ref="DK243" si="786">DJ243/(DH243+DJ243+DL243+DN243)</f>
        <v>0.23529411764705882</v>
      </c>
      <c r="DL243" s="201">
        <f>COUNTIF(CP243:DG243,"0")</f>
        <v>0</v>
      </c>
      <c r="DM243" s="198">
        <f t="shared" ref="DM243" si="787">DL243/(DH243+DJ243+DL243+DN243)</f>
        <v>0</v>
      </c>
      <c r="DN243" s="201">
        <f>COUNTIF(CP243:DG243,"KĐG")</f>
        <v>0</v>
      </c>
      <c r="DO243" s="198">
        <f t="shared" ref="DO243" si="788">DN243/(DH243+DJ243+DL243+DN243)</f>
        <v>0</v>
      </c>
      <c r="DP243" s="199">
        <f t="shared" ref="DP243" si="789">(((DH243*2)+(DJ243*1)+(DL243*0)))/(DH243+DJ243+DL243)</f>
        <v>1.7647058823529411</v>
      </c>
      <c r="DQ243" s="169" t="str">
        <f t="shared" ref="DQ243" si="790">IF(DO243&gt;=50%,"KĐG",IF(DP243&gt;=1.6,"ĐMT",IF(DP243&gt;=1,"CCG","CĐ")))</f>
        <v>ĐMT</v>
      </c>
      <c r="DR243" s="135"/>
      <c r="DS243" s="30"/>
      <c r="DT243" s="30"/>
      <c r="DU243" s="30"/>
      <c r="DV243" s="130"/>
      <c r="DW243" s="130"/>
      <c r="DX243" s="130"/>
      <c r="DY243" s="130"/>
      <c r="DZ243" s="130"/>
      <c r="EA243" s="130"/>
      <c r="EB243" s="130"/>
      <c r="EC243" s="130"/>
      <c r="ED243" s="130"/>
      <c r="EE243" s="130"/>
      <c r="EF243" s="130"/>
      <c r="EG243" s="130"/>
      <c r="EH243" s="130"/>
      <c r="EI243" s="130"/>
      <c r="EJ243" s="130"/>
      <c r="EK243" s="130"/>
      <c r="EL243" s="130"/>
      <c r="EM243" s="130"/>
      <c r="EN243" s="130"/>
      <c r="EO243" s="130"/>
      <c r="EP243" s="30"/>
      <c r="EQ243" s="30"/>
      <c r="ER243" s="30"/>
      <c r="ES243" s="30"/>
      <c r="ET243" s="30"/>
      <c r="EU243" s="30"/>
      <c r="EV243" s="30"/>
      <c r="EW243" s="30"/>
      <c r="EX243" s="30"/>
      <c r="EY243" s="135"/>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130"/>
      <c r="LE243" s="130"/>
      <c r="LF243" s="130"/>
      <c r="LG243" s="130"/>
      <c r="LH243" s="130"/>
      <c r="LI243" s="130"/>
      <c r="LJ243" s="130"/>
      <c r="LK243" s="130"/>
      <c r="LL243" s="130"/>
      <c r="LM243" s="130"/>
      <c r="LN243" s="130"/>
      <c r="LO243" s="130"/>
      <c r="LP243" s="130"/>
      <c r="LQ243" s="130"/>
      <c r="LR243" s="130"/>
      <c r="LS243" s="130"/>
      <c r="LT243" s="130"/>
      <c r="LU243" s="130"/>
      <c r="LV243" s="130"/>
      <c r="LW243" s="130"/>
      <c r="LX243" s="135"/>
      <c r="LY243" s="30"/>
      <c r="LZ243" s="30"/>
      <c r="MA243" s="30"/>
      <c r="MB243" s="30"/>
      <c r="MC243" s="30"/>
      <c r="MD243" s="30"/>
      <c r="ME243" s="30"/>
      <c r="MF243" s="30"/>
      <c r="MG243" s="30"/>
      <c r="MH243" s="30"/>
      <c r="MI243" s="30"/>
      <c r="MJ243" s="30"/>
      <c r="MK243" s="30"/>
      <c r="ML243" s="30"/>
      <c r="MM243" s="30"/>
      <c r="MN243" s="30"/>
      <c r="MO243" s="30"/>
      <c r="MP243" s="30"/>
      <c r="MQ243" s="30"/>
      <c r="MR243" s="30"/>
      <c r="MS243" s="30"/>
      <c r="MT243" s="30"/>
      <c r="MU243" s="30"/>
      <c r="MV243" s="30"/>
      <c r="MW243" s="30"/>
      <c r="MX243" s="30"/>
      <c r="MY243" s="30"/>
      <c r="MZ243" s="30"/>
      <c r="NA243" s="30"/>
      <c r="NB243" s="30"/>
      <c r="NC243" s="135"/>
      <c r="ND243" s="30"/>
      <c r="NE243" s="30"/>
      <c r="NF243" s="30"/>
      <c r="NG243" s="30"/>
      <c r="NH243" s="30"/>
      <c r="NI243" s="30"/>
      <c r="NJ243" s="30"/>
      <c r="NK243" s="30"/>
      <c r="NL243" s="30"/>
      <c r="NM243" s="30"/>
      <c r="NN243" s="30"/>
      <c r="NO243" s="30"/>
      <c r="NP243" s="30"/>
      <c r="NQ243" s="30"/>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f t="shared" si="742"/>
        <v>1</v>
      </c>
      <c r="ON243" s="74"/>
    </row>
    <row r="244" spans="1:423" ht="81" hidden="1" customHeight="1">
      <c r="A244" s="28">
        <v>224</v>
      </c>
      <c r="B244" s="51">
        <v>73</v>
      </c>
      <c r="C244" s="16" t="s">
        <v>269</v>
      </c>
      <c r="D244" s="14" t="s">
        <v>3</v>
      </c>
      <c r="E244" s="16" t="s">
        <v>270</v>
      </c>
      <c r="F244" s="82" t="s">
        <v>3</v>
      </c>
      <c r="G244" s="117" t="s">
        <v>27</v>
      </c>
      <c r="H244" s="33" t="s">
        <v>270</v>
      </c>
      <c r="I244" s="26" t="s">
        <v>717</v>
      </c>
      <c r="J244" s="54" t="s">
        <v>536</v>
      </c>
      <c r="K244" s="30" t="s">
        <v>636</v>
      </c>
      <c r="L244" s="30" t="s">
        <v>957</v>
      </c>
      <c r="M244" s="29" t="s">
        <v>638</v>
      </c>
      <c r="N244" s="93" t="s">
        <v>639</v>
      </c>
      <c r="O244" s="105" t="s">
        <v>27</v>
      </c>
      <c r="P244" s="54">
        <v>1</v>
      </c>
      <c r="Q244" s="30"/>
      <c r="R244" s="30"/>
      <c r="S244" s="30"/>
      <c r="T244" s="30"/>
      <c r="U244" s="30"/>
      <c r="V244" s="30"/>
      <c r="W244" s="30"/>
      <c r="X244" s="30" t="s">
        <v>27</v>
      </c>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130"/>
      <c r="CP244" s="130"/>
      <c r="CQ244" s="130"/>
      <c r="CR244" s="130"/>
      <c r="CS244" s="130"/>
      <c r="CT244" s="130"/>
      <c r="CU244" s="130"/>
      <c r="CV244" s="130"/>
      <c r="CW244" s="130"/>
      <c r="CX244" s="130"/>
      <c r="CY244" s="30"/>
      <c r="CZ244" s="30"/>
      <c r="DA244" s="30"/>
      <c r="DB244" s="30"/>
      <c r="DC244" s="30"/>
      <c r="DD244" s="30"/>
      <c r="DE244" s="30"/>
      <c r="DF244" s="30"/>
      <c r="DG244" s="30"/>
      <c r="DH244" s="135"/>
      <c r="DI244" s="30"/>
      <c r="DJ244" s="30"/>
      <c r="DK244" s="30"/>
      <c r="DL244" s="30"/>
      <c r="DM244" s="30"/>
      <c r="DN244" s="30"/>
      <c r="DO244" s="30"/>
      <c r="DP244" s="30"/>
      <c r="DQ244" s="30"/>
      <c r="DR244" s="135"/>
      <c r="DS244" s="30"/>
      <c r="DT244" s="30"/>
      <c r="DU244" s="30"/>
      <c r="DV244" s="130"/>
      <c r="DW244" s="130"/>
      <c r="DX244" s="130"/>
      <c r="DY244" s="130"/>
      <c r="DZ244" s="130"/>
      <c r="EA244" s="130"/>
      <c r="EB244" s="130"/>
      <c r="EC244" s="130"/>
      <c r="ED244" s="130"/>
      <c r="EE244" s="130"/>
      <c r="EF244" s="130"/>
      <c r="EG244" s="130"/>
      <c r="EH244" s="130"/>
      <c r="EI244" s="130"/>
      <c r="EJ244" s="130"/>
      <c r="EK244" s="130"/>
      <c r="EL244" s="130"/>
      <c r="EM244" s="130"/>
      <c r="EN244" s="130"/>
      <c r="EO244" s="130"/>
      <c r="EP244" s="30"/>
      <c r="EQ244" s="30"/>
      <c r="ER244" s="30"/>
      <c r="ES244" s="30"/>
      <c r="ET244" s="30"/>
      <c r="EU244" s="30"/>
      <c r="EV244" s="30"/>
      <c r="EW244" s="30"/>
      <c r="EX244" s="30"/>
      <c r="EY244" s="135"/>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130"/>
      <c r="LE244" s="130"/>
      <c r="LF244" s="130"/>
      <c r="LG244" s="130"/>
      <c r="LH244" s="130"/>
      <c r="LI244" s="130"/>
      <c r="LJ244" s="130"/>
      <c r="LK244" s="130"/>
      <c r="LL244" s="130"/>
      <c r="LM244" s="130"/>
      <c r="LN244" s="130"/>
      <c r="LO244" s="130"/>
      <c r="LP244" s="130"/>
      <c r="LQ244" s="130"/>
      <c r="LR244" s="130"/>
      <c r="LS244" s="130"/>
      <c r="LT244" s="130"/>
      <c r="LU244" s="130"/>
      <c r="LV244" s="130"/>
      <c r="LW244" s="130"/>
      <c r="LX244" s="135"/>
      <c r="LY244" s="30"/>
      <c r="LZ244" s="30"/>
      <c r="MA244" s="30"/>
      <c r="MB244" s="30"/>
      <c r="MC244" s="30"/>
      <c r="MD244" s="30"/>
      <c r="ME244" s="30"/>
      <c r="MF244" s="30"/>
      <c r="MG244" s="30"/>
      <c r="MH244" s="30"/>
      <c r="MI244" s="30"/>
      <c r="MJ244" s="30"/>
      <c r="MK244" s="30"/>
      <c r="ML244" s="30"/>
      <c r="MM244" s="30"/>
      <c r="MN244" s="30"/>
      <c r="MO244" s="30"/>
      <c r="MP244" s="30"/>
      <c r="MQ244" s="30"/>
      <c r="MR244" s="30"/>
      <c r="MS244" s="30"/>
      <c r="MT244" s="30"/>
      <c r="MU244" s="30"/>
      <c r="MV244" s="30"/>
      <c r="MW244" s="30"/>
      <c r="MX244" s="30"/>
      <c r="MY244" s="30"/>
      <c r="MZ244" s="30"/>
      <c r="NA244" s="30"/>
      <c r="NB244" s="30"/>
      <c r="NC244" s="135"/>
      <c r="ND244" s="30"/>
      <c r="NE244" s="30"/>
      <c r="NF244" s="30"/>
      <c r="NG244" s="30"/>
      <c r="NH244" s="30"/>
      <c r="NI244" s="30"/>
      <c r="NJ244" s="30"/>
      <c r="NK244" s="30"/>
      <c r="NL244" s="30"/>
      <c r="NM244" s="30"/>
      <c r="NN244" s="30"/>
      <c r="NO244" s="30"/>
      <c r="NP244" s="30"/>
      <c r="NQ244" s="30"/>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f t="shared" si="742"/>
        <v>1</v>
      </c>
      <c r="ON244" s="51"/>
    </row>
    <row r="245" spans="1:423" s="11" customFormat="1" ht="36.75" customHeight="1">
      <c r="A245" s="28"/>
      <c r="B245" s="51"/>
      <c r="C245" s="296" t="s">
        <v>23</v>
      </c>
      <c r="D245" s="296"/>
      <c r="E245" s="296"/>
      <c r="F245" s="82"/>
      <c r="G245" s="164">
        <f>G246+G343+G370</f>
        <v>10</v>
      </c>
      <c r="H245" s="12"/>
      <c r="I245" s="26"/>
      <c r="J245" s="54"/>
      <c r="K245" s="105"/>
      <c r="L245" s="105"/>
      <c r="M245" s="105"/>
      <c r="N245" s="105"/>
      <c r="O245" s="45" t="e">
        <f>O246+O343+O370</f>
        <v>#VALUE!</v>
      </c>
      <c r="P245" s="12">
        <f>P246+P343+P370</f>
        <v>37</v>
      </c>
      <c r="Q245" s="108" t="s">
        <v>122</v>
      </c>
      <c r="R245" s="124" t="s">
        <v>122</v>
      </c>
      <c r="S245" s="124" t="s">
        <v>122</v>
      </c>
      <c r="T245" s="124" t="s">
        <v>122</v>
      </c>
      <c r="U245" s="124" t="s">
        <v>122</v>
      </c>
      <c r="V245" s="124" t="s">
        <v>122</v>
      </c>
      <c r="W245" s="124" t="s">
        <v>122</v>
      </c>
      <c r="X245" s="124" t="s">
        <v>122</v>
      </c>
      <c r="Y245" s="124" t="s">
        <v>122</v>
      </c>
      <c r="Z245" s="124" t="s">
        <v>122</v>
      </c>
      <c r="AA245" s="124" t="s">
        <v>122</v>
      </c>
      <c r="AB245" s="124"/>
      <c r="AC245" s="124"/>
      <c r="AD245" s="124"/>
      <c r="AE245" s="119"/>
      <c r="AF245" s="120"/>
      <c r="AG245" s="120"/>
      <c r="AH245" s="120"/>
      <c r="AI245" s="25"/>
      <c r="AJ245" s="25"/>
      <c r="AK245" s="120"/>
      <c r="AL245" s="120"/>
      <c r="AM245" s="120"/>
      <c r="AN245" s="120"/>
      <c r="AO245" s="120"/>
      <c r="AP245" s="25"/>
      <c r="AQ245" s="120"/>
      <c r="AR245" s="25"/>
      <c r="AS245" s="120"/>
      <c r="AT245" s="120"/>
      <c r="AU245" s="120"/>
      <c r="AV245" s="164"/>
      <c r="AW245" s="120"/>
      <c r="AX245" s="120"/>
      <c r="AY245" s="120"/>
      <c r="AZ245" s="120"/>
      <c r="BA245" s="119"/>
      <c r="BB245" s="119"/>
      <c r="BC245" s="119"/>
      <c r="BD245" s="119"/>
      <c r="BE245" s="119"/>
      <c r="BF245" s="119"/>
      <c r="BG245" s="119"/>
      <c r="BH245" s="119"/>
      <c r="BI245" s="119"/>
      <c r="BJ245" s="119"/>
      <c r="BK245" s="120"/>
      <c r="BL245" s="120"/>
      <c r="BM245" s="120"/>
      <c r="BN245" s="164"/>
      <c r="BO245" s="164"/>
      <c r="BP245" s="164"/>
      <c r="BQ245" s="120"/>
      <c r="BR245" s="120"/>
      <c r="BS245" s="120"/>
      <c r="BT245" s="120"/>
      <c r="BU245" s="120"/>
      <c r="BV245" s="120"/>
      <c r="BW245" s="120"/>
      <c r="BX245" s="120"/>
      <c r="BY245" s="120"/>
      <c r="BZ245" s="120"/>
      <c r="CA245" s="120"/>
      <c r="CB245" s="120"/>
      <c r="CC245" s="120"/>
      <c r="CD245" s="120"/>
      <c r="CE245" s="120"/>
      <c r="CF245" s="119"/>
      <c r="CG245" s="119"/>
      <c r="CH245" s="119"/>
      <c r="CI245" s="119"/>
      <c r="CJ245" s="119"/>
      <c r="CK245" s="119"/>
      <c r="CL245" s="119"/>
      <c r="CM245" s="119"/>
      <c r="CN245" s="119"/>
      <c r="CO245" s="125"/>
      <c r="CP245" s="125"/>
      <c r="CQ245" s="125"/>
      <c r="CR245" s="125"/>
      <c r="CS245" s="125"/>
      <c r="CT245" s="125"/>
      <c r="CU245" s="125"/>
      <c r="CV245" s="125"/>
      <c r="CW245" s="125"/>
      <c r="CX245" s="125"/>
      <c r="CY245" s="120"/>
      <c r="CZ245" s="120"/>
      <c r="DA245" s="120"/>
      <c r="DB245" s="120"/>
      <c r="DC245" s="120"/>
      <c r="DD245" s="120"/>
      <c r="DE245" s="120"/>
      <c r="DF245" s="120"/>
      <c r="DG245" s="120"/>
      <c r="DH245" s="126"/>
      <c r="DI245" s="120"/>
      <c r="DJ245" s="120"/>
      <c r="DK245" s="120"/>
      <c r="DL245" s="120"/>
      <c r="DM245" s="120"/>
      <c r="DN245" s="120"/>
      <c r="DO245" s="120"/>
      <c r="DP245" s="120"/>
      <c r="DQ245" s="120"/>
      <c r="DR245" s="126"/>
      <c r="DS245" s="119"/>
      <c r="DT245" s="119"/>
      <c r="DU245" s="119"/>
      <c r="DV245" s="125"/>
      <c r="DW245" s="203"/>
      <c r="DX245" s="203"/>
      <c r="DY245" s="203"/>
      <c r="DZ245" s="203"/>
      <c r="EA245" s="203"/>
      <c r="EB245" s="203"/>
      <c r="EC245" s="203"/>
      <c r="ED245" s="203"/>
      <c r="EE245" s="125"/>
      <c r="EF245" s="125"/>
      <c r="EG245" s="125"/>
      <c r="EH245" s="125"/>
      <c r="EI245" s="125"/>
      <c r="EJ245" s="125"/>
      <c r="EK245" s="125"/>
      <c r="EL245" s="125"/>
      <c r="EM245" s="125"/>
      <c r="EN245" s="125"/>
      <c r="EO245" s="125"/>
      <c r="EP245" s="120"/>
      <c r="EQ245" s="120"/>
      <c r="ER245" s="120"/>
      <c r="ES245" s="120"/>
      <c r="ET245" s="120"/>
      <c r="EU245" s="120"/>
      <c r="EV245" s="120"/>
      <c r="EW245" s="120"/>
      <c r="EX245" s="120"/>
      <c r="EY245" s="126"/>
      <c r="EZ245" s="119"/>
      <c r="FA245" s="119"/>
      <c r="FB245" s="119"/>
      <c r="FC245" s="120"/>
      <c r="FD245" s="120"/>
      <c r="FE245" s="120"/>
      <c r="FF245" s="120"/>
      <c r="FG245" s="120"/>
      <c r="FH245" s="120"/>
      <c r="FI245" s="120"/>
      <c r="FJ245" s="120"/>
      <c r="FK245" s="120"/>
      <c r="FL245" s="120"/>
      <c r="FM245" s="120"/>
      <c r="FN245" s="120"/>
      <c r="FO245" s="120"/>
      <c r="FP245" s="120"/>
      <c r="FQ245" s="120"/>
      <c r="FR245" s="120"/>
      <c r="FS245" s="120"/>
      <c r="FT245" s="120"/>
      <c r="FU245" s="119"/>
      <c r="FV245" s="119"/>
      <c r="FW245" s="119"/>
      <c r="FX245" s="119"/>
      <c r="FY245" s="119"/>
      <c r="FZ245" s="119"/>
      <c r="GA245" s="119"/>
      <c r="GB245" s="119"/>
      <c r="GC245" s="119"/>
      <c r="GD245" s="119"/>
      <c r="GE245" s="119"/>
      <c r="GF245" s="119"/>
      <c r="GG245" s="120"/>
      <c r="GH245" s="120"/>
      <c r="GI245" s="120"/>
      <c r="GJ245" s="120"/>
      <c r="GK245" s="120"/>
      <c r="GL245" s="120"/>
      <c r="GM245" s="120"/>
      <c r="GN245" s="120"/>
      <c r="GO245" s="164"/>
      <c r="GP245" s="164"/>
      <c r="GQ245" s="164"/>
      <c r="GR245" s="164"/>
      <c r="GS245" s="164"/>
      <c r="GT245" s="120"/>
      <c r="GU245" s="120"/>
      <c r="GV245" s="120"/>
      <c r="GW245" s="120"/>
      <c r="GX245" s="119"/>
      <c r="GY245" s="119"/>
      <c r="GZ245" s="119"/>
      <c r="HA245" s="119"/>
      <c r="HB245" s="119"/>
      <c r="HC245" s="119"/>
      <c r="HD245" s="119"/>
      <c r="HE245" s="119"/>
      <c r="HF245" s="119"/>
      <c r="HG245" s="119"/>
      <c r="HH245" s="119"/>
      <c r="HI245" s="120"/>
      <c r="HJ245" s="119"/>
      <c r="HK245" s="119"/>
      <c r="HL245" s="119"/>
      <c r="HM245" s="119"/>
      <c r="HN245" s="120"/>
      <c r="HO245" s="120"/>
      <c r="HP245" s="120"/>
      <c r="HQ245" s="120"/>
      <c r="HR245" s="120"/>
      <c r="HS245" s="120"/>
      <c r="HT245" s="120"/>
      <c r="HU245" s="120"/>
      <c r="HV245" s="120"/>
      <c r="HW245" s="120"/>
      <c r="HX245" s="120"/>
      <c r="HY245" s="120"/>
      <c r="HZ245" s="120"/>
      <c r="IA245" s="120"/>
      <c r="IB245" s="120"/>
      <c r="IC245" s="119"/>
      <c r="ID245" s="119"/>
      <c r="IE245" s="119"/>
      <c r="IF245" s="119"/>
      <c r="IG245" s="119"/>
      <c r="IH245" s="119"/>
      <c r="II245" s="119"/>
      <c r="IJ245" s="119"/>
      <c r="IK245" s="119"/>
      <c r="IL245" s="119"/>
      <c r="IM245" s="119"/>
      <c r="IN245" s="119"/>
      <c r="IO245" s="119"/>
      <c r="IP245" s="119"/>
      <c r="IQ245" s="119"/>
      <c r="IR245" s="119"/>
      <c r="IS245" s="119"/>
      <c r="IT245" s="119"/>
      <c r="IU245" s="119"/>
      <c r="IV245" s="119"/>
      <c r="IW245" s="119"/>
      <c r="IX245" s="119"/>
      <c r="IY245" s="119"/>
      <c r="IZ245" s="119"/>
      <c r="JA245" s="120"/>
      <c r="JB245" s="120"/>
      <c r="JC245" s="120"/>
      <c r="JD245" s="120"/>
      <c r="JE245" s="120"/>
      <c r="JF245" s="120"/>
      <c r="JG245" s="119"/>
      <c r="JH245" s="119"/>
      <c r="JI245" s="119"/>
      <c r="JJ245" s="119"/>
      <c r="JK245" s="119"/>
      <c r="JL245" s="119"/>
      <c r="JM245" s="119"/>
      <c r="JN245" s="119"/>
      <c r="JO245" s="119"/>
      <c r="JP245" s="119"/>
      <c r="JQ245" s="119"/>
      <c r="JR245" s="119"/>
      <c r="JS245" s="119"/>
      <c r="JT245" s="119"/>
      <c r="JU245" s="119"/>
      <c r="JV245" s="119"/>
      <c r="JW245" s="119"/>
      <c r="JX245" s="119"/>
      <c r="JY245" s="119"/>
      <c r="JZ245" s="119"/>
      <c r="KA245" s="119"/>
      <c r="KB245" s="119"/>
      <c r="KC245" s="230"/>
      <c r="KD245" s="230"/>
      <c r="KE245" s="230"/>
      <c r="KF245" s="230"/>
      <c r="KG245" s="230"/>
      <c r="KH245" s="230"/>
      <c r="KI245" s="230"/>
      <c r="KJ245" s="230"/>
      <c r="KK245" s="230"/>
      <c r="KL245" s="230"/>
      <c r="KM245" s="230"/>
      <c r="KN245" s="230"/>
      <c r="KO245" s="230"/>
      <c r="KP245" s="230"/>
      <c r="KQ245" s="119"/>
      <c r="KR245" s="119"/>
      <c r="KS245" s="119"/>
      <c r="KT245" s="119"/>
      <c r="KU245" s="119"/>
      <c r="KV245" s="119"/>
      <c r="KW245" s="119"/>
      <c r="KX245" s="119"/>
      <c r="KY245" s="119"/>
      <c r="KZ245" s="119"/>
      <c r="LA245" s="119"/>
      <c r="LB245" s="119"/>
      <c r="LC245" s="119"/>
      <c r="LD245" s="125"/>
      <c r="LE245" s="125"/>
      <c r="LF245" s="125"/>
      <c r="LG245" s="231"/>
      <c r="LH245" s="231"/>
      <c r="LI245" s="231"/>
      <c r="LJ245" s="231"/>
      <c r="LK245" s="231"/>
      <c r="LL245" s="231"/>
      <c r="LM245" s="231"/>
      <c r="LN245" s="231"/>
      <c r="LO245" s="231"/>
      <c r="LP245" s="231"/>
      <c r="LQ245" s="231"/>
      <c r="LR245" s="231"/>
      <c r="LS245" s="125"/>
      <c r="LT245" s="125"/>
      <c r="LU245" s="125"/>
      <c r="LV245" s="125"/>
      <c r="LW245" s="125"/>
      <c r="LX245" s="126"/>
      <c r="LY245" s="119"/>
      <c r="LZ245" s="119"/>
      <c r="MA245" s="119"/>
      <c r="MB245" s="119"/>
      <c r="MC245" s="119"/>
      <c r="MD245" s="119"/>
      <c r="ME245" s="119"/>
      <c r="MF245" s="119"/>
      <c r="MG245" s="119"/>
      <c r="MH245" s="119"/>
      <c r="MI245" s="119"/>
      <c r="MJ245" s="119"/>
      <c r="MK245" s="230"/>
      <c r="ML245" s="230"/>
      <c r="MM245" s="230"/>
      <c r="MN245" s="230"/>
      <c r="MO245" s="230"/>
      <c r="MP245" s="230"/>
      <c r="MQ245" s="230"/>
      <c r="MR245" s="230"/>
      <c r="MS245" s="230"/>
      <c r="MT245" s="230"/>
      <c r="MU245" s="230"/>
      <c r="MV245" s="230"/>
      <c r="MW245" s="230"/>
      <c r="MX245" s="230"/>
      <c r="MY245" s="119"/>
      <c r="MZ245" s="119"/>
      <c r="NA245" s="119"/>
      <c r="NB245" s="119"/>
      <c r="NC245" s="126"/>
      <c r="ND245" s="119"/>
      <c r="NE245" s="119"/>
      <c r="NF245" s="119"/>
      <c r="NG245" s="119"/>
      <c r="NH245" s="119"/>
      <c r="NI245" s="119"/>
      <c r="NJ245" s="119"/>
      <c r="NK245" s="119"/>
      <c r="NL245" s="119"/>
      <c r="NM245" s="119"/>
      <c r="NN245" s="119"/>
      <c r="NO245" s="119"/>
      <c r="NP245" s="119"/>
      <c r="NQ245" s="119"/>
      <c r="NR245" s="119"/>
      <c r="NS245" s="119"/>
      <c r="NT245" s="119"/>
      <c r="NU245" s="119"/>
      <c r="NV245" s="119"/>
      <c r="NW245" s="119"/>
      <c r="NX245" s="119"/>
      <c r="NY245" s="119"/>
      <c r="NZ245" s="119"/>
      <c r="OA245" s="119"/>
      <c r="OB245" s="119"/>
      <c r="OC245" s="119"/>
      <c r="OD245" s="119"/>
      <c r="OE245" s="119"/>
      <c r="OF245" s="119"/>
      <c r="OG245" s="119"/>
      <c r="OH245" s="119"/>
      <c r="OI245" s="119"/>
      <c r="OJ245" s="119"/>
      <c r="OK245" s="119"/>
      <c r="OL245" s="119"/>
      <c r="OM245" s="30"/>
      <c r="ON245" s="15"/>
      <c r="OO245" s="1"/>
      <c r="OP245" s="1"/>
      <c r="OQ245" s="1"/>
      <c r="OR245" s="1"/>
      <c r="OS245" s="1"/>
      <c r="OT245" s="1"/>
      <c r="OU245" s="1"/>
      <c r="OV245" s="1"/>
      <c r="OW245" s="1"/>
      <c r="OX245" s="1"/>
      <c r="OY245" s="1"/>
      <c r="OZ245" s="1"/>
      <c r="PA245" s="1"/>
      <c r="PB245" s="1"/>
      <c r="PC245" s="1"/>
      <c r="PD245" s="1"/>
      <c r="PE245" s="1"/>
      <c r="PF245" s="1"/>
      <c r="PG245" s="1"/>
    </row>
    <row r="246" spans="1:423" ht="21" customHeight="1">
      <c r="A246" s="28"/>
      <c r="B246" s="51"/>
      <c r="C246" s="306" t="s">
        <v>22</v>
      </c>
      <c r="D246" s="307"/>
      <c r="E246" s="308"/>
      <c r="F246" s="82"/>
      <c r="G246" s="164">
        <f>G247+G251+G290+G306</f>
        <v>8</v>
      </c>
      <c r="H246" s="12"/>
      <c r="I246" s="26"/>
      <c r="J246" s="54"/>
      <c r="K246" s="105"/>
      <c r="L246" s="105"/>
      <c r="M246" s="105"/>
      <c r="N246" s="105"/>
      <c r="O246" s="25">
        <f>O247+O251+O290+O306</f>
        <v>22</v>
      </c>
      <c r="P246" s="12">
        <f>P247+P251+P290+P306</f>
        <v>14</v>
      </c>
      <c r="Q246" s="108" t="s">
        <v>122</v>
      </c>
      <c r="R246" s="124" t="s">
        <v>122</v>
      </c>
      <c r="S246" s="124" t="s">
        <v>122</v>
      </c>
      <c r="T246" s="124" t="s">
        <v>122</v>
      </c>
      <c r="U246" s="124" t="s">
        <v>122</v>
      </c>
      <c r="V246" s="124" t="s">
        <v>122</v>
      </c>
      <c r="W246" s="124" t="s">
        <v>122</v>
      </c>
      <c r="X246" s="124" t="s">
        <v>122</v>
      </c>
      <c r="Y246" s="124" t="s">
        <v>122</v>
      </c>
      <c r="Z246" s="124" t="s">
        <v>122</v>
      </c>
      <c r="AA246" s="124" t="s">
        <v>122</v>
      </c>
      <c r="AB246" s="124"/>
      <c r="AC246" s="124"/>
      <c r="AD246" s="124"/>
      <c r="AE246" s="119"/>
      <c r="AF246" s="120"/>
      <c r="AG246" s="120"/>
      <c r="AH246" s="120"/>
      <c r="AI246" s="25"/>
      <c r="AJ246" s="25"/>
      <c r="AK246" s="120"/>
      <c r="AL246" s="120"/>
      <c r="AM246" s="120"/>
      <c r="AN246" s="120"/>
      <c r="AO246" s="120"/>
      <c r="AP246" s="25"/>
      <c r="AQ246" s="120"/>
      <c r="AR246" s="25"/>
      <c r="AS246" s="120"/>
      <c r="AT246" s="120"/>
      <c r="AU246" s="120"/>
      <c r="AV246" s="164"/>
      <c r="AW246" s="120"/>
      <c r="AX246" s="120"/>
      <c r="AY246" s="120"/>
      <c r="AZ246" s="120"/>
      <c r="BA246" s="119"/>
      <c r="BB246" s="119"/>
      <c r="BC246" s="119"/>
      <c r="BD246" s="119"/>
      <c r="BE246" s="119"/>
      <c r="BF246" s="119"/>
      <c r="BG246" s="119"/>
      <c r="BH246" s="119"/>
      <c r="BI246" s="119"/>
      <c r="BJ246" s="119"/>
      <c r="BK246" s="120"/>
      <c r="BL246" s="120"/>
      <c r="BM246" s="120"/>
      <c r="BN246" s="164"/>
      <c r="BO246" s="164"/>
      <c r="BP246" s="164"/>
      <c r="BQ246" s="120"/>
      <c r="BR246" s="120"/>
      <c r="BS246" s="120"/>
      <c r="BT246" s="120"/>
      <c r="BU246" s="120"/>
      <c r="BV246" s="120"/>
      <c r="BW246" s="120"/>
      <c r="BX246" s="120"/>
      <c r="BY246" s="120"/>
      <c r="BZ246" s="120"/>
      <c r="CA246" s="120"/>
      <c r="CB246" s="120"/>
      <c r="CC246" s="120"/>
      <c r="CD246" s="120"/>
      <c r="CE246" s="120"/>
      <c r="CF246" s="119"/>
      <c r="CG246" s="119"/>
      <c r="CH246" s="119"/>
      <c r="CI246" s="119"/>
      <c r="CJ246" s="119"/>
      <c r="CK246" s="119"/>
      <c r="CL246" s="119"/>
      <c r="CM246" s="119"/>
      <c r="CN246" s="119"/>
      <c r="CO246" s="125"/>
      <c r="CP246" s="125"/>
      <c r="CQ246" s="125"/>
      <c r="CR246" s="125"/>
      <c r="CS246" s="125"/>
      <c r="CT246" s="125"/>
      <c r="CU246" s="125"/>
      <c r="CV246" s="125"/>
      <c r="CW246" s="125"/>
      <c r="CX246" s="125"/>
      <c r="CY246" s="120"/>
      <c r="CZ246" s="120"/>
      <c r="DA246" s="120"/>
      <c r="DB246" s="120"/>
      <c r="DC246" s="120"/>
      <c r="DD246" s="120"/>
      <c r="DE246" s="120"/>
      <c r="DF246" s="120"/>
      <c r="DG246" s="120"/>
      <c r="DH246" s="126"/>
      <c r="DI246" s="120"/>
      <c r="DJ246" s="120"/>
      <c r="DK246" s="120"/>
      <c r="DL246" s="120"/>
      <c r="DM246" s="120"/>
      <c r="DN246" s="120"/>
      <c r="DO246" s="120"/>
      <c r="DP246" s="120"/>
      <c r="DQ246" s="120"/>
      <c r="DR246" s="126"/>
      <c r="DS246" s="119"/>
      <c r="DT246" s="119"/>
      <c r="DU246" s="119"/>
      <c r="DV246" s="125"/>
      <c r="DW246" s="203"/>
      <c r="DX246" s="203"/>
      <c r="DY246" s="203"/>
      <c r="DZ246" s="203"/>
      <c r="EA246" s="203"/>
      <c r="EB246" s="203"/>
      <c r="EC246" s="203"/>
      <c r="ED246" s="203"/>
      <c r="EE246" s="125"/>
      <c r="EF246" s="125"/>
      <c r="EG246" s="125"/>
      <c r="EH246" s="125"/>
      <c r="EI246" s="125"/>
      <c r="EJ246" s="125"/>
      <c r="EK246" s="125"/>
      <c r="EL246" s="125"/>
      <c r="EM246" s="125"/>
      <c r="EN246" s="125"/>
      <c r="EO246" s="125"/>
      <c r="EP246" s="120"/>
      <c r="EQ246" s="120"/>
      <c r="ER246" s="120"/>
      <c r="ES246" s="120"/>
      <c r="ET246" s="120"/>
      <c r="EU246" s="120"/>
      <c r="EV246" s="120"/>
      <c r="EW246" s="120"/>
      <c r="EX246" s="120"/>
      <c r="EY246" s="126"/>
      <c r="EZ246" s="119"/>
      <c r="FA246" s="119"/>
      <c r="FB246" s="119"/>
      <c r="FC246" s="120"/>
      <c r="FD246" s="120"/>
      <c r="FE246" s="120"/>
      <c r="FF246" s="120"/>
      <c r="FG246" s="120"/>
      <c r="FH246" s="120"/>
      <c r="FI246" s="120"/>
      <c r="FJ246" s="120"/>
      <c r="FK246" s="120"/>
      <c r="FL246" s="120"/>
      <c r="FM246" s="120"/>
      <c r="FN246" s="120"/>
      <c r="FO246" s="120"/>
      <c r="FP246" s="120"/>
      <c r="FQ246" s="120"/>
      <c r="FR246" s="120"/>
      <c r="FS246" s="120"/>
      <c r="FT246" s="120"/>
      <c r="FU246" s="119"/>
      <c r="FV246" s="119"/>
      <c r="FW246" s="119"/>
      <c r="FX246" s="119"/>
      <c r="FY246" s="119"/>
      <c r="FZ246" s="119"/>
      <c r="GA246" s="119"/>
      <c r="GB246" s="119"/>
      <c r="GC246" s="119"/>
      <c r="GD246" s="119"/>
      <c r="GE246" s="119"/>
      <c r="GF246" s="119"/>
      <c r="GG246" s="120"/>
      <c r="GH246" s="120"/>
      <c r="GI246" s="120"/>
      <c r="GJ246" s="120"/>
      <c r="GK246" s="120"/>
      <c r="GL246" s="120"/>
      <c r="GM246" s="120"/>
      <c r="GN246" s="120"/>
      <c r="GO246" s="164"/>
      <c r="GP246" s="164"/>
      <c r="GQ246" s="164"/>
      <c r="GR246" s="164"/>
      <c r="GS246" s="164"/>
      <c r="GT246" s="120"/>
      <c r="GU246" s="120"/>
      <c r="GV246" s="120"/>
      <c r="GW246" s="120"/>
      <c r="GX246" s="119"/>
      <c r="GY246" s="119"/>
      <c r="GZ246" s="119"/>
      <c r="HA246" s="119"/>
      <c r="HB246" s="119"/>
      <c r="HC246" s="119"/>
      <c r="HD246" s="119"/>
      <c r="HE246" s="119"/>
      <c r="HF246" s="119"/>
      <c r="HG246" s="119"/>
      <c r="HH246" s="119"/>
      <c r="HI246" s="120"/>
      <c r="HJ246" s="119"/>
      <c r="HK246" s="119"/>
      <c r="HL246" s="119"/>
      <c r="HM246" s="119"/>
      <c r="HN246" s="120"/>
      <c r="HO246" s="120"/>
      <c r="HP246" s="120"/>
      <c r="HQ246" s="120"/>
      <c r="HR246" s="120"/>
      <c r="HS246" s="120"/>
      <c r="HT246" s="120"/>
      <c r="HU246" s="120"/>
      <c r="HV246" s="120"/>
      <c r="HW246" s="120"/>
      <c r="HX246" s="120"/>
      <c r="HY246" s="120"/>
      <c r="HZ246" s="120"/>
      <c r="IA246" s="120"/>
      <c r="IB246" s="120"/>
      <c r="IC246" s="119"/>
      <c r="ID246" s="119"/>
      <c r="IE246" s="119"/>
      <c r="IF246" s="119"/>
      <c r="IG246" s="119"/>
      <c r="IH246" s="119"/>
      <c r="II246" s="119"/>
      <c r="IJ246" s="119"/>
      <c r="IK246" s="119"/>
      <c r="IL246" s="119"/>
      <c r="IM246" s="119"/>
      <c r="IN246" s="119"/>
      <c r="IO246" s="119"/>
      <c r="IP246" s="119"/>
      <c r="IQ246" s="119"/>
      <c r="IR246" s="119"/>
      <c r="IS246" s="119"/>
      <c r="IT246" s="119"/>
      <c r="IU246" s="119"/>
      <c r="IV246" s="119"/>
      <c r="IW246" s="119"/>
      <c r="IX246" s="119"/>
      <c r="IY246" s="119"/>
      <c r="IZ246" s="119"/>
      <c r="JA246" s="120"/>
      <c r="JB246" s="120"/>
      <c r="JC246" s="120"/>
      <c r="JD246" s="120"/>
      <c r="JE246" s="120"/>
      <c r="JF246" s="120"/>
      <c r="JG246" s="119"/>
      <c r="JH246" s="119"/>
      <c r="JI246" s="119"/>
      <c r="JJ246" s="119"/>
      <c r="JK246" s="119"/>
      <c r="JL246" s="119"/>
      <c r="JM246" s="119"/>
      <c r="JN246" s="119"/>
      <c r="JO246" s="119"/>
      <c r="JP246" s="119"/>
      <c r="JQ246" s="119"/>
      <c r="JR246" s="119"/>
      <c r="JS246" s="119"/>
      <c r="JT246" s="119"/>
      <c r="JU246" s="119"/>
      <c r="JV246" s="119"/>
      <c r="JW246" s="119"/>
      <c r="JX246" s="119"/>
      <c r="JY246" s="119"/>
      <c r="JZ246" s="119"/>
      <c r="KA246" s="119"/>
      <c r="KB246" s="119"/>
      <c r="KC246" s="230"/>
      <c r="KD246" s="230"/>
      <c r="KE246" s="230"/>
      <c r="KF246" s="230"/>
      <c r="KG246" s="230"/>
      <c r="KH246" s="230"/>
      <c r="KI246" s="230"/>
      <c r="KJ246" s="230"/>
      <c r="KK246" s="230"/>
      <c r="KL246" s="230"/>
      <c r="KM246" s="230"/>
      <c r="KN246" s="230"/>
      <c r="KO246" s="230"/>
      <c r="KP246" s="230"/>
      <c r="KQ246" s="119"/>
      <c r="KR246" s="119"/>
      <c r="KS246" s="119"/>
      <c r="KT246" s="119"/>
      <c r="KU246" s="119"/>
      <c r="KV246" s="119"/>
      <c r="KW246" s="119"/>
      <c r="KX246" s="119"/>
      <c r="KY246" s="119"/>
      <c r="KZ246" s="119"/>
      <c r="LA246" s="119"/>
      <c r="LB246" s="119"/>
      <c r="LC246" s="119"/>
      <c r="LD246" s="125"/>
      <c r="LE246" s="125"/>
      <c r="LF246" s="125"/>
      <c r="LG246" s="231"/>
      <c r="LH246" s="231"/>
      <c r="LI246" s="231"/>
      <c r="LJ246" s="231"/>
      <c r="LK246" s="231"/>
      <c r="LL246" s="231"/>
      <c r="LM246" s="231"/>
      <c r="LN246" s="231"/>
      <c r="LO246" s="231"/>
      <c r="LP246" s="231"/>
      <c r="LQ246" s="231"/>
      <c r="LR246" s="231"/>
      <c r="LS246" s="125"/>
      <c r="LT246" s="125"/>
      <c r="LU246" s="125"/>
      <c r="LV246" s="125"/>
      <c r="LW246" s="125"/>
      <c r="LX246" s="126"/>
      <c r="LY246" s="119"/>
      <c r="LZ246" s="119"/>
      <c r="MA246" s="119"/>
      <c r="MB246" s="119"/>
      <c r="MC246" s="119"/>
      <c r="MD246" s="119"/>
      <c r="ME246" s="119"/>
      <c r="MF246" s="119"/>
      <c r="MG246" s="119"/>
      <c r="MH246" s="119"/>
      <c r="MI246" s="119"/>
      <c r="MJ246" s="119"/>
      <c r="MK246" s="230"/>
      <c r="ML246" s="230"/>
      <c r="MM246" s="230"/>
      <c r="MN246" s="230"/>
      <c r="MO246" s="230"/>
      <c r="MP246" s="230"/>
      <c r="MQ246" s="230"/>
      <c r="MR246" s="230"/>
      <c r="MS246" s="230"/>
      <c r="MT246" s="230"/>
      <c r="MU246" s="230"/>
      <c r="MV246" s="230"/>
      <c r="MW246" s="230"/>
      <c r="MX246" s="230"/>
      <c r="MY246" s="119"/>
      <c r="MZ246" s="119"/>
      <c r="NA246" s="119"/>
      <c r="NB246" s="119"/>
      <c r="NC246" s="126"/>
      <c r="ND246" s="119"/>
      <c r="NE246" s="119"/>
      <c r="NF246" s="119"/>
      <c r="NG246" s="119"/>
      <c r="NH246" s="119"/>
      <c r="NI246" s="119"/>
      <c r="NJ246" s="119"/>
      <c r="NK246" s="119"/>
      <c r="NL246" s="119"/>
      <c r="NM246" s="119"/>
      <c r="NN246" s="119"/>
      <c r="NO246" s="119"/>
      <c r="NP246" s="119"/>
      <c r="NQ246" s="119"/>
      <c r="NR246" s="119"/>
      <c r="NS246" s="119"/>
      <c r="NT246" s="119"/>
      <c r="NU246" s="119"/>
      <c r="NV246" s="119"/>
      <c r="NW246" s="119"/>
      <c r="NX246" s="119"/>
      <c r="NY246" s="119"/>
      <c r="NZ246" s="119"/>
      <c r="OA246" s="119"/>
      <c r="OB246" s="119"/>
      <c r="OC246" s="119"/>
      <c r="OD246" s="119"/>
      <c r="OE246" s="119"/>
      <c r="OF246" s="119"/>
      <c r="OG246" s="119"/>
      <c r="OH246" s="119"/>
      <c r="OI246" s="119"/>
      <c r="OJ246" s="119"/>
      <c r="OK246" s="119"/>
      <c r="OL246" s="119"/>
      <c r="OM246" s="30"/>
      <c r="ON246" s="15"/>
    </row>
    <row r="247" spans="1:423" ht="43.5" hidden="1" customHeight="1">
      <c r="A247" s="28"/>
      <c r="B247" s="51"/>
      <c r="C247" s="306" t="s">
        <v>5</v>
      </c>
      <c r="D247" s="307"/>
      <c r="E247" s="308"/>
      <c r="F247" s="82"/>
      <c r="G247" s="164">
        <f>COUNTIF(G248:G249,"x")</f>
        <v>0</v>
      </c>
      <c r="H247" s="12"/>
      <c r="I247" s="26"/>
      <c r="J247" s="54"/>
      <c r="K247" s="105"/>
      <c r="L247" s="105"/>
      <c r="M247" s="105"/>
      <c r="N247" s="105"/>
      <c r="O247" s="25">
        <f>COUNTIF(O248:O249,"x")</f>
        <v>2</v>
      </c>
      <c r="P247" s="12">
        <f>SUM(P248:P249)</f>
        <v>2</v>
      </c>
      <c r="Q247" s="108" t="s">
        <v>122</v>
      </c>
      <c r="R247" s="124" t="s">
        <v>122</v>
      </c>
      <c r="S247" s="124" t="s">
        <v>122</v>
      </c>
      <c r="T247" s="124" t="s">
        <v>122</v>
      </c>
      <c r="U247" s="124" t="s">
        <v>122</v>
      </c>
      <c r="V247" s="124" t="s">
        <v>122</v>
      </c>
      <c r="W247" s="124" t="s">
        <v>122</v>
      </c>
      <c r="X247" s="124" t="s">
        <v>122</v>
      </c>
      <c r="Y247" s="124" t="s">
        <v>122</v>
      </c>
      <c r="Z247" s="124" t="s">
        <v>122</v>
      </c>
      <c r="AA247" s="124" t="s">
        <v>122</v>
      </c>
      <c r="AB247" s="124"/>
      <c r="AC247" s="124"/>
      <c r="AD247" s="124"/>
      <c r="AE247" s="119"/>
      <c r="AF247" s="120"/>
      <c r="AG247" s="120"/>
      <c r="AH247" s="120"/>
      <c r="AI247" s="120"/>
      <c r="AJ247" s="120"/>
      <c r="AK247" s="120"/>
      <c r="AL247" s="120"/>
      <c r="AM247" s="120"/>
      <c r="AN247" s="120"/>
      <c r="AO247" s="120"/>
      <c r="AP247" s="120"/>
      <c r="AQ247" s="120"/>
      <c r="AR247" s="120"/>
      <c r="AS247" s="120"/>
      <c r="AT247" s="120"/>
      <c r="AU247" s="120"/>
      <c r="AV247" s="164"/>
      <c r="AW247" s="120"/>
      <c r="AX247" s="120"/>
      <c r="AY247" s="120"/>
      <c r="AZ247" s="120"/>
      <c r="BA247" s="119"/>
      <c r="BB247" s="119"/>
      <c r="BC247" s="119"/>
      <c r="BD247" s="119"/>
      <c r="BE247" s="119"/>
      <c r="BF247" s="119"/>
      <c r="BG247" s="119"/>
      <c r="BH247" s="119"/>
      <c r="BI247" s="119"/>
      <c r="BJ247" s="119"/>
      <c r="BK247" s="120"/>
      <c r="BL247" s="120"/>
      <c r="BM247" s="120"/>
      <c r="BN247" s="164"/>
      <c r="BO247" s="164"/>
      <c r="BP247" s="164"/>
      <c r="BQ247" s="120"/>
      <c r="BR247" s="120"/>
      <c r="BS247" s="120"/>
      <c r="BT247" s="120"/>
      <c r="BU247" s="120"/>
      <c r="BV247" s="120"/>
      <c r="BW247" s="120"/>
      <c r="BX247" s="120"/>
      <c r="BY247" s="120"/>
      <c r="BZ247" s="120"/>
      <c r="CA247" s="120"/>
      <c r="CB247" s="120"/>
      <c r="CC247" s="120"/>
      <c r="CD247" s="120"/>
      <c r="CE247" s="120"/>
      <c r="CF247" s="119"/>
      <c r="CG247" s="119"/>
      <c r="CH247" s="119"/>
      <c r="CI247" s="119"/>
      <c r="CJ247" s="119"/>
      <c r="CK247" s="119"/>
      <c r="CL247" s="119"/>
      <c r="CM247" s="119"/>
      <c r="CN247" s="119"/>
      <c r="CO247" s="125"/>
      <c r="CP247" s="125"/>
      <c r="CQ247" s="125"/>
      <c r="CR247" s="125"/>
      <c r="CS247" s="125"/>
      <c r="CT247" s="125"/>
      <c r="CU247" s="125"/>
      <c r="CV247" s="125"/>
      <c r="CW247" s="125"/>
      <c r="CX247" s="125"/>
      <c r="CY247" s="120"/>
      <c r="CZ247" s="120"/>
      <c r="DA247" s="120"/>
      <c r="DB247" s="120"/>
      <c r="DC247" s="120"/>
      <c r="DD247" s="120"/>
      <c r="DE247" s="120"/>
      <c r="DF247" s="120"/>
      <c r="DG247" s="120"/>
      <c r="DH247" s="126"/>
      <c r="DI247" s="120"/>
      <c r="DJ247" s="120"/>
      <c r="DK247" s="120"/>
      <c r="DL247" s="120"/>
      <c r="DM247" s="120"/>
      <c r="DN247" s="120"/>
      <c r="DO247" s="120"/>
      <c r="DP247" s="120"/>
      <c r="DQ247" s="120"/>
      <c r="DR247" s="126"/>
      <c r="DS247" s="119"/>
      <c r="DT247" s="119"/>
      <c r="DU247" s="119"/>
      <c r="DV247" s="125"/>
      <c r="DW247" s="203"/>
      <c r="DX247" s="203"/>
      <c r="DY247" s="203"/>
      <c r="DZ247" s="203"/>
      <c r="EA247" s="203"/>
      <c r="EB247" s="203"/>
      <c r="EC247" s="203"/>
      <c r="ED247" s="203"/>
      <c r="EE247" s="125"/>
      <c r="EF247" s="125"/>
      <c r="EG247" s="125"/>
      <c r="EH247" s="125"/>
      <c r="EI247" s="125"/>
      <c r="EJ247" s="125"/>
      <c r="EK247" s="125"/>
      <c r="EL247" s="125"/>
      <c r="EM247" s="125"/>
      <c r="EN247" s="125"/>
      <c r="EO247" s="125"/>
      <c r="EP247" s="120"/>
      <c r="EQ247" s="120"/>
      <c r="ER247" s="120"/>
      <c r="ES247" s="120"/>
      <c r="ET247" s="120"/>
      <c r="EU247" s="120"/>
      <c r="EV247" s="120"/>
      <c r="EW247" s="120"/>
      <c r="EX247" s="120"/>
      <c r="EY247" s="126"/>
      <c r="EZ247" s="119"/>
      <c r="FA247" s="119"/>
      <c r="FB247" s="119"/>
      <c r="FC247" s="120"/>
      <c r="FD247" s="120"/>
      <c r="FE247" s="120"/>
      <c r="FF247" s="120"/>
      <c r="FG247" s="120"/>
      <c r="FH247" s="120"/>
      <c r="FI247" s="120"/>
      <c r="FJ247" s="120"/>
      <c r="FK247" s="120"/>
      <c r="FL247" s="120"/>
      <c r="FM247" s="120"/>
      <c r="FN247" s="120"/>
      <c r="FO247" s="120"/>
      <c r="FP247" s="120"/>
      <c r="FQ247" s="120"/>
      <c r="FR247" s="120"/>
      <c r="FS247" s="120"/>
      <c r="FT247" s="120"/>
      <c r="FU247" s="119"/>
      <c r="FV247" s="119"/>
      <c r="FW247" s="119"/>
      <c r="FX247" s="119"/>
      <c r="FY247" s="119"/>
      <c r="FZ247" s="119"/>
      <c r="GA247" s="119"/>
      <c r="GB247" s="119"/>
      <c r="GC247" s="119"/>
      <c r="GD247" s="119"/>
      <c r="GE247" s="119"/>
      <c r="GF247" s="119"/>
      <c r="GG247" s="120"/>
      <c r="GH247" s="120"/>
      <c r="GI247" s="120"/>
      <c r="GJ247" s="120"/>
      <c r="GK247" s="120"/>
      <c r="GL247" s="120"/>
      <c r="GM247" s="120"/>
      <c r="GN247" s="120"/>
      <c r="GO247" s="164"/>
      <c r="GP247" s="164"/>
      <c r="GQ247" s="164"/>
      <c r="GR247" s="164"/>
      <c r="GS247" s="164"/>
      <c r="GT247" s="120"/>
      <c r="GU247" s="120"/>
      <c r="GV247" s="120"/>
      <c r="GW247" s="120"/>
      <c r="GX247" s="119"/>
      <c r="GY247" s="119"/>
      <c r="GZ247" s="119"/>
      <c r="HA247" s="119"/>
      <c r="HB247" s="119"/>
      <c r="HC247" s="119"/>
      <c r="HD247" s="119"/>
      <c r="HE247" s="119"/>
      <c r="HF247" s="119"/>
      <c r="HG247" s="119"/>
      <c r="HH247" s="119"/>
      <c r="HI247" s="120"/>
      <c r="HJ247" s="119"/>
      <c r="HK247" s="119"/>
      <c r="HL247" s="119"/>
      <c r="HM247" s="119"/>
      <c r="HN247" s="120"/>
      <c r="HO247" s="120"/>
      <c r="HP247" s="120"/>
      <c r="HQ247" s="120"/>
      <c r="HR247" s="120"/>
      <c r="HS247" s="120"/>
      <c r="HT247" s="120"/>
      <c r="HU247" s="120"/>
      <c r="HV247" s="120"/>
      <c r="HW247" s="120"/>
      <c r="HX247" s="120"/>
      <c r="HY247" s="120"/>
      <c r="HZ247" s="120"/>
      <c r="IA247" s="120"/>
      <c r="IB247" s="120"/>
      <c r="IC247" s="119"/>
      <c r="ID247" s="119"/>
      <c r="IE247" s="119"/>
      <c r="IF247" s="119"/>
      <c r="IG247" s="119"/>
      <c r="IH247" s="119"/>
      <c r="II247" s="119"/>
      <c r="IJ247" s="119"/>
      <c r="IK247" s="119"/>
      <c r="IL247" s="119"/>
      <c r="IM247" s="119"/>
      <c r="IN247" s="119"/>
      <c r="IO247" s="119"/>
      <c r="IP247" s="119"/>
      <c r="IQ247" s="119"/>
      <c r="IR247" s="119"/>
      <c r="IS247" s="119"/>
      <c r="IT247" s="119"/>
      <c r="IU247" s="119"/>
      <c r="IV247" s="119"/>
      <c r="IW247" s="119"/>
      <c r="IX247" s="119"/>
      <c r="IY247" s="119"/>
      <c r="IZ247" s="119"/>
      <c r="JA247" s="120"/>
      <c r="JB247" s="120"/>
      <c r="JC247" s="120"/>
      <c r="JD247" s="120"/>
      <c r="JE247" s="120"/>
      <c r="JF247" s="120"/>
      <c r="JG247" s="119"/>
      <c r="JH247" s="119"/>
      <c r="JI247" s="119"/>
      <c r="JJ247" s="119"/>
      <c r="JK247" s="119"/>
      <c r="JL247" s="119"/>
      <c r="JM247" s="119"/>
      <c r="JN247" s="119"/>
      <c r="JO247" s="119"/>
      <c r="JP247" s="119"/>
      <c r="JQ247" s="119"/>
      <c r="JR247" s="119"/>
      <c r="JS247" s="119"/>
      <c r="JT247" s="119"/>
      <c r="JU247" s="119"/>
      <c r="JV247" s="119"/>
      <c r="JW247" s="119"/>
      <c r="JX247" s="119"/>
      <c r="JY247" s="119"/>
      <c r="JZ247" s="119"/>
      <c r="KA247" s="119"/>
      <c r="KB247" s="119"/>
      <c r="KC247" s="230"/>
      <c r="KD247" s="230"/>
      <c r="KE247" s="230"/>
      <c r="KF247" s="230"/>
      <c r="KG247" s="230"/>
      <c r="KH247" s="230"/>
      <c r="KI247" s="230"/>
      <c r="KJ247" s="230"/>
      <c r="KK247" s="230"/>
      <c r="KL247" s="230"/>
      <c r="KM247" s="230"/>
      <c r="KN247" s="230"/>
      <c r="KO247" s="230"/>
      <c r="KP247" s="230"/>
      <c r="KQ247" s="119"/>
      <c r="KR247" s="119"/>
      <c r="KS247" s="119"/>
      <c r="KT247" s="119"/>
      <c r="KU247" s="119"/>
      <c r="KV247" s="119"/>
      <c r="KW247" s="119"/>
      <c r="KX247" s="119"/>
      <c r="KY247" s="119"/>
      <c r="KZ247" s="119"/>
      <c r="LA247" s="119"/>
      <c r="LB247" s="119"/>
      <c r="LC247" s="119"/>
      <c r="LD247" s="125"/>
      <c r="LE247" s="125"/>
      <c r="LF247" s="125"/>
      <c r="LG247" s="231"/>
      <c r="LH247" s="231"/>
      <c r="LI247" s="231"/>
      <c r="LJ247" s="231"/>
      <c r="LK247" s="231"/>
      <c r="LL247" s="231"/>
      <c r="LM247" s="231"/>
      <c r="LN247" s="231"/>
      <c r="LO247" s="231"/>
      <c r="LP247" s="231"/>
      <c r="LQ247" s="231"/>
      <c r="LR247" s="231"/>
      <c r="LS247" s="125"/>
      <c r="LT247" s="125"/>
      <c r="LU247" s="125"/>
      <c r="LV247" s="125"/>
      <c r="LW247" s="125"/>
      <c r="LX247" s="126"/>
      <c r="LY247" s="119"/>
      <c r="LZ247" s="119"/>
      <c r="MA247" s="119"/>
      <c r="MB247" s="119"/>
      <c r="MC247" s="119"/>
      <c r="MD247" s="119"/>
      <c r="ME247" s="119"/>
      <c r="MF247" s="119"/>
      <c r="MG247" s="119"/>
      <c r="MH247" s="119"/>
      <c r="MI247" s="119"/>
      <c r="MJ247" s="119"/>
      <c r="MK247" s="230"/>
      <c r="ML247" s="230"/>
      <c r="MM247" s="230"/>
      <c r="MN247" s="230"/>
      <c r="MO247" s="230"/>
      <c r="MP247" s="230"/>
      <c r="MQ247" s="230"/>
      <c r="MR247" s="230"/>
      <c r="MS247" s="230"/>
      <c r="MT247" s="230"/>
      <c r="MU247" s="230"/>
      <c r="MV247" s="230"/>
      <c r="MW247" s="230"/>
      <c r="MX247" s="230"/>
      <c r="MY247" s="119"/>
      <c r="MZ247" s="119"/>
      <c r="NA247" s="119"/>
      <c r="NB247" s="119"/>
      <c r="NC247" s="126"/>
      <c r="ND247" s="119"/>
      <c r="NE247" s="119"/>
      <c r="NF247" s="119"/>
      <c r="NG247" s="119"/>
      <c r="NH247" s="119"/>
      <c r="NI247" s="119"/>
      <c r="NJ247" s="119"/>
      <c r="NK247" s="119"/>
      <c r="NL247" s="119"/>
      <c r="NM247" s="119"/>
      <c r="NN247" s="119"/>
      <c r="NO247" s="119"/>
      <c r="NP247" s="119"/>
      <c r="NQ247" s="119"/>
      <c r="NR247" s="119"/>
      <c r="NS247" s="119"/>
      <c r="NT247" s="119"/>
      <c r="NU247" s="119"/>
      <c r="NV247" s="119"/>
      <c r="NW247" s="119"/>
      <c r="NX247" s="119"/>
      <c r="NY247" s="119"/>
      <c r="NZ247" s="119"/>
      <c r="OA247" s="119"/>
      <c r="OB247" s="119"/>
      <c r="OC247" s="119"/>
      <c r="OD247" s="119"/>
      <c r="OE247" s="119"/>
      <c r="OF247" s="119"/>
      <c r="OG247" s="119"/>
      <c r="OH247" s="119"/>
      <c r="OI247" s="119"/>
      <c r="OJ247" s="119"/>
      <c r="OK247" s="119"/>
      <c r="OL247" s="119"/>
      <c r="OM247" s="30"/>
      <c r="ON247" s="15"/>
    </row>
    <row r="248" spans="1:423" ht="67.5" hidden="1" customHeight="1">
      <c r="A248" s="95">
        <v>228</v>
      </c>
      <c r="B248" s="51">
        <v>74</v>
      </c>
      <c r="C248" s="16" t="s">
        <v>66</v>
      </c>
      <c r="D248" s="14" t="s">
        <v>0</v>
      </c>
      <c r="E248" s="16" t="s">
        <v>29</v>
      </c>
      <c r="F248" s="82" t="s">
        <v>2</v>
      </c>
      <c r="G248" s="14"/>
      <c r="H248" s="89" t="s">
        <v>29</v>
      </c>
      <c r="I248" s="49" t="s">
        <v>720</v>
      </c>
      <c r="J248" s="54"/>
      <c r="K248" s="30" t="s">
        <v>636</v>
      </c>
      <c r="L248" s="30" t="s">
        <v>957</v>
      </c>
      <c r="M248" s="29" t="s">
        <v>983</v>
      </c>
      <c r="N248" s="93" t="s">
        <v>981</v>
      </c>
      <c r="O248" s="105" t="s">
        <v>27</v>
      </c>
      <c r="P248" s="54">
        <v>1</v>
      </c>
      <c r="Q248" s="30"/>
      <c r="R248" s="30" t="s">
        <v>27</v>
      </c>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152"/>
      <c r="BH248" s="152"/>
      <c r="BI248" s="152" t="s">
        <v>1072</v>
      </c>
      <c r="BJ248" s="30" t="s">
        <v>1185</v>
      </c>
      <c r="BK248" s="30">
        <v>2</v>
      </c>
      <c r="BL248" s="30">
        <v>2</v>
      </c>
      <c r="BM248" s="30">
        <v>2</v>
      </c>
      <c r="BN248" s="23">
        <v>1</v>
      </c>
      <c r="BO248" s="23">
        <v>2</v>
      </c>
      <c r="BP248" s="30">
        <v>2</v>
      </c>
      <c r="BQ248" s="30">
        <v>2</v>
      </c>
      <c r="BR248" s="30">
        <v>2</v>
      </c>
      <c r="BS248" s="30">
        <v>2</v>
      </c>
      <c r="BT248" s="30">
        <v>2</v>
      </c>
      <c r="BU248" s="23">
        <v>2</v>
      </c>
      <c r="BV248" s="30">
        <v>2</v>
      </c>
      <c r="BW248" s="23">
        <v>1</v>
      </c>
      <c r="BX248" s="30">
        <v>2</v>
      </c>
      <c r="BY248" s="30">
        <v>2</v>
      </c>
      <c r="BZ248" s="30">
        <v>2</v>
      </c>
      <c r="CA248" s="30">
        <v>1</v>
      </c>
      <c r="CB248" s="30"/>
      <c r="CC248" s="185">
        <f>COUNTIF(BJ248:CA248,"2")</f>
        <v>14</v>
      </c>
      <c r="CD248" s="186">
        <f t="shared" ref="CD248:CD249" si="791">CC248/(CC248+CE248+CG248+CI248)</f>
        <v>0.82352941176470584</v>
      </c>
      <c r="CE248" s="185">
        <f>COUNTIF(BJ248:CA248,"1")</f>
        <v>3</v>
      </c>
      <c r="CF248" s="186">
        <f t="shared" ref="CF248:CF249" si="792">CE248/(CC248+CE248+CG248+CI248)</f>
        <v>0.17647058823529413</v>
      </c>
      <c r="CG248" s="185">
        <f>COUNTIF(BJ248:CA248,"0")</f>
        <v>0</v>
      </c>
      <c r="CH248" s="186">
        <f t="shared" ref="CH248:CH249" si="793">CG248/(CC248+CE248+CG248+CI248)</f>
        <v>0</v>
      </c>
      <c r="CI248" s="185">
        <f>COUNTIF(BJ248:CA248,"KĐG")</f>
        <v>0</v>
      </c>
      <c r="CJ248" s="186">
        <f t="shared" ref="CJ248:CJ249" si="794">CI248/(CC248+CE248+CG248+CI248)</f>
        <v>0</v>
      </c>
      <c r="CK248" s="187">
        <f t="shared" ref="CK248:CK249" si="795">(((CC248*2)+(CE248*1)+(CG248*0)))/(CC248+CE248+CG248)</f>
        <v>1.8235294117647058</v>
      </c>
      <c r="CL248" s="169" t="str">
        <f t="shared" ref="CL248:CL249" si="796">IF(CJ248&gt;=50%,"KĐG",IF(CK248&gt;=1.6,"ĐMT",IF(CK248&gt;=1,"CCG","CĐ")))</f>
        <v>ĐMT</v>
      </c>
      <c r="CM248" s="30"/>
      <c r="CN248" s="30"/>
      <c r="CO248" s="130"/>
      <c r="CP248" s="130"/>
      <c r="CQ248" s="130"/>
      <c r="CR248" s="130"/>
      <c r="CS248" s="130"/>
      <c r="CT248" s="130"/>
      <c r="CU248" s="130"/>
      <c r="CV248" s="130"/>
      <c r="CW248" s="130"/>
      <c r="CX248" s="130"/>
      <c r="CY248" s="30"/>
      <c r="CZ248" s="30"/>
      <c r="DA248" s="30"/>
      <c r="DB248" s="30"/>
      <c r="DC248" s="30"/>
      <c r="DD248" s="30"/>
      <c r="DE248" s="30"/>
      <c r="DF248" s="30"/>
      <c r="DG248" s="30"/>
      <c r="DH248" s="135"/>
      <c r="DI248" s="30"/>
      <c r="DJ248" s="30"/>
      <c r="DK248" s="30"/>
      <c r="DL248" s="30"/>
      <c r="DM248" s="30"/>
      <c r="DN248" s="30"/>
      <c r="DO248" s="30"/>
      <c r="DP248" s="30"/>
      <c r="DQ248" s="30"/>
      <c r="DR248" s="135"/>
      <c r="DS248" s="30"/>
      <c r="DT248" s="30"/>
      <c r="DU248" s="30"/>
      <c r="DV248" s="130"/>
      <c r="DW248" s="130"/>
      <c r="DX248" s="130"/>
      <c r="DY248" s="130"/>
      <c r="DZ248" s="130"/>
      <c r="EA248" s="130"/>
      <c r="EB248" s="130"/>
      <c r="EC248" s="130"/>
      <c r="ED248" s="130"/>
      <c r="EE248" s="130"/>
      <c r="EF248" s="130"/>
      <c r="EG248" s="130"/>
      <c r="EH248" s="130"/>
      <c r="EI248" s="130"/>
      <c r="EJ248" s="130"/>
      <c r="EK248" s="130"/>
      <c r="EL248" s="130"/>
      <c r="EM248" s="130"/>
      <c r="EN248" s="130"/>
      <c r="EO248" s="130"/>
      <c r="EP248" s="30"/>
      <c r="EQ248" s="30"/>
      <c r="ER248" s="30"/>
      <c r="ES248" s="30"/>
      <c r="ET248" s="30"/>
      <c r="EU248" s="30"/>
      <c r="EV248" s="30"/>
      <c r="EW248" s="30"/>
      <c r="EX248" s="30"/>
      <c r="EY248" s="135"/>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c r="KZ248" s="30"/>
      <c r="LA248" s="30"/>
      <c r="LB248" s="30"/>
      <c r="LC248" s="30"/>
      <c r="LD248" s="130"/>
      <c r="LE248" s="130"/>
      <c r="LF248" s="130"/>
      <c r="LG248" s="130"/>
      <c r="LH248" s="130"/>
      <c r="LI248" s="130"/>
      <c r="LJ248" s="130"/>
      <c r="LK248" s="130"/>
      <c r="LL248" s="130"/>
      <c r="LM248" s="130"/>
      <c r="LN248" s="130"/>
      <c r="LO248" s="130"/>
      <c r="LP248" s="130"/>
      <c r="LQ248" s="130"/>
      <c r="LR248" s="130"/>
      <c r="LS248" s="130"/>
      <c r="LT248" s="130"/>
      <c r="LU248" s="130"/>
      <c r="LV248" s="130"/>
      <c r="LW248" s="130"/>
      <c r="LX248" s="135"/>
      <c r="LY248" s="30"/>
      <c r="LZ248" s="30"/>
      <c r="MA248" s="30"/>
      <c r="MB248" s="30"/>
      <c r="MC248" s="30"/>
      <c r="MD248" s="30"/>
      <c r="ME248" s="30"/>
      <c r="MF248" s="30"/>
      <c r="MG248" s="30"/>
      <c r="MH248" s="30"/>
      <c r="MI248" s="30"/>
      <c r="MJ248" s="30"/>
      <c r="MK248" s="30"/>
      <c r="ML248" s="30"/>
      <c r="MM248" s="30"/>
      <c r="MN248" s="30"/>
      <c r="MO248" s="30"/>
      <c r="MP248" s="30"/>
      <c r="MQ248" s="30"/>
      <c r="MR248" s="30"/>
      <c r="MS248" s="30"/>
      <c r="MT248" s="30"/>
      <c r="MU248" s="30"/>
      <c r="MV248" s="30"/>
      <c r="MW248" s="30"/>
      <c r="MX248" s="30"/>
      <c r="MY248" s="30"/>
      <c r="MZ248" s="30"/>
      <c r="NA248" s="30"/>
      <c r="NB248" s="30"/>
      <c r="NC248" s="135"/>
      <c r="ND248" s="30"/>
      <c r="NE248" s="30"/>
      <c r="NF248" s="30"/>
      <c r="NG248" s="30"/>
      <c r="NH248" s="30"/>
      <c r="NI248" s="30"/>
      <c r="NJ248" s="30"/>
      <c r="NK248" s="30"/>
      <c r="NL248" s="30"/>
      <c r="NM248" s="30"/>
      <c r="NN248" s="30"/>
      <c r="NO248" s="30"/>
      <c r="NP248" s="30"/>
      <c r="NQ248" s="30"/>
      <c r="NR248" s="30"/>
      <c r="NS248" s="30"/>
      <c r="NT248" s="30"/>
      <c r="NU248" s="30"/>
      <c r="NV248" s="30"/>
      <c r="NW248" s="30"/>
      <c r="NX248" s="30"/>
      <c r="NY248" s="30"/>
      <c r="NZ248" s="30"/>
      <c r="OA248" s="30"/>
      <c r="OB248" s="30"/>
      <c r="OC248" s="30"/>
      <c r="OD248" s="30"/>
      <c r="OE248" s="30"/>
      <c r="OF248" s="30"/>
      <c r="OG248" s="30"/>
      <c r="OH248" s="30"/>
      <c r="OI248" s="30"/>
      <c r="OJ248" s="30"/>
      <c r="OK248" s="30"/>
      <c r="OL248" s="30"/>
      <c r="OM248" s="30">
        <f>COUNTIF(Q248:AA248,"x")</f>
        <v>1</v>
      </c>
      <c r="ON248" s="51"/>
    </row>
    <row r="249" spans="1:423" ht="36.75" hidden="1" customHeight="1">
      <c r="A249" s="95">
        <v>229</v>
      </c>
      <c r="B249" s="51">
        <v>75</v>
      </c>
      <c r="C249" s="16" t="s">
        <v>271</v>
      </c>
      <c r="D249" s="14" t="s">
        <v>1</v>
      </c>
      <c r="E249" s="16" t="s">
        <v>272</v>
      </c>
      <c r="F249" s="82" t="s">
        <v>1</v>
      </c>
      <c r="G249" s="14"/>
      <c r="H249" s="89" t="s">
        <v>272</v>
      </c>
      <c r="I249" s="49" t="s">
        <v>1166</v>
      </c>
      <c r="J249" s="54"/>
      <c r="K249" s="30" t="s">
        <v>636</v>
      </c>
      <c r="L249" s="30" t="s">
        <v>957</v>
      </c>
      <c r="M249" s="29" t="s">
        <v>983</v>
      </c>
      <c r="N249" s="93" t="s">
        <v>639</v>
      </c>
      <c r="O249" s="105" t="s">
        <v>27</v>
      </c>
      <c r="P249" s="54">
        <v>1</v>
      </c>
      <c r="Q249" s="30"/>
      <c r="R249" s="30" t="s">
        <v>27</v>
      </c>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152"/>
      <c r="BH249" s="152" t="s">
        <v>1066</v>
      </c>
      <c r="BI249" s="152"/>
      <c r="BJ249" s="30">
        <v>2</v>
      </c>
      <c r="BK249" s="30">
        <v>2</v>
      </c>
      <c r="BL249" s="30">
        <v>2</v>
      </c>
      <c r="BM249" s="30">
        <v>2</v>
      </c>
      <c r="BN249" s="23">
        <v>1</v>
      </c>
      <c r="BO249" s="23">
        <v>2</v>
      </c>
      <c r="BP249" s="30">
        <v>2</v>
      </c>
      <c r="BQ249" s="30">
        <v>1</v>
      </c>
      <c r="BR249" s="30">
        <v>2</v>
      </c>
      <c r="BS249" s="30">
        <v>2</v>
      </c>
      <c r="BT249" s="30">
        <v>2</v>
      </c>
      <c r="BU249" s="23">
        <v>2</v>
      </c>
      <c r="BV249" s="30">
        <v>2</v>
      </c>
      <c r="BW249" s="23">
        <v>1</v>
      </c>
      <c r="BX249" s="30">
        <v>1</v>
      </c>
      <c r="BY249" s="30">
        <v>2</v>
      </c>
      <c r="BZ249" s="30">
        <v>2</v>
      </c>
      <c r="CA249" s="30">
        <v>1</v>
      </c>
      <c r="CB249" s="30"/>
      <c r="CC249" s="185">
        <f>COUNTIF(BJ249:CA249,"2")</f>
        <v>13</v>
      </c>
      <c r="CD249" s="186">
        <f t="shared" si="791"/>
        <v>0.72222222222222221</v>
      </c>
      <c r="CE249" s="185">
        <f>COUNTIF(BJ249:CA249,"1")</f>
        <v>5</v>
      </c>
      <c r="CF249" s="186">
        <f t="shared" si="792"/>
        <v>0.27777777777777779</v>
      </c>
      <c r="CG249" s="185">
        <f>COUNTIF(BJ249:CA249,"0")</f>
        <v>0</v>
      </c>
      <c r="CH249" s="186">
        <f t="shared" si="793"/>
        <v>0</v>
      </c>
      <c r="CI249" s="185">
        <f>COUNTIF(BJ249:CA249,"KĐG")</f>
        <v>0</v>
      </c>
      <c r="CJ249" s="186">
        <f t="shared" si="794"/>
        <v>0</v>
      </c>
      <c r="CK249" s="187">
        <f t="shared" si="795"/>
        <v>1.7222222222222223</v>
      </c>
      <c r="CL249" s="169" t="str">
        <f t="shared" si="796"/>
        <v>ĐMT</v>
      </c>
      <c r="CM249" s="30"/>
      <c r="CN249" s="30"/>
      <c r="CO249" s="130"/>
      <c r="CP249" s="130"/>
      <c r="CQ249" s="130"/>
      <c r="CR249" s="130"/>
      <c r="CS249" s="130"/>
      <c r="CT249" s="130"/>
      <c r="CU249" s="130"/>
      <c r="CV249" s="130"/>
      <c r="CW249" s="130"/>
      <c r="CX249" s="130"/>
      <c r="CY249" s="30"/>
      <c r="CZ249" s="30"/>
      <c r="DA249" s="30"/>
      <c r="DB249" s="30"/>
      <c r="DC249" s="30"/>
      <c r="DD249" s="30"/>
      <c r="DE249" s="30"/>
      <c r="DF249" s="30"/>
      <c r="DG249" s="30"/>
      <c r="DH249" s="135"/>
      <c r="DI249" s="30"/>
      <c r="DJ249" s="30"/>
      <c r="DK249" s="30"/>
      <c r="DL249" s="30"/>
      <c r="DM249" s="30"/>
      <c r="DN249" s="30"/>
      <c r="DO249" s="30"/>
      <c r="DP249" s="30"/>
      <c r="DQ249" s="30"/>
      <c r="DR249" s="135"/>
      <c r="DS249" s="30"/>
      <c r="DT249" s="30"/>
      <c r="DU249" s="30"/>
      <c r="DV249" s="130"/>
      <c r="DW249" s="130"/>
      <c r="DX249" s="130"/>
      <c r="DY249" s="130"/>
      <c r="DZ249" s="130"/>
      <c r="EA249" s="130"/>
      <c r="EB249" s="130"/>
      <c r="EC249" s="130"/>
      <c r="ED249" s="130"/>
      <c r="EE249" s="130"/>
      <c r="EF249" s="130"/>
      <c r="EG249" s="130"/>
      <c r="EH249" s="130"/>
      <c r="EI249" s="130"/>
      <c r="EJ249" s="130"/>
      <c r="EK249" s="130"/>
      <c r="EL249" s="130"/>
      <c r="EM249" s="130"/>
      <c r="EN249" s="130"/>
      <c r="EO249" s="130"/>
      <c r="EP249" s="30"/>
      <c r="EQ249" s="30"/>
      <c r="ER249" s="30"/>
      <c r="ES249" s="30"/>
      <c r="ET249" s="30"/>
      <c r="EU249" s="30"/>
      <c r="EV249" s="30"/>
      <c r="EW249" s="30"/>
      <c r="EX249" s="30"/>
      <c r="EY249" s="135"/>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130"/>
      <c r="LE249" s="130"/>
      <c r="LF249" s="130"/>
      <c r="LG249" s="130"/>
      <c r="LH249" s="130"/>
      <c r="LI249" s="130"/>
      <c r="LJ249" s="130"/>
      <c r="LK249" s="130"/>
      <c r="LL249" s="130"/>
      <c r="LM249" s="130"/>
      <c r="LN249" s="130"/>
      <c r="LO249" s="130"/>
      <c r="LP249" s="130"/>
      <c r="LQ249" s="130"/>
      <c r="LR249" s="130"/>
      <c r="LS249" s="130"/>
      <c r="LT249" s="130"/>
      <c r="LU249" s="130"/>
      <c r="LV249" s="130"/>
      <c r="LW249" s="130"/>
      <c r="LX249" s="135"/>
      <c r="LY249" s="30"/>
      <c r="LZ249" s="30"/>
      <c r="MA249" s="30"/>
      <c r="MB249" s="30"/>
      <c r="MC249" s="30"/>
      <c r="MD249" s="30"/>
      <c r="ME249" s="30"/>
      <c r="MF249" s="30"/>
      <c r="MG249" s="30"/>
      <c r="MH249" s="30"/>
      <c r="MI249" s="30"/>
      <c r="MJ249" s="30"/>
      <c r="MK249" s="30"/>
      <c r="ML249" s="30"/>
      <c r="MM249" s="30"/>
      <c r="MN249" s="30"/>
      <c r="MO249" s="30"/>
      <c r="MP249" s="30"/>
      <c r="MQ249" s="30"/>
      <c r="MR249" s="30"/>
      <c r="MS249" s="30"/>
      <c r="MT249" s="30"/>
      <c r="MU249" s="30"/>
      <c r="MV249" s="30"/>
      <c r="MW249" s="30"/>
      <c r="MX249" s="30"/>
      <c r="MY249" s="30"/>
      <c r="MZ249" s="30"/>
      <c r="NA249" s="30"/>
      <c r="NB249" s="30"/>
      <c r="NC249" s="135"/>
      <c r="ND249" s="30"/>
      <c r="NE249" s="30"/>
      <c r="NF249" s="30"/>
      <c r="NG249" s="30"/>
      <c r="NH249" s="30"/>
      <c r="NI249" s="30"/>
      <c r="NJ249" s="30"/>
      <c r="NK249" s="30"/>
      <c r="NL249" s="30"/>
      <c r="NM249" s="30"/>
      <c r="NN249" s="30"/>
      <c r="NO249" s="30"/>
      <c r="NP249" s="30"/>
      <c r="NQ249" s="30"/>
      <c r="NR249" s="30"/>
      <c r="NS249" s="30"/>
      <c r="NT249" s="30"/>
      <c r="NU249" s="30"/>
      <c r="NV249" s="30"/>
      <c r="NW249" s="30"/>
      <c r="NX249" s="30"/>
      <c r="NY249" s="30"/>
      <c r="NZ249" s="30"/>
      <c r="OA249" s="30"/>
      <c r="OB249" s="30"/>
      <c r="OC249" s="30"/>
      <c r="OD249" s="30"/>
      <c r="OE249" s="30"/>
      <c r="OF249" s="30"/>
      <c r="OG249" s="30"/>
      <c r="OH249" s="30"/>
      <c r="OI249" s="30"/>
      <c r="OJ249" s="30"/>
      <c r="OK249" s="30"/>
      <c r="OL249" s="30"/>
      <c r="OM249" s="30">
        <f>COUNTIF(Q249:AA249,"x")</f>
        <v>1</v>
      </c>
      <c r="ON249" s="51"/>
    </row>
    <row r="250" spans="1:423" ht="36" hidden="1" customHeight="1">
      <c r="A250" s="181"/>
      <c r="B250" s="180">
        <v>75</v>
      </c>
      <c r="C250" s="16" t="s">
        <v>271</v>
      </c>
      <c r="D250" s="178" t="s">
        <v>1</v>
      </c>
      <c r="E250" s="16"/>
      <c r="F250" s="178"/>
      <c r="G250" s="178"/>
      <c r="H250" s="89" t="s">
        <v>272</v>
      </c>
      <c r="I250" s="49" t="s">
        <v>1184</v>
      </c>
      <c r="J250" s="179"/>
      <c r="K250" s="30" t="s">
        <v>636</v>
      </c>
      <c r="L250" s="30" t="s">
        <v>957</v>
      </c>
      <c r="M250" s="29"/>
      <c r="N250" s="93"/>
      <c r="O250" s="179"/>
      <c r="P250" s="179"/>
      <c r="Q250" s="30"/>
      <c r="R250" s="30" t="s">
        <v>27</v>
      </c>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152" t="s">
        <v>1068</v>
      </c>
      <c r="BH250" s="152" t="s">
        <v>1068</v>
      </c>
      <c r="BI250" s="152" t="s">
        <v>1068</v>
      </c>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130"/>
      <c r="CP250" s="130"/>
      <c r="CQ250" s="130"/>
      <c r="CR250" s="130"/>
      <c r="CS250" s="130"/>
      <c r="CT250" s="130"/>
      <c r="CU250" s="130"/>
      <c r="CV250" s="130"/>
      <c r="CW250" s="130"/>
      <c r="CX250" s="130"/>
      <c r="CY250" s="30"/>
      <c r="CZ250" s="30"/>
      <c r="DA250" s="30"/>
      <c r="DB250" s="30"/>
      <c r="DC250" s="30"/>
      <c r="DD250" s="30"/>
      <c r="DE250" s="30"/>
      <c r="DF250" s="30"/>
      <c r="DG250" s="30"/>
      <c r="DH250" s="135"/>
      <c r="DI250" s="30"/>
      <c r="DJ250" s="30"/>
      <c r="DK250" s="30"/>
      <c r="DL250" s="30"/>
      <c r="DM250" s="30"/>
      <c r="DN250" s="30"/>
      <c r="DO250" s="30"/>
      <c r="DP250" s="30"/>
      <c r="DQ250" s="30"/>
      <c r="DR250" s="135"/>
      <c r="DS250" s="30"/>
      <c r="DT250" s="30"/>
      <c r="DU250" s="30"/>
      <c r="DV250" s="130"/>
      <c r="DW250" s="130"/>
      <c r="DX250" s="130"/>
      <c r="DY250" s="130"/>
      <c r="DZ250" s="130"/>
      <c r="EA250" s="130"/>
      <c r="EB250" s="130"/>
      <c r="EC250" s="130"/>
      <c r="ED250" s="130"/>
      <c r="EE250" s="130"/>
      <c r="EF250" s="130"/>
      <c r="EG250" s="130"/>
      <c r="EH250" s="130"/>
      <c r="EI250" s="130"/>
      <c r="EJ250" s="130"/>
      <c r="EK250" s="130"/>
      <c r="EL250" s="130"/>
      <c r="EM250" s="130"/>
      <c r="EN250" s="130"/>
      <c r="EO250" s="130"/>
      <c r="EP250" s="30"/>
      <c r="EQ250" s="30"/>
      <c r="ER250" s="30"/>
      <c r="ES250" s="30"/>
      <c r="ET250" s="30"/>
      <c r="EU250" s="30"/>
      <c r="EV250" s="30"/>
      <c r="EW250" s="30"/>
      <c r="EX250" s="30"/>
      <c r="EY250" s="135"/>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c r="IM250" s="30"/>
      <c r="IN250" s="30"/>
      <c r="IO250" s="30"/>
      <c r="IP250" s="30"/>
      <c r="IQ250" s="30"/>
      <c r="IR250" s="30"/>
      <c r="IS250" s="30"/>
      <c r="IT250" s="30"/>
      <c r="IU250" s="30"/>
      <c r="IV250" s="30"/>
      <c r="IW250" s="30"/>
      <c r="IX250" s="30"/>
      <c r="IY250" s="30"/>
      <c r="IZ250" s="30"/>
      <c r="JA250" s="30"/>
      <c r="JB250" s="30"/>
      <c r="JC250" s="30"/>
      <c r="JD250" s="30"/>
      <c r="JE250" s="30"/>
      <c r="JF250" s="30"/>
      <c r="JG250" s="30"/>
      <c r="JH250" s="30"/>
      <c r="JI250" s="30"/>
      <c r="JJ250" s="30"/>
      <c r="JK250" s="30"/>
      <c r="JL250" s="30"/>
      <c r="JM250" s="30"/>
      <c r="JN250" s="30"/>
      <c r="JO250" s="30"/>
      <c r="JP250" s="30"/>
      <c r="JQ250" s="30"/>
      <c r="JR250" s="30"/>
      <c r="JS250" s="30"/>
      <c r="JT250" s="30"/>
      <c r="JU250" s="30"/>
      <c r="JV250" s="30"/>
      <c r="JW250" s="30"/>
      <c r="JX250" s="30"/>
      <c r="JY250" s="30"/>
      <c r="JZ250" s="30"/>
      <c r="KA250" s="30"/>
      <c r="KB250" s="30"/>
      <c r="KC250" s="30"/>
      <c r="KD250" s="30"/>
      <c r="KE250" s="30"/>
      <c r="KF250" s="30"/>
      <c r="KG250" s="30"/>
      <c r="KH250" s="30"/>
      <c r="KI250" s="30"/>
      <c r="KJ250" s="30"/>
      <c r="KK250" s="30"/>
      <c r="KL250" s="30"/>
      <c r="KM250" s="30"/>
      <c r="KN250" s="30"/>
      <c r="KO250" s="30"/>
      <c r="KP250" s="30"/>
      <c r="KQ250" s="30"/>
      <c r="KR250" s="30"/>
      <c r="KS250" s="30"/>
      <c r="KT250" s="30"/>
      <c r="KU250" s="30"/>
      <c r="KV250" s="30"/>
      <c r="KW250" s="30"/>
      <c r="KX250" s="30"/>
      <c r="KY250" s="30"/>
      <c r="KZ250" s="30"/>
      <c r="LA250" s="30"/>
      <c r="LB250" s="30"/>
      <c r="LC250" s="30"/>
      <c r="LD250" s="130"/>
      <c r="LE250" s="130"/>
      <c r="LF250" s="130"/>
      <c r="LG250" s="130"/>
      <c r="LH250" s="130"/>
      <c r="LI250" s="130"/>
      <c r="LJ250" s="130"/>
      <c r="LK250" s="130"/>
      <c r="LL250" s="130"/>
      <c r="LM250" s="130"/>
      <c r="LN250" s="130"/>
      <c r="LO250" s="130"/>
      <c r="LP250" s="130"/>
      <c r="LQ250" s="130"/>
      <c r="LR250" s="130"/>
      <c r="LS250" s="130"/>
      <c r="LT250" s="130"/>
      <c r="LU250" s="130"/>
      <c r="LV250" s="130"/>
      <c r="LW250" s="130"/>
      <c r="LX250" s="135"/>
      <c r="LY250" s="30"/>
      <c r="LZ250" s="30"/>
      <c r="MA250" s="30"/>
      <c r="MB250" s="30"/>
      <c r="MC250" s="30"/>
      <c r="MD250" s="30"/>
      <c r="ME250" s="30"/>
      <c r="MF250" s="30"/>
      <c r="MG250" s="30"/>
      <c r="MH250" s="30"/>
      <c r="MI250" s="30"/>
      <c r="MJ250" s="30"/>
      <c r="MK250" s="30"/>
      <c r="ML250" s="30"/>
      <c r="MM250" s="30"/>
      <c r="MN250" s="30"/>
      <c r="MO250" s="30"/>
      <c r="MP250" s="30"/>
      <c r="MQ250" s="30"/>
      <c r="MR250" s="30"/>
      <c r="MS250" s="30"/>
      <c r="MT250" s="30"/>
      <c r="MU250" s="30"/>
      <c r="MV250" s="30"/>
      <c r="MW250" s="30"/>
      <c r="MX250" s="30"/>
      <c r="MY250" s="30"/>
      <c r="MZ250" s="30"/>
      <c r="NA250" s="30"/>
      <c r="NB250" s="30"/>
      <c r="NC250" s="135"/>
      <c r="ND250" s="30"/>
      <c r="NE250" s="30"/>
      <c r="NF250" s="30"/>
      <c r="NG250" s="30"/>
      <c r="NH250" s="30"/>
      <c r="NI250" s="30"/>
      <c r="NJ250" s="30"/>
      <c r="NK250" s="30"/>
      <c r="NL250" s="30"/>
      <c r="NM250" s="30"/>
      <c r="NN250" s="30"/>
      <c r="NO250" s="30"/>
      <c r="NP250" s="30"/>
      <c r="NQ250" s="30"/>
      <c r="NR250" s="30"/>
      <c r="NS250" s="30"/>
      <c r="NT250" s="30"/>
      <c r="NU250" s="30"/>
      <c r="NV250" s="30"/>
      <c r="NW250" s="30"/>
      <c r="NX250" s="30"/>
      <c r="NY250" s="30"/>
      <c r="NZ250" s="30"/>
      <c r="OA250" s="30"/>
      <c r="OB250" s="30"/>
      <c r="OC250" s="30"/>
      <c r="OD250" s="30"/>
      <c r="OE250" s="30"/>
      <c r="OF250" s="30"/>
      <c r="OG250" s="30"/>
      <c r="OH250" s="30"/>
      <c r="OI250" s="30"/>
      <c r="OJ250" s="30"/>
      <c r="OK250" s="30"/>
      <c r="OL250" s="30"/>
      <c r="OM250" s="30"/>
      <c r="ON250" s="180"/>
    </row>
    <row r="251" spans="1:423" ht="17.25" customHeight="1">
      <c r="A251" s="95"/>
      <c r="B251" s="51"/>
      <c r="C251" s="296" t="s">
        <v>82</v>
      </c>
      <c r="D251" s="296"/>
      <c r="E251" s="296"/>
      <c r="F251" s="82"/>
      <c r="G251" s="164">
        <f>G252+G272</f>
        <v>7</v>
      </c>
      <c r="H251" s="12"/>
      <c r="I251" s="26"/>
      <c r="J251" s="54"/>
      <c r="K251" s="105"/>
      <c r="L251" s="105"/>
      <c r="M251" s="105"/>
      <c r="N251" s="105"/>
      <c r="O251" s="25">
        <f>O252+O272</f>
        <v>9</v>
      </c>
      <c r="P251" s="118">
        <f>P252+P272</f>
        <v>2</v>
      </c>
      <c r="Q251" s="118" t="s">
        <v>122</v>
      </c>
      <c r="R251" s="124" t="s">
        <v>122</v>
      </c>
      <c r="S251" s="124" t="s">
        <v>122</v>
      </c>
      <c r="T251" s="124" t="s">
        <v>122</v>
      </c>
      <c r="U251" s="124" t="s">
        <v>122</v>
      </c>
      <c r="V251" s="124" t="s">
        <v>122</v>
      </c>
      <c r="W251" s="124" t="s">
        <v>122</v>
      </c>
      <c r="X251" s="124" t="s">
        <v>122</v>
      </c>
      <c r="Y251" s="124" t="s">
        <v>122</v>
      </c>
      <c r="Z251" s="124" t="s">
        <v>122</v>
      </c>
      <c r="AA251" s="124" t="s">
        <v>122</v>
      </c>
      <c r="AB251" s="124"/>
      <c r="AC251" s="124"/>
      <c r="AD251" s="124"/>
      <c r="AE251" s="119"/>
      <c r="AF251" s="120"/>
      <c r="AG251" s="120"/>
      <c r="AH251" s="120"/>
      <c r="AI251" s="25"/>
      <c r="AJ251" s="25"/>
      <c r="AK251" s="120"/>
      <c r="AL251" s="120"/>
      <c r="AM251" s="120"/>
      <c r="AN251" s="120"/>
      <c r="AO251" s="120"/>
      <c r="AP251" s="25"/>
      <c r="AQ251" s="120"/>
      <c r="AR251" s="25"/>
      <c r="AS251" s="120"/>
      <c r="AT251" s="120"/>
      <c r="AU251" s="120"/>
      <c r="AV251" s="164"/>
      <c r="AW251" s="120"/>
      <c r="AX251" s="120"/>
      <c r="AY251" s="120"/>
      <c r="AZ251" s="120"/>
      <c r="BA251" s="119"/>
      <c r="BB251" s="119"/>
      <c r="BC251" s="119"/>
      <c r="BD251" s="119"/>
      <c r="BE251" s="119"/>
      <c r="BF251" s="119"/>
      <c r="BG251" s="119"/>
      <c r="BH251" s="119"/>
      <c r="BI251" s="119"/>
      <c r="BJ251" s="119"/>
      <c r="BK251" s="120"/>
      <c r="BL251" s="120"/>
      <c r="BM251" s="120"/>
      <c r="BN251" s="164"/>
      <c r="BO251" s="164"/>
      <c r="BP251" s="164"/>
      <c r="BQ251" s="120"/>
      <c r="BR251" s="120"/>
      <c r="BS251" s="120"/>
      <c r="BT251" s="120"/>
      <c r="BU251" s="120"/>
      <c r="BV251" s="120"/>
      <c r="BW251" s="120"/>
      <c r="BX251" s="120"/>
      <c r="BY251" s="120"/>
      <c r="BZ251" s="120"/>
      <c r="CA251" s="120"/>
      <c r="CB251" s="120"/>
      <c r="CC251" s="120"/>
      <c r="CD251" s="120"/>
      <c r="CE251" s="120"/>
      <c r="CF251" s="119"/>
      <c r="CG251" s="119"/>
      <c r="CH251" s="119"/>
      <c r="CI251" s="119"/>
      <c r="CJ251" s="119"/>
      <c r="CK251" s="119"/>
      <c r="CL251" s="119"/>
      <c r="CM251" s="119"/>
      <c r="CN251" s="119"/>
      <c r="CO251" s="125"/>
      <c r="CP251" s="125"/>
      <c r="CQ251" s="125"/>
      <c r="CR251" s="125"/>
      <c r="CS251" s="125"/>
      <c r="CT251" s="125"/>
      <c r="CU251" s="125"/>
      <c r="CV251" s="125"/>
      <c r="CW251" s="125"/>
      <c r="CX251" s="125"/>
      <c r="CY251" s="120"/>
      <c r="CZ251" s="120"/>
      <c r="DA251" s="120"/>
      <c r="DB251" s="120"/>
      <c r="DC251" s="120"/>
      <c r="DD251" s="120"/>
      <c r="DE251" s="120"/>
      <c r="DF251" s="120"/>
      <c r="DG251" s="120"/>
      <c r="DH251" s="126"/>
      <c r="DI251" s="120"/>
      <c r="DJ251" s="120"/>
      <c r="DK251" s="120"/>
      <c r="DL251" s="120"/>
      <c r="DM251" s="120"/>
      <c r="DN251" s="120"/>
      <c r="DO251" s="120"/>
      <c r="DP251" s="120"/>
      <c r="DQ251" s="120"/>
      <c r="DR251" s="126"/>
      <c r="DS251" s="119"/>
      <c r="DT251" s="119"/>
      <c r="DU251" s="119"/>
      <c r="DV251" s="125"/>
      <c r="DW251" s="203"/>
      <c r="DX251" s="203"/>
      <c r="DY251" s="203"/>
      <c r="DZ251" s="203"/>
      <c r="EA251" s="203"/>
      <c r="EB251" s="203"/>
      <c r="EC251" s="203"/>
      <c r="ED251" s="203"/>
      <c r="EE251" s="125"/>
      <c r="EF251" s="125"/>
      <c r="EG251" s="125"/>
      <c r="EH251" s="125"/>
      <c r="EI251" s="125"/>
      <c r="EJ251" s="125"/>
      <c r="EK251" s="125"/>
      <c r="EL251" s="125"/>
      <c r="EM251" s="125"/>
      <c r="EN251" s="125"/>
      <c r="EO251" s="125"/>
      <c r="EP251" s="120"/>
      <c r="EQ251" s="120"/>
      <c r="ER251" s="120"/>
      <c r="ES251" s="120"/>
      <c r="ET251" s="120"/>
      <c r="EU251" s="120"/>
      <c r="EV251" s="120"/>
      <c r="EW251" s="120"/>
      <c r="EX251" s="120"/>
      <c r="EY251" s="126"/>
      <c r="EZ251" s="119"/>
      <c r="FA251" s="119"/>
      <c r="FB251" s="119"/>
      <c r="FC251" s="120"/>
      <c r="FD251" s="120"/>
      <c r="FE251" s="120"/>
      <c r="FF251" s="120"/>
      <c r="FG251" s="120"/>
      <c r="FH251" s="120"/>
      <c r="FI251" s="120"/>
      <c r="FJ251" s="120"/>
      <c r="FK251" s="120"/>
      <c r="FL251" s="120"/>
      <c r="FM251" s="120"/>
      <c r="FN251" s="120"/>
      <c r="FO251" s="120"/>
      <c r="FP251" s="120"/>
      <c r="FQ251" s="120"/>
      <c r="FR251" s="120"/>
      <c r="FS251" s="120"/>
      <c r="FT251" s="120"/>
      <c r="FU251" s="119"/>
      <c r="FV251" s="119"/>
      <c r="FW251" s="119"/>
      <c r="FX251" s="119"/>
      <c r="FY251" s="119"/>
      <c r="FZ251" s="119"/>
      <c r="GA251" s="119"/>
      <c r="GB251" s="119"/>
      <c r="GC251" s="119"/>
      <c r="GD251" s="119"/>
      <c r="GE251" s="119"/>
      <c r="GF251" s="119"/>
      <c r="GG251" s="120"/>
      <c r="GH251" s="120"/>
      <c r="GI251" s="120"/>
      <c r="GJ251" s="120"/>
      <c r="GK251" s="120"/>
      <c r="GL251" s="120"/>
      <c r="GM251" s="120"/>
      <c r="GN251" s="120"/>
      <c r="GO251" s="164"/>
      <c r="GP251" s="164"/>
      <c r="GQ251" s="164"/>
      <c r="GR251" s="164"/>
      <c r="GS251" s="164"/>
      <c r="GT251" s="120"/>
      <c r="GU251" s="120"/>
      <c r="GV251" s="120"/>
      <c r="GW251" s="120"/>
      <c r="GX251" s="119"/>
      <c r="GY251" s="119"/>
      <c r="GZ251" s="119"/>
      <c r="HA251" s="119"/>
      <c r="HB251" s="119"/>
      <c r="HC251" s="119"/>
      <c r="HD251" s="119"/>
      <c r="HE251" s="119"/>
      <c r="HF251" s="119"/>
      <c r="HG251" s="119"/>
      <c r="HH251" s="119"/>
      <c r="HI251" s="120"/>
      <c r="HJ251" s="119"/>
      <c r="HK251" s="119"/>
      <c r="HL251" s="119"/>
      <c r="HM251" s="119"/>
      <c r="HN251" s="120"/>
      <c r="HO251" s="120"/>
      <c r="HP251" s="120"/>
      <c r="HQ251" s="120"/>
      <c r="HR251" s="120"/>
      <c r="HS251" s="120"/>
      <c r="HT251" s="120"/>
      <c r="HU251" s="120"/>
      <c r="HV251" s="120"/>
      <c r="HW251" s="120"/>
      <c r="HX251" s="120"/>
      <c r="HY251" s="120"/>
      <c r="HZ251" s="120"/>
      <c r="IA251" s="120"/>
      <c r="IB251" s="120"/>
      <c r="IC251" s="119"/>
      <c r="ID251" s="119"/>
      <c r="IE251" s="119"/>
      <c r="IF251" s="119"/>
      <c r="IG251" s="119"/>
      <c r="IH251" s="119"/>
      <c r="II251" s="119"/>
      <c r="IJ251" s="119"/>
      <c r="IK251" s="119"/>
      <c r="IL251" s="119"/>
      <c r="IM251" s="119"/>
      <c r="IN251" s="119"/>
      <c r="IO251" s="119"/>
      <c r="IP251" s="119"/>
      <c r="IQ251" s="119"/>
      <c r="IR251" s="119"/>
      <c r="IS251" s="119"/>
      <c r="IT251" s="119"/>
      <c r="IU251" s="119"/>
      <c r="IV251" s="119"/>
      <c r="IW251" s="119"/>
      <c r="IX251" s="119"/>
      <c r="IY251" s="119"/>
      <c r="IZ251" s="119"/>
      <c r="JA251" s="120"/>
      <c r="JB251" s="120"/>
      <c r="JC251" s="120"/>
      <c r="JD251" s="120"/>
      <c r="JE251" s="120"/>
      <c r="JF251" s="120"/>
      <c r="JG251" s="119"/>
      <c r="JH251" s="119"/>
      <c r="JI251" s="119"/>
      <c r="JJ251" s="119"/>
      <c r="JK251" s="119"/>
      <c r="JL251" s="119"/>
      <c r="JM251" s="119"/>
      <c r="JN251" s="119"/>
      <c r="JO251" s="119"/>
      <c r="JP251" s="119"/>
      <c r="JQ251" s="119"/>
      <c r="JR251" s="119"/>
      <c r="JS251" s="119"/>
      <c r="JT251" s="119"/>
      <c r="JU251" s="119"/>
      <c r="JV251" s="119"/>
      <c r="JW251" s="119"/>
      <c r="JX251" s="119"/>
      <c r="JY251" s="119"/>
      <c r="JZ251" s="119"/>
      <c r="KA251" s="119"/>
      <c r="KB251" s="119"/>
      <c r="KC251" s="230"/>
      <c r="KD251" s="230"/>
      <c r="KE251" s="230"/>
      <c r="KF251" s="230"/>
      <c r="KG251" s="230"/>
      <c r="KH251" s="230"/>
      <c r="KI251" s="230"/>
      <c r="KJ251" s="230"/>
      <c r="KK251" s="230"/>
      <c r="KL251" s="230"/>
      <c r="KM251" s="230"/>
      <c r="KN251" s="230"/>
      <c r="KO251" s="230"/>
      <c r="KP251" s="230"/>
      <c r="KQ251" s="119"/>
      <c r="KR251" s="119"/>
      <c r="KS251" s="119"/>
      <c r="KT251" s="119"/>
      <c r="KU251" s="119"/>
      <c r="KV251" s="119"/>
      <c r="KW251" s="119"/>
      <c r="KX251" s="119"/>
      <c r="KY251" s="119"/>
      <c r="KZ251" s="119"/>
      <c r="LA251" s="119"/>
      <c r="LB251" s="119"/>
      <c r="LC251" s="119"/>
      <c r="LD251" s="125"/>
      <c r="LE251" s="125"/>
      <c r="LF251" s="125"/>
      <c r="LG251" s="231"/>
      <c r="LH251" s="231"/>
      <c r="LI251" s="231"/>
      <c r="LJ251" s="231"/>
      <c r="LK251" s="231"/>
      <c r="LL251" s="231"/>
      <c r="LM251" s="231"/>
      <c r="LN251" s="231"/>
      <c r="LO251" s="231"/>
      <c r="LP251" s="231"/>
      <c r="LQ251" s="231"/>
      <c r="LR251" s="231"/>
      <c r="LS251" s="125"/>
      <c r="LT251" s="125"/>
      <c r="LU251" s="125"/>
      <c r="LV251" s="125"/>
      <c r="LW251" s="125"/>
      <c r="LX251" s="126"/>
      <c r="LY251" s="119"/>
      <c r="LZ251" s="119"/>
      <c r="MA251" s="119"/>
      <c r="MB251" s="119"/>
      <c r="MC251" s="119"/>
      <c r="MD251" s="119"/>
      <c r="ME251" s="119"/>
      <c r="MF251" s="119"/>
      <c r="MG251" s="119"/>
      <c r="MH251" s="119"/>
      <c r="MI251" s="119"/>
      <c r="MJ251" s="119"/>
      <c r="MK251" s="230"/>
      <c r="ML251" s="230"/>
      <c r="MM251" s="230"/>
      <c r="MN251" s="230"/>
      <c r="MO251" s="230"/>
      <c r="MP251" s="230"/>
      <c r="MQ251" s="230"/>
      <c r="MR251" s="230"/>
      <c r="MS251" s="230"/>
      <c r="MT251" s="230"/>
      <c r="MU251" s="230"/>
      <c r="MV251" s="230"/>
      <c r="MW251" s="230"/>
      <c r="MX251" s="230"/>
      <c r="MY251" s="119"/>
      <c r="MZ251" s="119"/>
      <c r="NA251" s="119"/>
      <c r="NB251" s="119"/>
      <c r="NC251" s="126"/>
      <c r="ND251" s="119"/>
      <c r="NE251" s="119"/>
      <c r="NF251" s="119"/>
      <c r="NG251" s="119"/>
      <c r="NH251" s="119"/>
      <c r="NI251" s="119"/>
      <c r="NJ251" s="119"/>
      <c r="NK251" s="119"/>
      <c r="NL251" s="119"/>
      <c r="NM251" s="119"/>
      <c r="NN251" s="119"/>
      <c r="NO251" s="119"/>
      <c r="NP251" s="119"/>
      <c r="NQ251" s="119"/>
      <c r="NR251" s="119"/>
      <c r="NS251" s="119"/>
      <c r="NT251" s="119"/>
      <c r="NU251" s="119"/>
      <c r="NV251" s="119"/>
      <c r="NW251" s="119"/>
      <c r="NX251" s="119"/>
      <c r="NY251" s="119"/>
      <c r="NZ251" s="119"/>
      <c r="OA251" s="119"/>
      <c r="OB251" s="119"/>
      <c r="OC251" s="119"/>
      <c r="OD251" s="119"/>
      <c r="OE251" s="119"/>
      <c r="OF251" s="119"/>
      <c r="OG251" s="119"/>
      <c r="OH251" s="119"/>
      <c r="OI251" s="119"/>
      <c r="OJ251" s="119"/>
      <c r="OK251" s="119"/>
      <c r="OL251" s="119"/>
      <c r="OM251" s="30"/>
      <c r="ON251" s="15"/>
    </row>
    <row r="252" spans="1:423" ht="18" customHeight="1">
      <c r="A252" s="95"/>
      <c r="B252" s="51"/>
      <c r="C252" s="296" t="s">
        <v>71</v>
      </c>
      <c r="D252" s="296"/>
      <c r="E252" s="296"/>
      <c r="F252" s="82"/>
      <c r="G252" s="164">
        <f>COUNTIF(G253:G253,"x")</f>
        <v>0</v>
      </c>
      <c r="H252" s="12"/>
      <c r="I252" s="26"/>
      <c r="J252" s="54"/>
      <c r="K252" s="105"/>
      <c r="L252" s="105"/>
      <c r="M252" s="105"/>
      <c r="N252" s="105"/>
      <c r="O252" s="25">
        <f t="shared" ref="O252" si="797">COUNTIF(O253:O253,"x")</f>
        <v>1</v>
      </c>
      <c r="P252" s="25">
        <f>COUNTIF(P253:P253,"1")</f>
        <v>1</v>
      </c>
      <c r="Q252" s="25" t="s">
        <v>122</v>
      </c>
      <c r="R252" s="25" t="s">
        <v>122</v>
      </c>
      <c r="S252" s="25" t="s">
        <v>122</v>
      </c>
      <c r="T252" s="25" t="s">
        <v>122</v>
      </c>
      <c r="U252" s="25" t="s">
        <v>122</v>
      </c>
      <c r="V252" s="25" t="s">
        <v>122</v>
      </c>
      <c r="W252" s="25" t="s">
        <v>122</v>
      </c>
      <c r="X252" s="25" t="s">
        <v>122</v>
      </c>
      <c r="Y252" s="25" t="s">
        <v>122</v>
      </c>
      <c r="Z252" s="25" t="s">
        <v>122</v>
      </c>
      <c r="AA252" s="25" t="s">
        <v>122</v>
      </c>
      <c r="AB252" s="124"/>
      <c r="AC252" s="124"/>
      <c r="AD252" s="124"/>
      <c r="AE252" s="119"/>
      <c r="AF252" s="120"/>
      <c r="AG252" s="120"/>
      <c r="AH252" s="120"/>
      <c r="AI252" s="25"/>
      <c r="AJ252" s="25"/>
      <c r="AK252" s="120"/>
      <c r="AL252" s="120"/>
      <c r="AM252" s="120"/>
      <c r="AN252" s="120"/>
      <c r="AO252" s="120"/>
      <c r="AP252" s="25"/>
      <c r="AQ252" s="120"/>
      <c r="AR252" s="25"/>
      <c r="AS252" s="120"/>
      <c r="AT252" s="120"/>
      <c r="AU252" s="120"/>
      <c r="AV252" s="164"/>
      <c r="AW252" s="120"/>
      <c r="AX252" s="120"/>
      <c r="AY252" s="120"/>
      <c r="AZ252" s="120"/>
      <c r="BA252" s="119"/>
      <c r="BB252" s="119"/>
      <c r="BC252" s="119"/>
      <c r="BD252" s="119"/>
      <c r="BE252" s="119"/>
      <c r="BF252" s="119"/>
      <c r="BG252" s="119"/>
      <c r="BH252" s="119"/>
      <c r="BI252" s="119"/>
      <c r="BJ252" s="119"/>
      <c r="BK252" s="120"/>
      <c r="BL252" s="120"/>
      <c r="BM252" s="120"/>
      <c r="BN252" s="164"/>
      <c r="BO252" s="164"/>
      <c r="BP252" s="164"/>
      <c r="BQ252" s="120"/>
      <c r="BR252" s="120"/>
      <c r="BS252" s="120"/>
      <c r="BT252" s="120"/>
      <c r="BU252" s="120"/>
      <c r="BV252" s="120"/>
      <c r="BW252" s="120"/>
      <c r="BX252" s="120"/>
      <c r="BY252" s="120"/>
      <c r="BZ252" s="120"/>
      <c r="CA252" s="120"/>
      <c r="CB252" s="120"/>
      <c r="CC252" s="120"/>
      <c r="CD252" s="120"/>
      <c r="CE252" s="120"/>
      <c r="CF252" s="119"/>
      <c r="CG252" s="119"/>
      <c r="CH252" s="119"/>
      <c r="CI252" s="119"/>
      <c r="CJ252" s="119"/>
      <c r="CK252" s="119"/>
      <c r="CL252" s="119"/>
      <c r="CM252" s="119"/>
      <c r="CN252" s="119"/>
      <c r="CO252" s="125"/>
      <c r="CP252" s="125"/>
      <c r="CQ252" s="125"/>
      <c r="CR252" s="125"/>
      <c r="CS252" s="125"/>
      <c r="CT252" s="125"/>
      <c r="CU252" s="125"/>
      <c r="CV252" s="125"/>
      <c r="CW252" s="125"/>
      <c r="CX252" s="125"/>
      <c r="CY252" s="120"/>
      <c r="CZ252" s="120"/>
      <c r="DA252" s="120"/>
      <c r="DB252" s="120"/>
      <c r="DC252" s="120"/>
      <c r="DD252" s="120"/>
      <c r="DE252" s="120"/>
      <c r="DF252" s="120"/>
      <c r="DG252" s="120"/>
      <c r="DH252" s="126"/>
      <c r="DI252" s="120"/>
      <c r="DJ252" s="120"/>
      <c r="DK252" s="120"/>
      <c r="DL252" s="120"/>
      <c r="DM252" s="120"/>
      <c r="DN252" s="120"/>
      <c r="DO252" s="120"/>
      <c r="DP252" s="120"/>
      <c r="DQ252" s="120"/>
      <c r="DR252" s="126"/>
      <c r="DS252" s="119"/>
      <c r="DT252" s="119"/>
      <c r="DU252" s="119"/>
      <c r="DV252" s="125"/>
      <c r="DW252" s="203"/>
      <c r="DX252" s="203"/>
      <c r="DY252" s="203"/>
      <c r="DZ252" s="203"/>
      <c r="EA252" s="203"/>
      <c r="EB252" s="203"/>
      <c r="EC252" s="203"/>
      <c r="ED252" s="203"/>
      <c r="EE252" s="125"/>
      <c r="EF252" s="125"/>
      <c r="EG252" s="125"/>
      <c r="EH252" s="125"/>
      <c r="EI252" s="125"/>
      <c r="EJ252" s="125"/>
      <c r="EK252" s="125"/>
      <c r="EL252" s="125"/>
      <c r="EM252" s="125"/>
      <c r="EN252" s="125"/>
      <c r="EO252" s="125"/>
      <c r="EP252" s="120"/>
      <c r="EQ252" s="120"/>
      <c r="ER252" s="120"/>
      <c r="ES252" s="120"/>
      <c r="ET252" s="120"/>
      <c r="EU252" s="120"/>
      <c r="EV252" s="120"/>
      <c r="EW252" s="120"/>
      <c r="EX252" s="120"/>
      <c r="EY252" s="126"/>
      <c r="EZ252" s="119"/>
      <c r="FA252" s="119"/>
      <c r="FB252" s="119"/>
      <c r="FC252" s="120"/>
      <c r="FD252" s="120"/>
      <c r="FE252" s="120"/>
      <c r="FF252" s="120"/>
      <c r="FG252" s="120"/>
      <c r="FH252" s="120"/>
      <c r="FI252" s="120"/>
      <c r="FJ252" s="120"/>
      <c r="FK252" s="120"/>
      <c r="FL252" s="120"/>
      <c r="FM252" s="120"/>
      <c r="FN252" s="120"/>
      <c r="FO252" s="120"/>
      <c r="FP252" s="120"/>
      <c r="FQ252" s="120"/>
      <c r="FR252" s="120"/>
      <c r="FS252" s="120"/>
      <c r="FT252" s="120"/>
      <c r="FU252" s="119"/>
      <c r="FV252" s="119"/>
      <c r="FW252" s="119"/>
      <c r="FX252" s="119"/>
      <c r="FY252" s="119"/>
      <c r="FZ252" s="119"/>
      <c r="GA252" s="119"/>
      <c r="GB252" s="119"/>
      <c r="GC252" s="119"/>
      <c r="GD252" s="119"/>
      <c r="GE252" s="119"/>
      <c r="GF252" s="119"/>
      <c r="GG252" s="120"/>
      <c r="GH252" s="120"/>
      <c r="GI252" s="120"/>
      <c r="GJ252" s="120"/>
      <c r="GK252" s="120"/>
      <c r="GL252" s="120"/>
      <c r="GM252" s="120"/>
      <c r="GN252" s="120"/>
      <c r="GO252" s="164"/>
      <c r="GP252" s="164"/>
      <c r="GQ252" s="164"/>
      <c r="GR252" s="164"/>
      <c r="GS252" s="164"/>
      <c r="GT252" s="120"/>
      <c r="GU252" s="120"/>
      <c r="GV252" s="120"/>
      <c r="GW252" s="120"/>
      <c r="GX252" s="119"/>
      <c r="GY252" s="119"/>
      <c r="GZ252" s="119"/>
      <c r="HA252" s="119"/>
      <c r="HB252" s="119"/>
      <c r="HC252" s="119"/>
      <c r="HD252" s="119"/>
      <c r="HE252" s="119"/>
      <c r="HF252" s="119"/>
      <c r="HG252" s="119"/>
      <c r="HH252" s="119"/>
      <c r="HI252" s="120"/>
      <c r="HJ252" s="119"/>
      <c r="HK252" s="119"/>
      <c r="HL252" s="119"/>
      <c r="HM252" s="119"/>
      <c r="HN252" s="120"/>
      <c r="HO252" s="120"/>
      <c r="HP252" s="120"/>
      <c r="HQ252" s="120"/>
      <c r="HR252" s="120"/>
      <c r="HS252" s="120"/>
      <c r="HT252" s="120"/>
      <c r="HU252" s="120"/>
      <c r="HV252" s="120"/>
      <c r="HW252" s="120"/>
      <c r="HX252" s="120"/>
      <c r="HY252" s="120"/>
      <c r="HZ252" s="120"/>
      <c r="IA252" s="120"/>
      <c r="IB252" s="120"/>
      <c r="IC252" s="119"/>
      <c r="ID252" s="119"/>
      <c r="IE252" s="119"/>
      <c r="IF252" s="119"/>
      <c r="IG252" s="119"/>
      <c r="IH252" s="119"/>
      <c r="II252" s="119"/>
      <c r="IJ252" s="119"/>
      <c r="IK252" s="119"/>
      <c r="IL252" s="119"/>
      <c r="IM252" s="119"/>
      <c r="IN252" s="119"/>
      <c r="IO252" s="119"/>
      <c r="IP252" s="119"/>
      <c r="IQ252" s="119"/>
      <c r="IR252" s="119"/>
      <c r="IS252" s="119"/>
      <c r="IT252" s="119"/>
      <c r="IU252" s="119"/>
      <c r="IV252" s="119"/>
      <c r="IW252" s="119"/>
      <c r="IX252" s="119"/>
      <c r="IY252" s="119"/>
      <c r="IZ252" s="119"/>
      <c r="JA252" s="120"/>
      <c r="JB252" s="120"/>
      <c r="JC252" s="120"/>
      <c r="JD252" s="120"/>
      <c r="JE252" s="120"/>
      <c r="JF252" s="120"/>
      <c r="JG252" s="119"/>
      <c r="JH252" s="119"/>
      <c r="JI252" s="119"/>
      <c r="JJ252" s="119"/>
      <c r="JK252" s="119"/>
      <c r="JL252" s="119"/>
      <c r="JM252" s="119"/>
      <c r="JN252" s="119"/>
      <c r="JO252" s="119"/>
      <c r="JP252" s="119"/>
      <c r="JQ252" s="119"/>
      <c r="JR252" s="119"/>
      <c r="JS252" s="119"/>
      <c r="JT252" s="119"/>
      <c r="JU252" s="119"/>
      <c r="JV252" s="119"/>
      <c r="JW252" s="119"/>
      <c r="JX252" s="119"/>
      <c r="JY252" s="119"/>
      <c r="JZ252" s="119"/>
      <c r="KA252" s="119"/>
      <c r="KB252" s="119"/>
      <c r="KC252" s="230"/>
      <c r="KD252" s="230"/>
      <c r="KE252" s="230"/>
      <c r="KF252" s="230"/>
      <c r="KG252" s="230"/>
      <c r="KH252" s="230"/>
      <c r="KI252" s="230"/>
      <c r="KJ252" s="230"/>
      <c r="KK252" s="230"/>
      <c r="KL252" s="230"/>
      <c r="KM252" s="230"/>
      <c r="KN252" s="230"/>
      <c r="KO252" s="230"/>
      <c r="KP252" s="230"/>
      <c r="KQ252" s="119"/>
      <c r="KR252" s="119"/>
      <c r="KS252" s="119"/>
      <c r="KT252" s="119"/>
      <c r="KU252" s="119"/>
      <c r="KV252" s="119"/>
      <c r="KW252" s="119"/>
      <c r="KX252" s="119"/>
      <c r="KY252" s="119"/>
      <c r="KZ252" s="119"/>
      <c r="LA252" s="119"/>
      <c r="LB252" s="119"/>
      <c r="LC252" s="119"/>
      <c r="LD252" s="125"/>
      <c r="LE252" s="125"/>
      <c r="LF252" s="125"/>
      <c r="LG252" s="231"/>
      <c r="LH252" s="231"/>
      <c r="LI252" s="231"/>
      <c r="LJ252" s="231"/>
      <c r="LK252" s="231"/>
      <c r="LL252" s="231"/>
      <c r="LM252" s="231"/>
      <c r="LN252" s="231"/>
      <c r="LO252" s="231"/>
      <c r="LP252" s="231"/>
      <c r="LQ252" s="231"/>
      <c r="LR252" s="231"/>
      <c r="LS252" s="125"/>
      <c r="LT252" s="125"/>
      <c r="LU252" s="125"/>
      <c r="LV252" s="125"/>
      <c r="LW252" s="125"/>
      <c r="LX252" s="126"/>
      <c r="LY252" s="119"/>
      <c r="LZ252" s="119"/>
      <c r="MA252" s="119"/>
      <c r="MB252" s="119"/>
      <c r="MC252" s="119"/>
      <c r="MD252" s="119"/>
      <c r="ME252" s="119"/>
      <c r="MF252" s="119"/>
      <c r="MG252" s="119"/>
      <c r="MH252" s="119"/>
      <c r="MI252" s="119"/>
      <c r="MJ252" s="119"/>
      <c r="MK252" s="230"/>
      <c r="ML252" s="230"/>
      <c r="MM252" s="230"/>
      <c r="MN252" s="230"/>
      <c r="MO252" s="230"/>
      <c r="MP252" s="230"/>
      <c r="MQ252" s="230"/>
      <c r="MR252" s="230"/>
      <c r="MS252" s="230"/>
      <c r="MT252" s="230"/>
      <c r="MU252" s="230"/>
      <c r="MV252" s="230"/>
      <c r="MW252" s="230"/>
      <c r="MX252" s="230"/>
      <c r="MY252" s="119"/>
      <c r="MZ252" s="119"/>
      <c r="NA252" s="119"/>
      <c r="NB252" s="119"/>
      <c r="NC252" s="126"/>
      <c r="ND252" s="119"/>
      <c r="NE252" s="119"/>
      <c r="NF252" s="119"/>
      <c r="NG252" s="119"/>
      <c r="NH252" s="119"/>
      <c r="NI252" s="119"/>
      <c r="NJ252" s="119"/>
      <c r="NK252" s="119"/>
      <c r="NL252" s="119"/>
      <c r="NM252" s="119"/>
      <c r="NN252" s="119"/>
      <c r="NO252" s="119"/>
      <c r="NP252" s="119"/>
      <c r="NQ252" s="119"/>
      <c r="NR252" s="119"/>
      <c r="NS252" s="119"/>
      <c r="NT252" s="119"/>
      <c r="NU252" s="119"/>
      <c r="NV252" s="119"/>
      <c r="NW252" s="119"/>
      <c r="NX252" s="119"/>
      <c r="NY252" s="119"/>
      <c r="NZ252" s="119"/>
      <c r="OA252" s="119"/>
      <c r="OB252" s="119"/>
      <c r="OC252" s="119"/>
      <c r="OD252" s="119"/>
      <c r="OE252" s="119"/>
      <c r="OF252" s="119"/>
      <c r="OG252" s="119"/>
      <c r="OH252" s="119"/>
      <c r="OI252" s="119"/>
      <c r="OJ252" s="119"/>
      <c r="OK252" s="119"/>
      <c r="OL252" s="119"/>
      <c r="OM252" s="30"/>
      <c r="ON252" s="15"/>
    </row>
    <row r="253" spans="1:423" ht="220.5" hidden="1">
      <c r="A253" s="323">
        <v>232</v>
      </c>
      <c r="B253" s="51">
        <v>76</v>
      </c>
      <c r="C253" s="16" t="s">
        <v>28</v>
      </c>
      <c r="D253" s="14" t="s">
        <v>2</v>
      </c>
      <c r="E253" s="16" t="s">
        <v>6</v>
      </c>
      <c r="F253" s="82" t="s">
        <v>2</v>
      </c>
      <c r="G253" s="14"/>
      <c r="H253" s="16" t="s">
        <v>6</v>
      </c>
      <c r="I253" s="33" t="s">
        <v>1100</v>
      </c>
      <c r="J253" s="54"/>
      <c r="K253" s="30" t="s">
        <v>636</v>
      </c>
      <c r="L253" s="30" t="s">
        <v>957</v>
      </c>
      <c r="M253" s="29" t="s">
        <v>983</v>
      </c>
      <c r="N253" s="93" t="s">
        <v>981</v>
      </c>
      <c r="O253" s="300" t="s">
        <v>27</v>
      </c>
      <c r="P253" s="54">
        <v>1</v>
      </c>
      <c r="Q253" s="30" t="s">
        <v>27</v>
      </c>
      <c r="R253" s="30"/>
      <c r="S253" s="30"/>
      <c r="T253" s="30"/>
      <c r="U253" s="30"/>
      <c r="V253" s="30"/>
      <c r="W253" s="30"/>
      <c r="X253" s="30"/>
      <c r="Y253" s="30"/>
      <c r="Z253" s="30"/>
      <c r="AA253" s="30"/>
      <c r="AB253" s="152" t="s">
        <v>1067</v>
      </c>
      <c r="AC253" s="152" t="s">
        <v>1067</v>
      </c>
      <c r="AD253" s="152" t="s">
        <v>1067</v>
      </c>
      <c r="AE253" s="30">
        <v>1</v>
      </c>
      <c r="AF253" s="30">
        <v>1</v>
      </c>
      <c r="AG253" s="30">
        <v>2</v>
      </c>
      <c r="AH253" s="30">
        <v>2</v>
      </c>
      <c r="AI253" s="23">
        <v>1</v>
      </c>
      <c r="AJ253" s="23">
        <v>1</v>
      </c>
      <c r="AK253" s="30">
        <v>2</v>
      </c>
      <c r="AL253" s="30">
        <v>2</v>
      </c>
      <c r="AM253" s="30">
        <v>2</v>
      </c>
      <c r="AN253" s="30">
        <v>2</v>
      </c>
      <c r="AO253" s="30">
        <v>2</v>
      </c>
      <c r="AP253" s="23">
        <v>2</v>
      </c>
      <c r="AQ253" s="30">
        <v>2</v>
      </c>
      <c r="AR253" s="23">
        <v>1</v>
      </c>
      <c r="AS253" s="30">
        <v>2</v>
      </c>
      <c r="AT253" s="30">
        <v>2</v>
      </c>
      <c r="AU253" s="30">
        <v>2</v>
      </c>
      <c r="AV253" s="30">
        <v>2</v>
      </c>
      <c r="AW253" s="173">
        <f>COUNTIF(AE253:AV253,"2")</f>
        <v>13</v>
      </c>
      <c r="AX253" s="174">
        <f t="shared" ref="AX253" si="798">AW253/(AW253+AY253+BA253+BC253)</f>
        <v>0.72222222222222221</v>
      </c>
      <c r="AY253" s="173">
        <f>COUNTIF(AE253:AV253,"1")</f>
        <v>5</v>
      </c>
      <c r="AZ253" s="174">
        <f t="shared" ref="AZ253" si="799">AY253/(AW253+AY253+BA253+BC253)</f>
        <v>0.27777777777777779</v>
      </c>
      <c r="BA253" s="173">
        <f>COUNTIF(AE253:AV253,"0")</f>
        <v>0</v>
      </c>
      <c r="BB253" s="174">
        <f t="shared" ref="BB253" si="800">BA253/(AW253+AY253+BA253+BC253)</f>
        <v>0</v>
      </c>
      <c r="BC253" s="173">
        <f>COUNTIF(AE253:AV253,"KĐG")</f>
        <v>0</v>
      </c>
      <c r="BD253" s="174">
        <f t="shared" ref="BD253" si="801">BC253/(AW253+AY253+BA253+BC253)</f>
        <v>0</v>
      </c>
      <c r="BE253" s="175">
        <f t="shared" ref="BE253" si="802">(((AW253*2)+(AY253*1)+(BA253*0)))/(AW253+AY253+BA253)</f>
        <v>1.7222222222222223</v>
      </c>
      <c r="BF253" s="169" t="str">
        <f t="shared" ref="BF253" si="803">IF(BD253&gt;=50%,"KĐG",IF(BE253&gt;=1.6,"ĐMT",IF(BE253&gt;=1,"CCG","CĐ")))</f>
        <v>ĐMT</v>
      </c>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130"/>
      <c r="CP253" s="130"/>
      <c r="CQ253" s="130"/>
      <c r="CR253" s="130"/>
      <c r="CS253" s="130"/>
      <c r="CT253" s="130"/>
      <c r="CU253" s="130"/>
      <c r="CV253" s="130"/>
      <c r="CW253" s="130"/>
      <c r="CX253" s="130"/>
      <c r="CY253" s="30"/>
      <c r="CZ253" s="30"/>
      <c r="DA253" s="30"/>
      <c r="DB253" s="30"/>
      <c r="DC253" s="30"/>
      <c r="DD253" s="30"/>
      <c r="DE253" s="30"/>
      <c r="DF253" s="30"/>
      <c r="DG253" s="30"/>
      <c r="DH253" s="135"/>
      <c r="DI253" s="30"/>
      <c r="DJ253" s="30"/>
      <c r="DK253" s="30"/>
      <c r="DL253" s="30"/>
      <c r="DM253" s="30"/>
      <c r="DN253" s="30"/>
      <c r="DO253" s="30"/>
      <c r="DP253" s="30"/>
      <c r="DQ253" s="30"/>
      <c r="DR253" s="135"/>
      <c r="DS253" s="30"/>
      <c r="DT253" s="30"/>
      <c r="DU253" s="30"/>
      <c r="DV253" s="130"/>
      <c r="DW253" s="130"/>
      <c r="DX253" s="130"/>
      <c r="DY253" s="130"/>
      <c r="DZ253" s="130"/>
      <c r="EA253" s="130"/>
      <c r="EB253" s="130"/>
      <c r="EC253" s="130"/>
      <c r="ED253" s="130"/>
      <c r="EE253" s="130"/>
      <c r="EF253" s="130"/>
      <c r="EG253" s="130"/>
      <c r="EH253" s="130"/>
      <c r="EI253" s="130"/>
      <c r="EJ253" s="130"/>
      <c r="EK253" s="130"/>
      <c r="EL253" s="130"/>
      <c r="EM253" s="130"/>
      <c r="EN253" s="130"/>
      <c r="EO253" s="130"/>
      <c r="EP253" s="30"/>
      <c r="EQ253" s="30"/>
      <c r="ER253" s="30"/>
      <c r="ES253" s="30"/>
      <c r="ET253" s="30"/>
      <c r="EU253" s="30"/>
      <c r="EV253" s="30"/>
      <c r="EW253" s="30"/>
      <c r="EX253" s="30"/>
      <c r="EY253" s="135"/>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130"/>
      <c r="LE253" s="130"/>
      <c r="LF253" s="130"/>
      <c r="LG253" s="130"/>
      <c r="LH253" s="130"/>
      <c r="LI253" s="130"/>
      <c r="LJ253" s="130"/>
      <c r="LK253" s="130"/>
      <c r="LL253" s="130"/>
      <c r="LM253" s="130"/>
      <c r="LN253" s="130"/>
      <c r="LO253" s="130"/>
      <c r="LP253" s="130"/>
      <c r="LQ253" s="130"/>
      <c r="LR253" s="130"/>
      <c r="LS253" s="130"/>
      <c r="LT253" s="130"/>
      <c r="LU253" s="130"/>
      <c r="LV253" s="130"/>
      <c r="LW253" s="130"/>
      <c r="LX253" s="135"/>
      <c r="LY253" s="30"/>
      <c r="LZ253" s="30"/>
      <c r="MA253" s="30"/>
      <c r="MB253" s="30"/>
      <c r="MC253" s="30"/>
      <c r="MD253" s="30"/>
      <c r="ME253" s="30"/>
      <c r="MF253" s="30"/>
      <c r="MG253" s="30"/>
      <c r="MH253" s="30"/>
      <c r="MI253" s="30"/>
      <c r="MJ253" s="30"/>
      <c r="MK253" s="30"/>
      <c r="ML253" s="30"/>
      <c r="MM253" s="30"/>
      <c r="MN253" s="30"/>
      <c r="MO253" s="30"/>
      <c r="MP253" s="30"/>
      <c r="MQ253" s="30"/>
      <c r="MR253" s="30"/>
      <c r="MS253" s="30"/>
      <c r="MT253" s="30"/>
      <c r="MU253" s="30"/>
      <c r="MV253" s="30"/>
      <c r="MW253" s="30"/>
      <c r="MX253" s="30"/>
      <c r="MY253" s="30"/>
      <c r="MZ253" s="30"/>
      <c r="NA253" s="30"/>
      <c r="NB253" s="30"/>
      <c r="NC253" s="135"/>
      <c r="ND253" s="30"/>
      <c r="NE253" s="30"/>
      <c r="NF253" s="30"/>
      <c r="NG253" s="30"/>
      <c r="NH253" s="30"/>
      <c r="NI253" s="30"/>
      <c r="NJ253" s="30"/>
      <c r="NK253" s="30"/>
      <c r="NL253" s="30"/>
      <c r="NM253" s="30"/>
      <c r="NN253" s="30"/>
      <c r="NO253" s="30"/>
      <c r="NP253" s="30"/>
      <c r="NQ253" s="30"/>
      <c r="NR253" s="30"/>
      <c r="NS253" s="30"/>
      <c r="NT253" s="30"/>
      <c r="NU253" s="30"/>
      <c r="NV253" s="30"/>
      <c r="NW253" s="30"/>
      <c r="NX253" s="30"/>
      <c r="NY253" s="30"/>
      <c r="NZ253" s="30"/>
      <c r="OA253" s="30"/>
      <c r="OB253" s="30"/>
      <c r="OC253" s="30"/>
      <c r="OD253" s="30"/>
      <c r="OE253" s="30"/>
      <c r="OF253" s="30"/>
      <c r="OG253" s="30"/>
      <c r="OH253" s="30"/>
      <c r="OI253" s="30"/>
      <c r="OJ253" s="30"/>
      <c r="OK253" s="30"/>
      <c r="OL253" s="30"/>
      <c r="OM253" s="30">
        <f t="shared" ref="OM253:OM271" si="804">COUNTIF(Q253:AA253,"x")</f>
        <v>1</v>
      </c>
      <c r="ON253" s="17"/>
    </row>
    <row r="254" spans="1:423" ht="114.75" hidden="1" customHeight="1">
      <c r="A254" s="324"/>
      <c r="B254" s="74">
        <v>76</v>
      </c>
      <c r="C254" s="16" t="s">
        <v>28</v>
      </c>
      <c r="D254" s="73" t="s">
        <v>2</v>
      </c>
      <c r="E254" s="16" t="s">
        <v>6</v>
      </c>
      <c r="F254" s="82" t="s">
        <v>2</v>
      </c>
      <c r="G254" s="73"/>
      <c r="H254" s="16" t="s">
        <v>6</v>
      </c>
      <c r="I254" s="33" t="s">
        <v>1153</v>
      </c>
      <c r="J254" s="76"/>
      <c r="K254" s="30" t="s">
        <v>636</v>
      </c>
      <c r="L254" s="30" t="s">
        <v>957</v>
      </c>
      <c r="M254" s="29" t="s">
        <v>983</v>
      </c>
      <c r="N254" s="93" t="s">
        <v>981</v>
      </c>
      <c r="O254" s="301"/>
      <c r="P254" s="76"/>
      <c r="Q254" s="30"/>
      <c r="R254" s="30" t="s">
        <v>27</v>
      </c>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152" t="s">
        <v>1067</v>
      </c>
      <c r="BH254" s="152" t="s">
        <v>1067</v>
      </c>
      <c r="BI254" s="152" t="s">
        <v>1067</v>
      </c>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130"/>
      <c r="CP254" s="130"/>
      <c r="CQ254" s="130"/>
      <c r="CR254" s="130"/>
      <c r="CS254" s="130"/>
      <c r="CT254" s="130"/>
      <c r="CU254" s="130"/>
      <c r="CV254" s="130"/>
      <c r="CW254" s="130"/>
      <c r="CX254" s="130"/>
      <c r="CY254" s="30"/>
      <c r="CZ254" s="30"/>
      <c r="DA254" s="30"/>
      <c r="DB254" s="30"/>
      <c r="DC254" s="30"/>
      <c r="DD254" s="30"/>
      <c r="DE254" s="30"/>
      <c r="DF254" s="30"/>
      <c r="DG254" s="30"/>
      <c r="DH254" s="135"/>
      <c r="DI254" s="30"/>
      <c r="DJ254" s="30"/>
      <c r="DK254" s="30"/>
      <c r="DL254" s="30"/>
      <c r="DM254" s="30"/>
      <c r="DN254" s="30"/>
      <c r="DO254" s="30"/>
      <c r="DP254" s="30"/>
      <c r="DQ254" s="30"/>
      <c r="DR254" s="135"/>
      <c r="DS254" s="30"/>
      <c r="DT254" s="30"/>
      <c r="DU254" s="30"/>
      <c r="DV254" s="130"/>
      <c r="DW254" s="130"/>
      <c r="DX254" s="130"/>
      <c r="DY254" s="130"/>
      <c r="DZ254" s="130"/>
      <c r="EA254" s="130"/>
      <c r="EB254" s="130"/>
      <c r="EC254" s="130"/>
      <c r="ED254" s="130"/>
      <c r="EE254" s="130"/>
      <c r="EF254" s="130"/>
      <c r="EG254" s="130"/>
      <c r="EH254" s="130"/>
      <c r="EI254" s="130"/>
      <c r="EJ254" s="130"/>
      <c r="EK254" s="130"/>
      <c r="EL254" s="130"/>
      <c r="EM254" s="130"/>
      <c r="EN254" s="130"/>
      <c r="EO254" s="130"/>
      <c r="EP254" s="30"/>
      <c r="EQ254" s="30"/>
      <c r="ER254" s="30"/>
      <c r="ES254" s="30"/>
      <c r="ET254" s="30"/>
      <c r="EU254" s="30"/>
      <c r="EV254" s="30"/>
      <c r="EW254" s="30"/>
      <c r="EX254" s="30"/>
      <c r="EY254" s="135"/>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c r="LB254" s="30"/>
      <c r="LC254" s="30"/>
      <c r="LD254" s="130"/>
      <c r="LE254" s="130"/>
      <c r="LF254" s="130"/>
      <c r="LG254" s="130"/>
      <c r="LH254" s="130"/>
      <c r="LI254" s="130"/>
      <c r="LJ254" s="130"/>
      <c r="LK254" s="130"/>
      <c r="LL254" s="130"/>
      <c r="LM254" s="130"/>
      <c r="LN254" s="130"/>
      <c r="LO254" s="130"/>
      <c r="LP254" s="130"/>
      <c r="LQ254" s="130"/>
      <c r="LR254" s="130"/>
      <c r="LS254" s="130"/>
      <c r="LT254" s="130"/>
      <c r="LU254" s="130"/>
      <c r="LV254" s="130"/>
      <c r="LW254" s="130"/>
      <c r="LX254" s="135"/>
      <c r="LY254" s="30"/>
      <c r="LZ254" s="30"/>
      <c r="MA254" s="30"/>
      <c r="MB254" s="30"/>
      <c r="MC254" s="30"/>
      <c r="MD254" s="30"/>
      <c r="ME254" s="30"/>
      <c r="MF254" s="30"/>
      <c r="MG254" s="30"/>
      <c r="MH254" s="30"/>
      <c r="MI254" s="30"/>
      <c r="MJ254" s="30"/>
      <c r="MK254" s="30"/>
      <c r="ML254" s="30"/>
      <c r="MM254" s="30"/>
      <c r="MN254" s="30"/>
      <c r="MO254" s="30"/>
      <c r="MP254" s="30"/>
      <c r="MQ254" s="30"/>
      <c r="MR254" s="30"/>
      <c r="MS254" s="30"/>
      <c r="MT254" s="30"/>
      <c r="MU254" s="30"/>
      <c r="MV254" s="30"/>
      <c r="MW254" s="30"/>
      <c r="MX254" s="30"/>
      <c r="MY254" s="30"/>
      <c r="MZ254" s="30"/>
      <c r="NA254" s="30"/>
      <c r="NB254" s="30"/>
      <c r="NC254" s="135"/>
      <c r="ND254" s="30"/>
      <c r="NE254" s="30"/>
      <c r="NF254" s="30"/>
      <c r="NG254" s="30"/>
      <c r="NH254" s="30"/>
      <c r="NI254" s="30"/>
      <c r="NJ254" s="30"/>
      <c r="NK254" s="30"/>
      <c r="NL254" s="30"/>
      <c r="NM254" s="30"/>
      <c r="NN254" s="30"/>
      <c r="NO254" s="30"/>
      <c r="NP254" s="30"/>
      <c r="NQ254" s="30"/>
      <c r="NR254" s="30"/>
      <c r="NS254" s="30"/>
      <c r="NT254" s="30"/>
      <c r="NU254" s="30"/>
      <c r="NV254" s="30"/>
      <c r="NW254" s="30"/>
      <c r="NX254" s="30"/>
      <c r="NY254" s="30"/>
      <c r="NZ254" s="30"/>
      <c r="OA254" s="30"/>
      <c r="OB254" s="30"/>
      <c r="OC254" s="30"/>
      <c r="OD254" s="30"/>
      <c r="OE254" s="30"/>
      <c r="OF254" s="30"/>
      <c r="OG254" s="30"/>
      <c r="OH254" s="30"/>
      <c r="OI254" s="30"/>
      <c r="OJ254" s="30"/>
      <c r="OK254" s="30"/>
      <c r="OL254" s="30"/>
      <c r="OM254" s="30">
        <f t="shared" si="804"/>
        <v>1</v>
      </c>
      <c r="ON254" s="17"/>
    </row>
    <row r="255" spans="1:423" ht="36" hidden="1" customHeight="1">
      <c r="A255" s="324"/>
      <c r="B255" s="74">
        <v>76</v>
      </c>
      <c r="C255" s="16" t="s">
        <v>28</v>
      </c>
      <c r="D255" s="73" t="s">
        <v>2</v>
      </c>
      <c r="E255" s="16" t="s">
        <v>6</v>
      </c>
      <c r="F255" s="82" t="s">
        <v>2</v>
      </c>
      <c r="G255" s="29"/>
      <c r="H255" s="16" t="s">
        <v>6</v>
      </c>
      <c r="I255" s="33" t="s">
        <v>1207</v>
      </c>
      <c r="J255" s="76"/>
      <c r="K255" s="30" t="s">
        <v>636</v>
      </c>
      <c r="L255" s="30" t="s">
        <v>957</v>
      </c>
      <c r="M255" s="29" t="s">
        <v>983</v>
      </c>
      <c r="N255" s="93" t="s">
        <v>981</v>
      </c>
      <c r="O255" s="301"/>
      <c r="P255" s="76"/>
      <c r="Q255" s="30"/>
      <c r="R255" s="30"/>
      <c r="S255" s="30" t="s">
        <v>27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152"/>
      <c r="CN255" s="152" t="s">
        <v>1066</v>
      </c>
      <c r="CO255" s="152"/>
      <c r="CP255" s="30">
        <v>2</v>
      </c>
      <c r="CQ255" s="30">
        <v>2</v>
      </c>
      <c r="CR255" s="30">
        <v>2</v>
      </c>
      <c r="CS255" s="30">
        <v>2</v>
      </c>
      <c r="CT255" s="23">
        <v>1</v>
      </c>
      <c r="CU255" s="23">
        <v>2</v>
      </c>
      <c r="CV255" s="30">
        <v>2</v>
      </c>
      <c r="CW255" s="30">
        <v>1</v>
      </c>
      <c r="CX255" s="30">
        <v>2</v>
      </c>
      <c r="CY255" s="30">
        <v>2</v>
      </c>
      <c r="CZ255" s="30">
        <v>2</v>
      </c>
      <c r="DA255" s="23">
        <v>2</v>
      </c>
      <c r="DB255" s="30">
        <v>2</v>
      </c>
      <c r="DC255" s="23">
        <v>1</v>
      </c>
      <c r="DD255" s="30">
        <v>2</v>
      </c>
      <c r="DE255" s="30">
        <v>2</v>
      </c>
      <c r="DF255" s="30">
        <v>2</v>
      </c>
      <c r="DG255" s="30"/>
      <c r="DH255" s="201">
        <f>COUNTIF(CP255:DG255,"2")</f>
        <v>14</v>
      </c>
      <c r="DI255" s="198">
        <f t="shared" ref="DI255" si="805">DH255/(DH255+DJ255+DL255+DN255)</f>
        <v>0.82352941176470584</v>
      </c>
      <c r="DJ255" s="201">
        <f>COUNTIF(CP255:DG255,"1")</f>
        <v>3</v>
      </c>
      <c r="DK255" s="198">
        <f t="shared" ref="DK255" si="806">DJ255/(DH255+DJ255+DL255+DN255)</f>
        <v>0.17647058823529413</v>
      </c>
      <c r="DL255" s="201">
        <f>COUNTIF(CP255:DG255,"0")</f>
        <v>0</v>
      </c>
      <c r="DM255" s="198">
        <f t="shared" ref="DM255" si="807">DL255/(DH255+DJ255+DL255+DN255)</f>
        <v>0</v>
      </c>
      <c r="DN255" s="201">
        <f>COUNTIF(CP255:DG255,"KĐG")</f>
        <v>0</v>
      </c>
      <c r="DO255" s="198">
        <f t="shared" ref="DO255" si="808">DN255/(DH255+DJ255+DL255+DN255)</f>
        <v>0</v>
      </c>
      <c r="DP255" s="199">
        <f t="shared" ref="DP255" si="809">(((DH255*2)+(DJ255*1)+(DL255*0)))/(DH255+DJ255+DL255)</f>
        <v>1.8235294117647058</v>
      </c>
      <c r="DQ255" s="169" t="str">
        <f t="shared" ref="DQ255" si="810">IF(DO255&gt;=50%,"KĐG",IF(DP255&gt;=1.6,"ĐMT",IF(DP255&gt;=1,"CCG","CĐ")))</f>
        <v>ĐMT</v>
      </c>
      <c r="DR255" s="135"/>
      <c r="DS255" s="30"/>
      <c r="DT255" s="30"/>
      <c r="DU255" s="30"/>
      <c r="DV255" s="130"/>
      <c r="DW255" s="130"/>
      <c r="DX255" s="130"/>
      <c r="DY255" s="130"/>
      <c r="DZ255" s="130"/>
      <c r="EA255" s="130"/>
      <c r="EB255" s="130"/>
      <c r="EC255" s="130"/>
      <c r="ED255" s="130"/>
      <c r="EE255" s="130"/>
      <c r="EF255" s="130"/>
      <c r="EG255" s="130"/>
      <c r="EH255" s="130"/>
      <c r="EI255" s="130"/>
      <c r="EJ255" s="130"/>
      <c r="EK255" s="130"/>
      <c r="EL255" s="130"/>
      <c r="EM255" s="130"/>
      <c r="EN255" s="130"/>
      <c r="EO255" s="130"/>
      <c r="EP255" s="30"/>
      <c r="EQ255" s="30"/>
      <c r="ER255" s="30"/>
      <c r="ES255" s="30"/>
      <c r="ET255" s="30"/>
      <c r="EU255" s="30"/>
      <c r="EV255" s="30"/>
      <c r="EW255" s="30"/>
      <c r="EX255" s="30"/>
      <c r="EY255" s="135"/>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130"/>
      <c r="LE255" s="130"/>
      <c r="LF255" s="130"/>
      <c r="LG255" s="130"/>
      <c r="LH255" s="130"/>
      <c r="LI255" s="130"/>
      <c r="LJ255" s="130"/>
      <c r="LK255" s="130"/>
      <c r="LL255" s="130"/>
      <c r="LM255" s="130"/>
      <c r="LN255" s="130"/>
      <c r="LO255" s="130"/>
      <c r="LP255" s="130"/>
      <c r="LQ255" s="130"/>
      <c r="LR255" s="130"/>
      <c r="LS255" s="130"/>
      <c r="LT255" s="130"/>
      <c r="LU255" s="130"/>
      <c r="LV255" s="130"/>
      <c r="LW255" s="130"/>
      <c r="LX255" s="135"/>
      <c r="LY255" s="30"/>
      <c r="LZ255" s="30"/>
      <c r="MA255" s="30"/>
      <c r="MB255" s="30"/>
      <c r="MC255" s="30"/>
      <c r="MD255" s="30"/>
      <c r="ME255" s="30"/>
      <c r="MF255" s="30"/>
      <c r="MG255" s="30"/>
      <c r="MH255" s="30"/>
      <c r="MI255" s="30"/>
      <c r="MJ255" s="30"/>
      <c r="MK255" s="30"/>
      <c r="ML255" s="30"/>
      <c r="MM255" s="30"/>
      <c r="MN255" s="30"/>
      <c r="MO255" s="30"/>
      <c r="MP255" s="30"/>
      <c r="MQ255" s="30"/>
      <c r="MR255" s="30"/>
      <c r="MS255" s="30"/>
      <c r="MT255" s="30"/>
      <c r="MU255" s="30"/>
      <c r="MV255" s="30"/>
      <c r="MW255" s="30"/>
      <c r="MX255" s="30"/>
      <c r="MY255" s="30"/>
      <c r="MZ255" s="30"/>
      <c r="NA255" s="30"/>
      <c r="NB255" s="30"/>
      <c r="NC255" s="135"/>
      <c r="ND255" s="30"/>
      <c r="NE255" s="30"/>
      <c r="NF255" s="30"/>
      <c r="NG255" s="30"/>
      <c r="NH255" s="30"/>
      <c r="NI255" s="30"/>
      <c r="NJ255" s="30"/>
      <c r="NK255" s="30"/>
      <c r="NL255" s="30"/>
      <c r="NM255" s="30"/>
      <c r="NN255" s="30"/>
      <c r="NO255" s="30"/>
      <c r="NP255" s="30"/>
      <c r="NQ255" s="30"/>
      <c r="NR255" s="30"/>
      <c r="NS255" s="30"/>
      <c r="NT255" s="30"/>
      <c r="NU255" s="30"/>
      <c r="NV255" s="30"/>
      <c r="NW255" s="30"/>
      <c r="NX255" s="30"/>
      <c r="NY255" s="30"/>
      <c r="NZ255" s="30"/>
      <c r="OA255" s="30"/>
      <c r="OB255" s="30"/>
      <c r="OC255" s="30"/>
      <c r="OD255" s="30"/>
      <c r="OE255" s="30"/>
      <c r="OF255" s="30"/>
      <c r="OG255" s="30"/>
      <c r="OH255" s="30"/>
      <c r="OI255" s="30"/>
      <c r="OJ255" s="30"/>
      <c r="OK255" s="30"/>
      <c r="OL255" s="30"/>
      <c r="OM255" s="30">
        <f t="shared" si="804"/>
        <v>1</v>
      </c>
      <c r="ON255" s="17"/>
    </row>
    <row r="256" spans="1:423" ht="38.25" hidden="1" customHeight="1">
      <c r="A256" s="324"/>
      <c r="B256" s="74">
        <v>76</v>
      </c>
      <c r="C256" s="16" t="s">
        <v>28</v>
      </c>
      <c r="D256" s="73" t="s">
        <v>2</v>
      </c>
      <c r="E256" s="16" t="s">
        <v>6</v>
      </c>
      <c r="F256" s="82" t="s">
        <v>2</v>
      </c>
      <c r="G256" s="73"/>
      <c r="H256" s="16" t="s">
        <v>6</v>
      </c>
      <c r="I256" s="33" t="s">
        <v>1239</v>
      </c>
      <c r="J256" s="76"/>
      <c r="K256" s="30" t="s">
        <v>636</v>
      </c>
      <c r="L256" s="30" t="s">
        <v>957</v>
      </c>
      <c r="M256" s="29" t="s">
        <v>983</v>
      </c>
      <c r="N256" s="93" t="s">
        <v>981</v>
      </c>
      <c r="O256" s="301"/>
      <c r="P256" s="76"/>
      <c r="Q256" s="30"/>
      <c r="R256" s="30"/>
      <c r="S256" s="30"/>
      <c r="T256" s="30" t="s">
        <v>27</v>
      </c>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130"/>
      <c r="CP256" s="130"/>
      <c r="CQ256" s="130"/>
      <c r="CR256" s="130"/>
      <c r="CS256" s="130"/>
      <c r="CT256" s="130"/>
      <c r="CU256" s="130"/>
      <c r="CV256" s="130"/>
      <c r="CW256" s="130"/>
      <c r="CX256" s="130"/>
      <c r="CY256" s="30"/>
      <c r="CZ256" s="30"/>
      <c r="DA256" s="30"/>
      <c r="DB256" s="30"/>
      <c r="DC256" s="30"/>
      <c r="DD256" s="30"/>
      <c r="DE256" s="30"/>
      <c r="DF256" s="30"/>
      <c r="DG256" s="30"/>
      <c r="DH256" s="135"/>
      <c r="DI256" s="30"/>
      <c r="DJ256" s="30"/>
      <c r="DK256" s="30"/>
      <c r="DL256" s="30"/>
      <c r="DM256" s="30"/>
      <c r="DN256" s="30"/>
      <c r="DO256" s="30"/>
      <c r="DP256" s="30"/>
      <c r="DQ256" s="30"/>
      <c r="DR256" s="152" t="s">
        <v>1067</v>
      </c>
      <c r="DS256" s="152" t="s">
        <v>1067</v>
      </c>
      <c r="DT256" s="152" t="s">
        <v>1067</v>
      </c>
      <c r="DU256" s="152" t="s">
        <v>1067</v>
      </c>
      <c r="DV256" s="152" t="s">
        <v>1067</v>
      </c>
      <c r="DW256" s="30">
        <v>1</v>
      </c>
      <c r="DX256" s="30">
        <v>2</v>
      </c>
      <c r="DY256" s="30">
        <v>2</v>
      </c>
      <c r="DZ256" s="30">
        <v>2</v>
      </c>
      <c r="EA256" s="23">
        <v>1</v>
      </c>
      <c r="EB256" s="23">
        <v>2</v>
      </c>
      <c r="EC256" s="30">
        <v>2</v>
      </c>
      <c r="ED256" s="30">
        <v>2</v>
      </c>
      <c r="EE256" s="30">
        <v>2</v>
      </c>
      <c r="EF256" s="30">
        <v>2</v>
      </c>
      <c r="EG256" s="30">
        <v>2</v>
      </c>
      <c r="EH256" s="23">
        <v>2</v>
      </c>
      <c r="EI256" s="30">
        <v>2</v>
      </c>
      <c r="EJ256" s="23">
        <v>1</v>
      </c>
      <c r="EK256" s="30">
        <v>2</v>
      </c>
      <c r="EL256" s="30">
        <v>2</v>
      </c>
      <c r="EM256" s="30">
        <v>2</v>
      </c>
      <c r="EN256" s="30"/>
      <c r="EO256" s="208">
        <f>COUNTIF(DW256:EN256,"2")</f>
        <v>14</v>
      </c>
      <c r="EP256" s="207">
        <f t="shared" ref="EP256" si="811">EO256/(EO256+EQ256+ES256+EU256)</f>
        <v>0.82352941176470584</v>
      </c>
      <c r="EQ256" s="208">
        <f>COUNTIF(DW256:EN256,"1")</f>
        <v>3</v>
      </c>
      <c r="ER256" s="207">
        <f t="shared" ref="ER256" si="812">EQ256/(EO256+EQ256+ES256+EU256)</f>
        <v>0.17647058823529413</v>
      </c>
      <c r="ES256" s="208">
        <f>COUNTIF(DW256:EN256,"0")</f>
        <v>0</v>
      </c>
      <c r="ET256" s="207">
        <f t="shared" ref="ET256" si="813">ES256/(EO256+EQ256+ES256+EU256)</f>
        <v>0</v>
      </c>
      <c r="EU256" s="208">
        <f>COUNTIF(DW256:EN256,"KĐG")</f>
        <v>0</v>
      </c>
      <c r="EV256" s="207">
        <f t="shared" ref="EV256" si="814">EU256/(EO256+EQ256+ES256+EU256)</f>
        <v>0</v>
      </c>
      <c r="EW256" s="209">
        <f t="shared" ref="EW256" si="815">(((EO256*2)+(EQ256*1)+(ES256*0)))/(EO256+EQ256+ES256)</f>
        <v>1.8235294117647058</v>
      </c>
      <c r="EX256" s="169" t="str">
        <f t="shared" ref="EX256" si="816">IF(EV256&gt;=50%,"KĐG",IF(EW256&gt;=1.6,"ĐMT",IF(EW256&gt;=1,"CCG","CĐ")))</f>
        <v>ĐMT</v>
      </c>
      <c r="EY256" s="135"/>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c r="LB256" s="30"/>
      <c r="LC256" s="30"/>
      <c r="LD256" s="130"/>
      <c r="LE256" s="130"/>
      <c r="LF256" s="130"/>
      <c r="LG256" s="130"/>
      <c r="LH256" s="130"/>
      <c r="LI256" s="130"/>
      <c r="LJ256" s="130"/>
      <c r="LK256" s="130"/>
      <c r="LL256" s="130"/>
      <c r="LM256" s="130"/>
      <c r="LN256" s="130"/>
      <c r="LO256" s="130"/>
      <c r="LP256" s="130"/>
      <c r="LQ256" s="130"/>
      <c r="LR256" s="130"/>
      <c r="LS256" s="130"/>
      <c r="LT256" s="130"/>
      <c r="LU256" s="130"/>
      <c r="LV256" s="130"/>
      <c r="LW256" s="130"/>
      <c r="LX256" s="135"/>
      <c r="LY256" s="30"/>
      <c r="LZ256" s="30"/>
      <c r="MA256" s="30"/>
      <c r="MB256" s="30"/>
      <c r="MC256" s="30"/>
      <c r="MD256" s="30"/>
      <c r="ME256" s="30"/>
      <c r="MF256" s="30"/>
      <c r="MG256" s="30"/>
      <c r="MH256" s="30"/>
      <c r="MI256" s="30"/>
      <c r="MJ256" s="30"/>
      <c r="MK256" s="30"/>
      <c r="ML256" s="30"/>
      <c r="MM256" s="30"/>
      <c r="MN256" s="30"/>
      <c r="MO256" s="30"/>
      <c r="MP256" s="30"/>
      <c r="MQ256" s="30"/>
      <c r="MR256" s="30"/>
      <c r="MS256" s="30"/>
      <c r="MT256" s="30"/>
      <c r="MU256" s="30"/>
      <c r="MV256" s="30"/>
      <c r="MW256" s="30"/>
      <c r="MX256" s="30"/>
      <c r="MY256" s="30"/>
      <c r="MZ256" s="30"/>
      <c r="NA256" s="30"/>
      <c r="NB256" s="30"/>
      <c r="NC256" s="135"/>
      <c r="ND256" s="30"/>
      <c r="NE256" s="30"/>
      <c r="NF256" s="30"/>
      <c r="NG256" s="30"/>
      <c r="NH256" s="30"/>
      <c r="NI256" s="30"/>
      <c r="NJ256" s="30"/>
      <c r="NK256" s="30"/>
      <c r="NL256" s="30"/>
      <c r="NM256" s="30"/>
      <c r="NN256" s="30"/>
      <c r="NO256" s="30"/>
      <c r="NP256" s="30"/>
      <c r="NQ256" s="30"/>
      <c r="NR256" s="30"/>
      <c r="NS256" s="30"/>
      <c r="NT256" s="30"/>
      <c r="NU256" s="30"/>
      <c r="NV256" s="30"/>
      <c r="NW256" s="30"/>
      <c r="NX256" s="30"/>
      <c r="NY256" s="30"/>
      <c r="NZ256" s="30"/>
      <c r="OA256" s="30"/>
      <c r="OB256" s="30"/>
      <c r="OC256" s="30"/>
      <c r="OD256" s="30"/>
      <c r="OE256" s="30"/>
      <c r="OF256" s="30"/>
      <c r="OG256" s="30"/>
      <c r="OH256" s="30"/>
      <c r="OI256" s="30"/>
      <c r="OJ256" s="30"/>
      <c r="OK256" s="30"/>
      <c r="OL256" s="30"/>
      <c r="OM256" s="30">
        <f t="shared" si="804"/>
        <v>1</v>
      </c>
      <c r="ON256" s="17"/>
    </row>
    <row r="257" spans="1:404" ht="102" hidden="1" customHeight="1">
      <c r="A257" s="324"/>
      <c r="B257" s="74">
        <v>76</v>
      </c>
      <c r="C257" s="16" t="s">
        <v>28</v>
      </c>
      <c r="D257" s="73" t="s">
        <v>2</v>
      </c>
      <c r="E257" s="16" t="s">
        <v>6</v>
      </c>
      <c r="F257" s="82" t="s">
        <v>2</v>
      </c>
      <c r="G257" s="73"/>
      <c r="H257" s="16" t="s">
        <v>6</v>
      </c>
      <c r="I257" s="33" t="s">
        <v>1301</v>
      </c>
      <c r="J257" s="30"/>
      <c r="K257" s="30" t="s">
        <v>636</v>
      </c>
      <c r="L257" s="30" t="s">
        <v>957</v>
      </c>
      <c r="M257" s="29" t="s">
        <v>983</v>
      </c>
      <c r="N257" s="93" t="s">
        <v>981</v>
      </c>
      <c r="O257" s="301"/>
      <c r="P257" s="30"/>
      <c r="Q257" s="30"/>
      <c r="R257" s="30"/>
      <c r="S257" s="30"/>
      <c r="T257" s="30"/>
      <c r="U257" s="30"/>
      <c r="V257" s="30" t="s">
        <v>27</v>
      </c>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130"/>
      <c r="CP257" s="130"/>
      <c r="CQ257" s="130"/>
      <c r="CR257" s="130"/>
      <c r="CS257" s="130"/>
      <c r="CT257" s="130"/>
      <c r="CU257" s="130"/>
      <c r="CV257" s="130"/>
      <c r="CW257" s="130"/>
      <c r="CX257" s="130"/>
      <c r="CY257" s="30"/>
      <c r="CZ257" s="30"/>
      <c r="DA257" s="30"/>
      <c r="DB257" s="30"/>
      <c r="DC257" s="30"/>
      <c r="DD257" s="30"/>
      <c r="DE257" s="30"/>
      <c r="DF257" s="30"/>
      <c r="DG257" s="30"/>
      <c r="DH257" s="135"/>
      <c r="DI257" s="30"/>
      <c r="DJ257" s="30"/>
      <c r="DK257" s="30"/>
      <c r="DL257" s="30"/>
      <c r="DM257" s="30"/>
      <c r="DN257" s="30"/>
      <c r="DO257" s="30"/>
      <c r="DP257" s="30"/>
      <c r="DQ257" s="30"/>
      <c r="DR257" s="135"/>
      <c r="DS257" s="30"/>
      <c r="DT257" s="30"/>
      <c r="DU257" s="30"/>
      <c r="DV257" s="130"/>
      <c r="DW257" s="130"/>
      <c r="DX257" s="130"/>
      <c r="DY257" s="130"/>
      <c r="DZ257" s="130"/>
      <c r="EA257" s="130"/>
      <c r="EB257" s="130"/>
      <c r="EC257" s="130"/>
      <c r="ED257" s="130"/>
      <c r="EE257" s="130"/>
      <c r="EF257" s="130"/>
      <c r="EG257" s="130"/>
      <c r="EH257" s="130"/>
      <c r="EI257" s="130"/>
      <c r="EJ257" s="130"/>
      <c r="EK257" s="130"/>
      <c r="EL257" s="130"/>
      <c r="EM257" s="130"/>
      <c r="EN257" s="130"/>
      <c r="EO257" s="130"/>
      <c r="EP257" s="30"/>
      <c r="EQ257" s="30"/>
      <c r="ER257" s="30"/>
      <c r="ES257" s="30"/>
      <c r="ET257" s="30"/>
      <c r="EU257" s="30"/>
      <c r="EV257" s="30"/>
      <c r="EW257" s="30"/>
      <c r="EX257" s="30"/>
      <c r="EY257" s="135"/>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152" t="s">
        <v>1067</v>
      </c>
      <c r="GE257" s="152" t="s">
        <v>1067</v>
      </c>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130"/>
      <c r="LE257" s="130"/>
      <c r="LF257" s="130"/>
      <c r="LG257" s="130"/>
      <c r="LH257" s="130"/>
      <c r="LI257" s="130"/>
      <c r="LJ257" s="130"/>
      <c r="LK257" s="130"/>
      <c r="LL257" s="130"/>
      <c r="LM257" s="130"/>
      <c r="LN257" s="130"/>
      <c r="LO257" s="130"/>
      <c r="LP257" s="130"/>
      <c r="LQ257" s="130"/>
      <c r="LR257" s="130"/>
      <c r="LS257" s="130"/>
      <c r="LT257" s="130"/>
      <c r="LU257" s="130"/>
      <c r="LV257" s="130"/>
      <c r="LW257" s="130"/>
      <c r="LX257" s="135"/>
      <c r="LY257" s="30"/>
      <c r="LZ257" s="30"/>
      <c r="MA257" s="30"/>
      <c r="MB257" s="30"/>
      <c r="MC257" s="30"/>
      <c r="MD257" s="30"/>
      <c r="ME257" s="30"/>
      <c r="MF257" s="30"/>
      <c r="MG257" s="30"/>
      <c r="MH257" s="30"/>
      <c r="MI257" s="30"/>
      <c r="MJ257" s="30"/>
      <c r="MK257" s="30"/>
      <c r="ML257" s="30"/>
      <c r="MM257" s="30"/>
      <c r="MN257" s="30"/>
      <c r="MO257" s="30"/>
      <c r="MP257" s="30"/>
      <c r="MQ257" s="30"/>
      <c r="MR257" s="30"/>
      <c r="MS257" s="30"/>
      <c r="MT257" s="30"/>
      <c r="MU257" s="30"/>
      <c r="MV257" s="30"/>
      <c r="MW257" s="30"/>
      <c r="MX257" s="30"/>
      <c r="MY257" s="30"/>
      <c r="MZ257" s="30"/>
      <c r="NA257" s="30"/>
      <c r="NB257" s="30"/>
      <c r="NC257" s="135"/>
      <c r="ND257" s="30"/>
      <c r="NE257" s="30"/>
      <c r="NF257" s="30"/>
      <c r="NG257" s="30"/>
      <c r="NH257" s="30"/>
      <c r="NI257" s="30"/>
      <c r="NJ257" s="30"/>
      <c r="NK257" s="30"/>
      <c r="NL257" s="30"/>
      <c r="NM257" s="30"/>
      <c r="NN257" s="30"/>
      <c r="NO257" s="30"/>
      <c r="NP257" s="30"/>
      <c r="NQ257" s="30"/>
      <c r="NR257" s="30"/>
      <c r="NS257" s="30"/>
      <c r="NT257" s="30"/>
      <c r="NU257" s="30"/>
      <c r="NV257" s="30"/>
      <c r="NW257" s="30"/>
      <c r="NX257" s="30"/>
      <c r="NY257" s="30"/>
      <c r="NZ257" s="30"/>
      <c r="OA257" s="30"/>
      <c r="OB257" s="30"/>
      <c r="OC257" s="30"/>
      <c r="OD257" s="30"/>
      <c r="OE257" s="30"/>
      <c r="OF257" s="30"/>
      <c r="OG257" s="30"/>
      <c r="OH257" s="30"/>
      <c r="OI257" s="30"/>
      <c r="OJ257" s="30"/>
      <c r="OK257" s="30"/>
      <c r="OL257" s="30"/>
      <c r="OM257" s="30">
        <f t="shared" si="804"/>
        <v>1</v>
      </c>
      <c r="ON257" s="17"/>
    </row>
    <row r="258" spans="1:404" ht="68.25" hidden="1" customHeight="1">
      <c r="A258" s="324"/>
      <c r="B258" s="74">
        <v>76</v>
      </c>
      <c r="C258" s="16" t="s">
        <v>28</v>
      </c>
      <c r="D258" s="73" t="s">
        <v>2</v>
      </c>
      <c r="E258" s="16" t="s">
        <v>6</v>
      </c>
      <c r="F258" s="82" t="s">
        <v>2</v>
      </c>
      <c r="G258" s="73"/>
      <c r="H258" s="16" t="s">
        <v>6</v>
      </c>
      <c r="I258" s="33" t="s">
        <v>721</v>
      </c>
      <c r="J258" s="30"/>
      <c r="K258" s="30" t="s">
        <v>636</v>
      </c>
      <c r="L258" s="30" t="s">
        <v>957</v>
      </c>
      <c r="M258" s="29" t="s">
        <v>983</v>
      </c>
      <c r="N258" s="93" t="s">
        <v>981</v>
      </c>
      <c r="O258" s="301"/>
      <c r="P258" s="30"/>
      <c r="Q258" s="30"/>
      <c r="R258" s="30"/>
      <c r="S258" s="30"/>
      <c r="T258" s="30"/>
      <c r="U258" s="30"/>
      <c r="V258" s="30"/>
      <c r="W258" s="30"/>
      <c r="X258" s="30"/>
      <c r="Y258" s="30" t="s">
        <v>27</v>
      </c>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130"/>
      <c r="CP258" s="130"/>
      <c r="CQ258" s="130"/>
      <c r="CR258" s="130"/>
      <c r="CS258" s="130"/>
      <c r="CT258" s="130"/>
      <c r="CU258" s="130"/>
      <c r="CV258" s="130"/>
      <c r="CW258" s="130"/>
      <c r="CX258" s="130"/>
      <c r="CY258" s="30"/>
      <c r="CZ258" s="30"/>
      <c r="DA258" s="30"/>
      <c r="DB258" s="30"/>
      <c r="DC258" s="30"/>
      <c r="DD258" s="30"/>
      <c r="DE258" s="30"/>
      <c r="DF258" s="30"/>
      <c r="DG258" s="30"/>
      <c r="DH258" s="135"/>
      <c r="DI258" s="30"/>
      <c r="DJ258" s="30"/>
      <c r="DK258" s="30"/>
      <c r="DL258" s="30"/>
      <c r="DM258" s="30"/>
      <c r="DN258" s="30"/>
      <c r="DO258" s="30"/>
      <c r="DP258" s="30"/>
      <c r="DQ258" s="30"/>
      <c r="DR258" s="135"/>
      <c r="DS258" s="30"/>
      <c r="DT258" s="30"/>
      <c r="DU258" s="30"/>
      <c r="DV258" s="130"/>
      <c r="DW258" s="130"/>
      <c r="DX258" s="130"/>
      <c r="DY258" s="130"/>
      <c r="DZ258" s="130"/>
      <c r="EA258" s="130"/>
      <c r="EB258" s="130"/>
      <c r="EC258" s="130"/>
      <c r="ED258" s="130"/>
      <c r="EE258" s="130"/>
      <c r="EF258" s="130"/>
      <c r="EG258" s="130"/>
      <c r="EH258" s="130"/>
      <c r="EI258" s="130"/>
      <c r="EJ258" s="130"/>
      <c r="EK258" s="130"/>
      <c r="EL258" s="130"/>
      <c r="EM258" s="130"/>
      <c r="EN258" s="130"/>
      <c r="EO258" s="130"/>
      <c r="EP258" s="30"/>
      <c r="EQ258" s="30"/>
      <c r="ER258" s="30"/>
      <c r="ES258" s="30"/>
      <c r="ET258" s="30"/>
      <c r="EU258" s="30"/>
      <c r="EV258" s="30"/>
      <c r="EW258" s="30"/>
      <c r="EX258" s="30"/>
      <c r="EY258" s="135"/>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c r="LB258" s="30"/>
      <c r="LC258" s="30"/>
      <c r="LD258" s="130"/>
      <c r="LE258" s="130"/>
      <c r="LF258" s="130"/>
      <c r="LG258" s="130"/>
      <c r="LH258" s="130"/>
      <c r="LI258" s="130"/>
      <c r="LJ258" s="130"/>
      <c r="LK258" s="130"/>
      <c r="LL258" s="130"/>
      <c r="LM258" s="130"/>
      <c r="LN258" s="130"/>
      <c r="LO258" s="130"/>
      <c r="LP258" s="130"/>
      <c r="LQ258" s="130"/>
      <c r="LR258" s="130"/>
      <c r="LS258" s="130"/>
      <c r="LT258" s="130"/>
      <c r="LU258" s="130"/>
      <c r="LV258" s="130"/>
      <c r="LW258" s="130"/>
      <c r="LX258" s="135"/>
      <c r="LY258" s="30"/>
      <c r="LZ258" s="30"/>
      <c r="MA258" s="30"/>
      <c r="MB258" s="30"/>
      <c r="MC258" s="30"/>
      <c r="MD258" s="30"/>
      <c r="ME258" s="30"/>
      <c r="MF258" s="30"/>
      <c r="MG258" s="30"/>
      <c r="MH258" s="30"/>
      <c r="MI258" s="30"/>
      <c r="MJ258" s="30"/>
      <c r="MK258" s="30"/>
      <c r="ML258" s="30"/>
      <c r="MM258" s="30"/>
      <c r="MN258" s="30"/>
      <c r="MO258" s="30"/>
      <c r="MP258" s="30"/>
      <c r="MQ258" s="30"/>
      <c r="MR258" s="30"/>
      <c r="MS258" s="30"/>
      <c r="MT258" s="30"/>
      <c r="MU258" s="30"/>
      <c r="MV258" s="30"/>
      <c r="MW258" s="30"/>
      <c r="MX258" s="30"/>
      <c r="MY258" s="30"/>
      <c r="MZ258" s="30"/>
      <c r="NA258" s="30"/>
      <c r="NB258" s="30"/>
      <c r="NC258" s="135"/>
      <c r="ND258" s="30"/>
      <c r="NE258" s="30"/>
      <c r="NF258" s="30"/>
      <c r="NG258" s="30"/>
      <c r="NH258" s="30"/>
      <c r="NI258" s="30"/>
      <c r="NJ258" s="30"/>
      <c r="NK258" s="30"/>
      <c r="NL258" s="30"/>
      <c r="NM258" s="30"/>
      <c r="NN258" s="30"/>
      <c r="NO258" s="30"/>
      <c r="NP258" s="30"/>
      <c r="NQ258" s="30"/>
      <c r="NR258" s="30"/>
      <c r="NS258" s="30"/>
      <c r="NT258" s="30"/>
      <c r="NU258" s="30"/>
      <c r="NV258" s="30"/>
      <c r="NW258" s="30"/>
      <c r="NX258" s="30"/>
      <c r="NY258" s="30"/>
      <c r="NZ258" s="30"/>
      <c r="OA258" s="30"/>
      <c r="OB258" s="30"/>
      <c r="OC258" s="30"/>
      <c r="OD258" s="30"/>
      <c r="OE258" s="30"/>
      <c r="OF258" s="30"/>
      <c r="OG258" s="30"/>
      <c r="OH258" s="30"/>
      <c r="OI258" s="30"/>
      <c r="OJ258" s="30"/>
      <c r="OK258" s="30"/>
      <c r="OL258" s="30"/>
      <c r="OM258" s="30">
        <f t="shared" si="804"/>
        <v>1</v>
      </c>
      <c r="ON258" s="17"/>
    </row>
    <row r="259" spans="1:404" ht="68.25" hidden="1" customHeight="1">
      <c r="A259" s="324"/>
      <c r="B259" s="74">
        <v>76</v>
      </c>
      <c r="C259" s="16" t="s">
        <v>28</v>
      </c>
      <c r="D259" s="73" t="s">
        <v>2</v>
      </c>
      <c r="E259" s="16" t="s">
        <v>6</v>
      </c>
      <c r="F259" s="82" t="s">
        <v>2</v>
      </c>
      <c r="G259" s="73"/>
      <c r="H259" s="16" t="s">
        <v>6</v>
      </c>
      <c r="I259" s="33" t="s">
        <v>722</v>
      </c>
      <c r="J259" s="30"/>
      <c r="K259" s="30" t="s">
        <v>636</v>
      </c>
      <c r="L259" s="30" t="s">
        <v>957</v>
      </c>
      <c r="M259" s="29" t="s">
        <v>983</v>
      </c>
      <c r="N259" s="93" t="s">
        <v>981</v>
      </c>
      <c r="O259" s="301"/>
      <c r="P259" s="30"/>
      <c r="Q259" s="30"/>
      <c r="R259" s="30"/>
      <c r="S259" s="30"/>
      <c r="T259" s="30"/>
      <c r="U259" s="30"/>
      <c r="V259" s="30"/>
      <c r="W259" s="30"/>
      <c r="X259" s="30"/>
      <c r="Y259" s="30"/>
      <c r="Z259" s="30" t="s">
        <v>27</v>
      </c>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130"/>
      <c r="CP259" s="130"/>
      <c r="CQ259" s="130"/>
      <c r="CR259" s="130"/>
      <c r="CS259" s="130"/>
      <c r="CT259" s="130"/>
      <c r="CU259" s="130"/>
      <c r="CV259" s="130"/>
      <c r="CW259" s="130"/>
      <c r="CX259" s="130"/>
      <c r="CY259" s="30"/>
      <c r="CZ259" s="30"/>
      <c r="DA259" s="30"/>
      <c r="DB259" s="30"/>
      <c r="DC259" s="30"/>
      <c r="DD259" s="30"/>
      <c r="DE259" s="30"/>
      <c r="DF259" s="30"/>
      <c r="DG259" s="30"/>
      <c r="DH259" s="135"/>
      <c r="DI259" s="30"/>
      <c r="DJ259" s="30"/>
      <c r="DK259" s="30"/>
      <c r="DL259" s="30"/>
      <c r="DM259" s="30"/>
      <c r="DN259" s="30"/>
      <c r="DO259" s="30"/>
      <c r="DP259" s="30"/>
      <c r="DQ259" s="30"/>
      <c r="DR259" s="135"/>
      <c r="DS259" s="30"/>
      <c r="DT259" s="30"/>
      <c r="DU259" s="30"/>
      <c r="DV259" s="130"/>
      <c r="DW259" s="130"/>
      <c r="DX259" s="130"/>
      <c r="DY259" s="130"/>
      <c r="DZ259" s="130"/>
      <c r="EA259" s="130"/>
      <c r="EB259" s="130"/>
      <c r="EC259" s="130"/>
      <c r="ED259" s="130"/>
      <c r="EE259" s="130"/>
      <c r="EF259" s="130"/>
      <c r="EG259" s="130"/>
      <c r="EH259" s="130"/>
      <c r="EI259" s="130"/>
      <c r="EJ259" s="130"/>
      <c r="EK259" s="130"/>
      <c r="EL259" s="130"/>
      <c r="EM259" s="130"/>
      <c r="EN259" s="130"/>
      <c r="EO259" s="130"/>
      <c r="EP259" s="30"/>
      <c r="EQ259" s="30"/>
      <c r="ER259" s="30"/>
      <c r="ES259" s="30"/>
      <c r="ET259" s="30"/>
      <c r="EU259" s="30"/>
      <c r="EV259" s="30"/>
      <c r="EW259" s="30"/>
      <c r="EX259" s="30"/>
      <c r="EY259" s="135"/>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130"/>
      <c r="LE259" s="130"/>
      <c r="LF259" s="130"/>
      <c r="LG259" s="130"/>
      <c r="LH259" s="130"/>
      <c r="LI259" s="130"/>
      <c r="LJ259" s="130"/>
      <c r="LK259" s="130"/>
      <c r="LL259" s="130"/>
      <c r="LM259" s="130"/>
      <c r="LN259" s="130"/>
      <c r="LO259" s="130"/>
      <c r="LP259" s="130"/>
      <c r="LQ259" s="130"/>
      <c r="LR259" s="130"/>
      <c r="LS259" s="130"/>
      <c r="LT259" s="130"/>
      <c r="LU259" s="130"/>
      <c r="LV259" s="130"/>
      <c r="LW259" s="130"/>
      <c r="LX259" s="135"/>
      <c r="LY259" s="30"/>
      <c r="LZ259" s="30"/>
      <c r="MA259" s="30"/>
      <c r="MB259" s="30"/>
      <c r="MC259" s="30"/>
      <c r="MD259" s="30"/>
      <c r="ME259" s="30"/>
      <c r="MF259" s="30"/>
      <c r="MG259" s="30"/>
      <c r="MH259" s="30"/>
      <c r="MI259" s="30"/>
      <c r="MJ259" s="30"/>
      <c r="MK259" s="30"/>
      <c r="ML259" s="30"/>
      <c r="MM259" s="30"/>
      <c r="MN259" s="30"/>
      <c r="MO259" s="30"/>
      <c r="MP259" s="30"/>
      <c r="MQ259" s="30"/>
      <c r="MR259" s="30"/>
      <c r="MS259" s="30"/>
      <c r="MT259" s="30"/>
      <c r="MU259" s="30"/>
      <c r="MV259" s="30"/>
      <c r="MW259" s="30"/>
      <c r="MX259" s="30"/>
      <c r="MY259" s="30"/>
      <c r="MZ259" s="30"/>
      <c r="NA259" s="30"/>
      <c r="NB259" s="30"/>
      <c r="NC259" s="135"/>
      <c r="ND259" s="30"/>
      <c r="NE259" s="30"/>
      <c r="NF259" s="30"/>
      <c r="NG259" s="30"/>
      <c r="NH259" s="30"/>
      <c r="NI259" s="30"/>
      <c r="NJ259" s="30"/>
      <c r="NK259" s="30"/>
      <c r="NL259" s="30"/>
      <c r="NM259" s="30"/>
      <c r="NN259" s="30"/>
      <c r="NO259" s="30"/>
      <c r="NP259" s="30"/>
      <c r="NQ259" s="30"/>
      <c r="NR259" s="30"/>
      <c r="NS259" s="30"/>
      <c r="NT259" s="30"/>
      <c r="NU259" s="30"/>
      <c r="NV259" s="30"/>
      <c r="NW259" s="30"/>
      <c r="NX259" s="30"/>
      <c r="NY259" s="30"/>
      <c r="NZ259" s="30"/>
      <c r="OA259" s="30"/>
      <c r="OB259" s="30"/>
      <c r="OC259" s="30"/>
      <c r="OD259" s="30"/>
      <c r="OE259" s="30"/>
      <c r="OF259" s="30"/>
      <c r="OG259" s="30"/>
      <c r="OH259" s="30"/>
      <c r="OI259" s="30"/>
      <c r="OJ259" s="30"/>
      <c r="OK259" s="30"/>
      <c r="OL259" s="30"/>
      <c r="OM259" s="30">
        <f t="shared" si="804"/>
        <v>1</v>
      </c>
      <c r="ON259" s="17"/>
    </row>
    <row r="260" spans="1:404" ht="68.25" hidden="1" customHeight="1">
      <c r="A260" s="324"/>
      <c r="B260" s="74">
        <v>76</v>
      </c>
      <c r="C260" s="16" t="s">
        <v>28</v>
      </c>
      <c r="D260" s="73" t="s">
        <v>2</v>
      </c>
      <c r="E260" s="16" t="s">
        <v>6</v>
      </c>
      <c r="F260" s="82" t="s">
        <v>2</v>
      </c>
      <c r="G260" s="73"/>
      <c r="H260" s="16" t="s">
        <v>6</v>
      </c>
      <c r="I260" s="33" t="s">
        <v>723</v>
      </c>
      <c r="J260" s="30"/>
      <c r="K260" s="30" t="s">
        <v>636</v>
      </c>
      <c r="L260" s="30" t="s">
        <v>957</v>
      </c>
      <c r="M260" s="29" t="s">
        <v>983</v>
      </c>
      <c r="N260" s="93" t="s">
        <v>981</v>
      </c>
      <c r="O260" s="301"/>
      <c r="P260" s="30"/>
      <c r="Q260" s="30"/>
      <c r="R260" s="30"/>
      <c r="S260" s="30"/>
      <c r="T260" s="30"/>
      <c r="U260" s="30"/>
      <c r="V260" s="30"/>
      <c r="W260" s="30"/>
      <c r="X260" s="30"/>
      <c r="Y260" s="30"/>
      <c r="Z260" s="30"/>
      <c r="AA260" s="30" t="s">
        <v>27</v>
      </c>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130"/>
      <c r="CP260" s="130"/>
      <c r="CQ260" s="130"/>
      <c r="CR260" s="130"/>
      <c r="CS260" s="130"/>
      <c r="CT260" s="130"/>
      <c r="CU260" s="130"/>
      <c r="CV260" s="130"/>
      <c r="CW260" s="130"/>
      <c r="CX260" s="130"/>
      <c r="CY260" s="30"/>
      <c r="CZ260" s="30"/>
      <c r="DA260" s="30"/>
      <c r="DB260" s="30"/>
      <c r="DC260" s="30"/>
      <c r="DD260" s="30"/>
      <c r="DE260" s="30"/>
      <c r="DF260" s="30"/>
      <c r="DG260" s="30"/>
      <c r="DH260" s="135"/>
      <c r="DI260" s="30"/>
      <c r="DJ260" s="30"/>
      <c r="DK260" s="30"/>
      <c r="DL260" s="30"/>
      <c r="DM260" s="30"/>
      <c r="DN260" s="30"/>
      <c r="DO260" s="30"/>
      <c r="DP260" s="30"/>
      <c r="DQ260" s="30"/>
      <c r="DR260" s="135"/>
      <c r="DS260" s="30"/>
      <c r="DT260" s="30"/>
      <c r="DU260" s="30"/>
      <c r="DV260" s="130"/>
      <c r="DW260" s="130"/>
      <c r="DX260" s="130"/>
      <c r="DY260" s="130"/>
      <c r="DZ260" s="130"/>
      <c r="EA260" s="130"/>
      <c r="EB260" s="130"/>
      <c r="EC260" s="130"/>
      <c r="ED260" s="130"/>
      <c r="EE260" s="130"/>
      <c r="EF260" s="130"/>
      <c r="EG260" s="130"/>
      <c r="EH260" s="130"/>
      <c r="EI260" s="130"/>
      <c r="EJ260" s="130"/>
      <c r="EK260" s="130"/>
      <c r="EL260" s="130"/>
      <c r="EM260" s="130"/>
      <c r="EN260" s="130"/>
      <c r="EO260" s="130"/>
      <c r="EP260" s="30"/>
      <c r="EQ260" s="30"/>
      <c r="ER260" s="30"/>
      <c r="ES260" s="30"/>
      <c r="ET260" s="30"/>
      <c r="EU260" s="30"/>
      <c r="EV260" s="30"/>
      <c r="EW260" s="30"/>
      <c r="EX260" s="30"/>
      <c r="EY260" s="135"/>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c r="LB260" s="30"/>
      <c r="LC260" s="30"/>
      <c r="LD260" s="130"/>
      <c r="LE260" s="130"/>
      <c r="LF260" s="130"/>
      <c r="LG260" s="130"/>
      <c r="LH260" s="130"/>
      <c r="LI260" s="130"/>
      <c r="LJ260" s="130"/>
      <c r="LK260" s="130"/>
      <c r="LL260" s="130"/>
      <c r="LM260" s="130"/>
      <c r="LN260" s="130"/>
      <c r="LO260" s="130"/>
      <c r="LP260" s="130"/>
      <c r="LQ260" s="130"/>
      <c r="LR260" s="130"/>
      <c r="LS260" s="130"/>
      <c r="LT260" s="130"/>
      <c r="LU260" s="130"/>
      <c r="LV260" s="130"/>
      <c r="LW260" s="130"/>
      <c r="LX260" s="135"/>
      <c r="LY260" s="30"/>
      <c r="LZ260" s="30"/>
      <c r="MA260" s="30"/>
      <c r="MB260" s="30"/>
      <c r="MC260" s="30"/>
      <c r="MD260" s="30"/>
      <c r="ME260" s="30"/>
      <c r="MF260" s="30"/>
      <c r="MG260" s="30"/>
      <c r="MH260" s="30"/>
      <c r="MI260" s="30"/>
      <c r="MJ260" s="30"/>
      <c r="MK260" s="30"/>
      <c r="ML260" s="30"/>
      <c r="MM260" s="30"/>
      <c r="MN260" s="30"/>
      <c r="MO260" s="30"/>
      <c r="MP260" s="30"/>
      <c r="MQ260" s="30"/>
      <c r="MR260" s="30"/>
      <c r="MS260" s="30"/>
      <c r="MT260" s="30"/>
      <c r="MU260" s="30"/>
      <c r="MV260" s="30"/>
      <c r="MW260" s="30"/>
      <c r="MX260" s="30"/>
      <c r="MY260" s="30"/>
      <c r="MZ260" s="30"/>
      <c r="NA260" s="30"/>
      <c r="NB260" s="30"/>
      <c r="NC260" s="135"/>
      <c r="ND260" s="30"/>
      <c r="NE260" s="30"/>
      <c r="NF260" s="30"/>
      <c r="NG260" s="30"/>
      <c r="NH260" s="30"/>
      <c r="NI260" s="30"/>
      <c r="NJ260" s="30"/>
      <c r="NK260" s="30"/>
      <c r="NL260" s="30"/>
      <c r="NM260" s="30"/>
      <c r="NN260" s="30"/>
      <c r="NO260" s="30"/>
      <c r="NP260" s="30"/>
      <c r="NQ260" s="30"/>
      <c r="NR260" s="30"/>
      <c r="NS260" s="30"/>
      <c r="NT260" s="30"/>
      <c r="NU260" s="30"/>
      <c r="NV260" s="30"/>
      <c r="NW260" s="30"/>
      <c r="NX260" s="30"/>
      <c r="NY260" s="30"/>
      <c r="NZ260" s="30"/>
      <c r="OA260" s="30"/>
      <c r="OB260" s="30"/>
      <c r="OC260" s="30"/>
      <c r="OD260" s="30"/>
      <c r="OE260" s="30"/>
      <c r="OF260" s="30"/>
      <c r="OG260" s="30"/>
      <c r="OH260" s="30"/>
      <c r="OI260" s="30"/>
      <c r="OJ260" s="30"/>
      <c r="OK260" s="30"/>
      <c r="OL260" s="30"/>
      <c r="OM260" s="30">
        <f t="shared" si="804"/>
        <v>1</v>
      </c>
      <c r="ON260" s="17"/>
    </row>
    <row r="261" spans="1:404" ht="34.5" hidden="1" customHeight="1">
      <c r="A261" s="324"/>
      <c r="B261" s="74">
        <v>76</v>
      </c>
      <c r="C261" s="16" t="s">
        <v>28</v>
      </c>
      <c r="D261" s="73" t="s">
        <v>2</v>
      </c>
      <c r="E261" s="16" t="s">
        <v>6</v>
      </c>
      <c r="F261" s="82" t="s">
        <v>2</v>
      </c>
      <c r="G261" s="73"/>
      <c r="H261" s="16" t="s">
        <v>6</v>
      </c>
      <c r="I261" s="16" t="s">
        <v>724</v>
      </c>
      <c r="J261" s="76"/>
      <c r="K261" s="30" t="s">
        <v>636</v>
      </c>
      <c r="L261" s="30" t="s">
        <v>957</v>
      </c>
      <c r="M261" s="29" t="s">
        <v>983</v>
      </c>
      <c r="N261" s="93" t="s">
        <v>981</v>
      </c>
      <c r="O261" s="301"/>
      <c r="P261" s="76"/>
      <c r="Q261" s="30" t="s">
        <v>27</v>
      </c>
      <c r="R261" s="30"/>
      <c r="S261" s="30"/>
      <c r="T261" s="30"/>
      <c r="U261" s="30"/>
      <c r="V261" s="30"/>
      <c r="W261" s="30"/>
      <c r="X261" s="30"/>
      <c r="Y261" s="30"/>
      <c r="Z261" s="30"/>
      <c r="AA261" s="30"/>
      <c r="AB261" s="152" t="s">
        <v>1068</v>
      </c>
      <c r="AC261" s="152" t="s">
        <v>1068</v>
      </c>
      <c r="AD261" s="152" t="s">
        <v>1068</v>
      </c>
      <c r="AE261" s="30">
        <v>1</v>
      </c>
      <c r="AF261" s="30">
        <v>2</v>
      </c>
      <c r="AG261" s="30">
        <v>2</v>
      </c>
      <c r="AH261" s="30">
        <v>2</v>
      </c>
      <c r="AI261" s="23">
        <v>1</v>
      </c>
      <c r="AJ261" s="23">
        <v>1</v>
      </c>
      <c r="AK261" s="30">
        <v>2</v>
      </c>
      <c r="AL261" s="30">
        <v>2</v>
      </c>
      <c r="AM261" s="30">
        <v>2</v>
      </c>
      <c r="AN261" s="30">
        <v>2</v>
      </c>
      <c r="AO261" s="30">
        <v>2</v>
      </c>
      <c r="AP261" s="23">
        <v>2</v>
      </c>
      <c r="AQ261" s="30">
        <v>2</v>
      </c>
      <c r="AR261" s="23">
        <v>1</v>
      </c>
      <c r="AS261" s="30">
        <v>2</v>
      </c>
      <c r="AT261" s="30">
        <v>2</v>
      </c>
      <c r="AU261" s="30">
        <v>2</v>
      </c>
      <c r="AV261" s="30">
        <v>2</v>
      </c>
      <c r="AW261" s="173">
        <f>COUNTIF(AE261:AV261,"2")</f>
        <v>14</v>
      </c>
      <c r="AX261" s="174">
        <f t="shared" ref="AX261" si="817">AW261/(AW261+AY261+BA261+BC261)</f>
        <v>0.77777777777777779</v>
      </c>
      <c r="AY261" s="173">
        <f>COUNTIF(AE261:AV261,"1")</f>
        <v>4</v>
      </c>
      <c r="AZ261" s="174">
        <f t="shared" ref="AZ261" si="818">AY261/(AW261+AY261+BA261+BC261)</f>
        <v>0.22222222222222221</v>
      </c>
      <c r="BA261" s="173">
        <f>COUNTIF(AE261:AV261,"0")</f>
        <v>0</v>
      </c>
      <c r="BB261" s="174">
        <f t="shared" ref="BB261" si="819">BA261/(AW261+AY261+BA261+BC261)</f>
        <v>0</v>
      </c>
      <c r="BC261" s="173">
        <f>COUNTIF(AE261:AV261,"KĐG")</f>
        <v>0</v>
      </c>
      <c r="BD261" s="174">
        <f t="shared" ref="BD261" si="820">BC261/(AW261+AY261+BA261+BC261)</f>
        <v>0</v>
      </c>
      <c r="BE261" s="175">
        <f t="shared" ref="BE261" si="821">(((AW261*2)+(AY261*1)+(BA261*0)))/(AW261+AY261+BA261)</f>
        <v>1.7777777777777777</v>
      </c>
      <c r="BF261" s="169" t="str">
        <f t="shared" ref="BF261" si="822">IF(BD261&gt;=50%,"KĐG",IF(BE261&gt;=1.6,"ĐMT",IF(BE261&gt;=1,"CCG","CĐ")))</f>
        <v>ĐMT</v>
      </c>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130"/>
      <c r="CP261" s="130"/>
      <c r="CQ261" s="130"/>
      <c r="CR261" s="130"/>
      <c r="CS261" s="130"/>
      <c r="CT261" s="130"/>
      <c r="CU261" s="130"/>
      <c r="CV261" s="130"/>
      <c r="CW261" s="130"/>
      <c r="CX261" s="130"/>
      <c r="CY261" s="30"/>
      <c r="CZ261" s="30"/>
      <c r="DA261" s="30"/>
      <c r="DB261" s="30"/>
      <c r="DC261" s="30"/>
      <c r="DD261" s="30"/>
      <c r="DE261" s="30"/>
      <c r="DF261" s="30"/>
      <c r="DG261" s="30"/>
      <c r="DH261" s="135"/>
      <c r="DI261" s="30"/>
      <c r="DJ261" s="30"/>
      <c r="DK261" s="30"/>
      <c r="DL261" s="30"/>
      <c r="DM261" s="30"/>
      <c r="DN261" s="30"/>
      <c r="DO261" s="30"/>
      <c r="DP261" s="30"/>
      <c r="DQ261" s="30"/>
      <c r="DR261" s="135"/>
      <c r="DS261" s="30"/>
      <c r="DT261" s="30"/>
      <c r="DU261" s="30"/>
      <c r="DV261" s="130"/>
      <c r="DW261" s="130"/>
      <c r="DX261" s="130"/>
      <c r="DY261" s="130"/>
      <c r="DZ261" s="130"/>
      <c r="EA261" s="130"/>
      <c r="EB261" s="130"/>
      <c r="EC261" s="130"/>
      <c r="ED261" s="130"/>
      <c r="EE261" s="130"/>
      <c r="EF261" s="130"/>
      <c r="EG261" s="130"/>
      <c r="EH261" s="130"/>
      <c r="EI261" s="130"/>
      <c r="EJ261" s="130"/>
      <c r="EK261" s="130"/>
      <c r="EL261" s="130"/>
      <c r="EM261" s="130"/>
      <c r="EN261" s="130"/>
      <c r="EO261" s="130"/>
      <c r="EP261" s="30"/>
      <c r="EQ261" s="30"/>
      <c r="ER261" s="30"/>
      <c r="ES261" s="30"/>
      <c r="ET261" s="30"/>
      <c r="EU261" s="30"/>
      <c r="EV261" s="30"/>
      <c r="EW261" s="30"/>
      <c r="EX261" s="30"/>
      <c r="EY261" s="135"/>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130"/>
      <c r="LE261" s="130"/>
      <c r="LF261" s="130"/>
      <c r="LG261" s="130"/>
      <c r="LH261" s="130"/>
      <c r="LI261" s="130"/>
      <c r="LJ261" s="130"/>
      <c r="LK261" s="130"/>
      <c r="LL261" s="130"/>
      <c r="LM261" s="130"/>
      <c r="LN261" s="130"/>
      <c r="LO261" s="130"/>
      <c r="LP261" s="130"/>
      <c r="LQ261" s="130"/>
      <c r="LR261" s="130"/>
      <c r="LS261" s="130"/>
      <c r="LT261" s="130"/>
      <c r="LU261" s="130"/>
      <c r="LV261" s="130"/>
      <c r="LW261" s="130"/>
      <c r="LX261" s="135"/>
      <c r="LY261" s="30"/>
      <c r="LZ261" s="30"/>
      <c r="MA261" s="30"/>
      <c r="MB261" s="30"/>
      <c r="MC261" s="30"/>
      <c r="MD261" s="30"/>
      <c r="ME261" s="30"/>
      <c r="MF261" s="30"/>
      <c r="MG261" s="30"/>
      <c r="MH261" s="30"/>
      <c r="MI261" s="30"/>
      <c r="MJ261" s="30"/>
      <c r="MK261" s="30"/>
      <c r="ML261" s="30"/>
      <c r="MM261" s="30"/>
      <c r="MN261" s="30"/>
      <c r="MO261" s="30"/>
      <c r="MP261" s="30"/>
      <c r="MQ261" s="30"/>
      <c r="MR261" s="30"/>
      <c r="MS261" s="30"/>
      <c r="MT261" s="30"/>
      <c r="MU261" s="30"/>
      <c r="MV261" s="30"/>
      <c r="MW261" s="30"/>
      <c r="MX261" s="30"/>
      <c r="MY261" s="30"/>
      <c r="MZ261" s="30"/>
      <c r="NA261" s="30"/>
      <c r="NB261" s="30"/>
      <c r="NC261" s="135"/>
      <c r="ND261" s="30"/>
      <c r="NE261" s="30"/>
      <c r="NF261" s="30"/>
      <c r="NG261" s="30"/>
      <c r="NH261" s="30"/>
      <c r="NI261" s="30"/>
      <c r="NJ261" s="30"/>
      <c r="NK261" s="30"/>
      <c r="NL261" s="30"/>
      <c r="NM261" s="30"/>
      <c r="NN261" s="30"/>
      <c r="NO261" s="30"/>
      <c r="NP261" s="30"/>
      <c r="NQ261" s="30"/>
      <c r="NR261" s="30"/>
      <c r="NS261" s="30"/>
      <c r="NT261" s="30"/>
      <c r="NU261" s="30"/>
      <c r="NV261" s="30"/>
      <c r="NW261" s="30"/>
      <c r="NX261" s="30"/>
      <c r="NY261" s="30"/>
      <c r="NZ261" s="30"/>
      <c r="OA261" s="30"/>
      <c r="OB261" s="30"/>
      <c r="OC261" s="30"/>
      <c r="OD261" s="30"/>
      <c r="OE261" s="30"/>
      <c r="OF261" s="30"/>
      <c r="OG261" s="30"/>
      <c r="OH261" s="30"/>
      <c r="OI261" s="30"/>
      <c r="OJ261" s="30"/>
      <c r="OK261" s="30"/>
      <c r="OL261" s="30"/>
      <c r="OM261" s="30">
        <f t="shared" si="804"/>
        <v>1</v>
      </c>
      <c r="ON261" s="17"/>
    </row>
    <row r="262" spans="1:404" ht="36.75" hidden="1" customHeight="1">
      <c r="A262" s="324"/>
      <c r="B262" s="74">
        <v>76</v>
      </c>
      <c r="C262" s="16" t="s">
        <v>28</v>
      </c>
      <c r="D262" s="73" t="s">
        <v>2</v>
      </c>
      <c r="E262" s="16" t="s">
        <v>6</v>
      </c>
      <c r="F262" s="82" t="s">
        <v>2</v>
      </c>
      <c r="G262" s="73"/>
      <c r="H262" s="16" t="s">
        <v>6</v>
      </c>
      <c r="I262" s="16" t="s">
        <v>1168</v>
      </c>
      <c r="J262" s="76"/>
      <c r="K262" s="30" t="s">
        <v>636</v>
      </c>
      <c r="L262" s="30" t="s">
        <v>957</v>
      </c>
      <c r="M262" s="29" t="s">
        <v>983</v>
      </c>
      <c r="N262" s="93" t="s">
        <v>981</v>
      </c>
      <c r="O262" s="301"/>
      <c r="P262" s="76"/>
      <c r="Q262" s="30"/>
      <c r="R262" s="30" t="s">
        <v>27</v>
      </c>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152" t="s">
        <v>1068</v>
      </c>
      <c r="BH262" s="152" t="s">
        <v>1068</v>
      </c>
      <c r="BI262" s="152" t="s">
        <v>1068</v>
      </c>
      <c r="BJ262" s="30">
        <v>2</v>
      </c>
      <c r="BK262" s="30">
        <v>2</v>
      </c>
      <c r="BL262" s="30">
        <v>2</v>
      </c>
      <c r="BM262" s="30">
        <v>2</v>
      </c>
      <c r="BN262" s="23">
        <v>2</v>
      </c>
      <c r="BO262" s="23">
        <v>2</v>
      </c>
      <c r="BP262" s="30">
        <v>2</v>
      </c>
      <c r="BQ262" s="30">
        <v>1</v>
      </c>
      <c r="BR262" s="30">
        <v>2</v>
      </c>
      <c r="BS262" s="30">
        <v>2</v>
      </c>
      <c r="BT262" s="30">
        <v>2</v>
      </c>
      <c r="BU262" s="23">
        <v>2</v>
      </c>
      <c r="BV262" s="30">
        <v>2</v>
      </c>
      <c r="BW262" s="23">
        <v>1</v>
      </c>
      <c r="BX262" s="30">
        <v>2</v>
      </c>
      <c r="BY262" s="30">
        <v>2</v>
      </c>
      <c r="BZ262" s="30">
        <v>2</v>
      </c>
      <c r="CA262" s="30">
        <v>1</v>
      </c>
      <c r="CB262" s="30"/>
      <c r="CC262" s="185">
        <f>COUNTIF(BJ262:CA262,"2")</f>
        <v>15</v>
      </c>
      <c r="CD262" s="186">
        <f t="shared" ref="CD262" si="823">CC262/(CC262+CE262+CG262+CI262)</f>
        <v>0.83333333333333337</v>
      </c>
      <c r="CE262" s="185">
        <f>COUNTIF(BJ262:CA262,"1")</f>
        <v>3</v>
      </c>
      <c r="CF262" s="186">
        <f t="shared" ref="CF262" si="824">CE262/(CC262+CE262+CG262+CI262)</f>
        <v>0.16666666666666666</v>
      </c>
      <c r="CG262" s="185">
        <f>COUNTIF(BJ262:CA262,"0")</f>
        <v>0</v>
      </c>
      <c r="CH262" s="186">
        <f t="shared" ref="CH262" si="825">CG262/(CC262+CE262+CG262+CI262)</f>
        <v>0</v>
      </c>
      <c r="CI262" s="185">
        <f>COUNTIF(BJ262:CA262,"KĐG")</f>
        <v>0</v>
      </c>
      <c r="CJ262" s="186">
        <f t="shared" ref="CJ262" si="826">CI262/(CC262+CE262+CG262+CI262)</f>
        <v>0</v>
      </c>
      <c r="CK262" s="187">
        <f t="shared" ref="CK262" si="827">(((CC262*2)+(CE262*1)+(CG262*0)))/(CC262+CE262+CG262)</f>
        <v>1.8333333333333333</v>
      </c>
      <c r="CL262" s="169" t="str">
        <f t="shared" ref="CL262" si="828">IF(CJ262&gt;=50%,"KĐG",IF(CK262&gt;=1.6,"ĐMT",IF(CK262&gt;=1,"CCG","CĐ")))</f>
        <v>ĐMT</v>
      </c>
      <c r="CM262" s="30"/>
      <c r="CN262" s="30"/>
      <c r="CO262" s="130"/>
      <c r="CP262" s="130"/>
      <c r="CQ262" s="130"/>
      <c r="CR262" s="130"/>
      <c r="CS262" s="130"/>
      <c r="CT262" s="130"/>
      <c r="CU262" s="130"/>
      <c r="CV262" s="130"/>
      <c r="CW262" s="130"/>
      <c r="CX262" s="130"/>
      <c r="CY262" s="30"/>
      <c r="CZ262" s="30"/>
      <c r="DA262" s="30"/>
      <c r="DB262" s="30"/>
      <c r="DC262" s="30"/>
      <c r="DD262" s="30"/>
      <c r="DE262" s="30"/>
      <c r="DF262" s="30"/>
      <c r="DG262" s="30"/>
      <c r="DH262" s="135"/>
      <c r="DI262" s="30"/>
      <c r="DJ262" s="30"/>
      <c r="DK262" s="30"/>
      <c r="DL262" s="30"/>
      <c r="DM262" s="30"/>
      <c r="DN262" s="30"/>
      <c r="DO262" s="30"/>
      <c r="DP262" s="30"/>
      <c r="DQ262" s="30"/>
      <c r="DR262" s="135"/>
      <c r="DS262" s="30"/>
      <c r="DT262" s="30"/>
      <c r="DU262" s="30"/>
      <c r="DV262" s="130"/>
      <c r="DW262" s="130"/>
      <c r="DX262" s="130"/>
      <c r="DY262" s="130"/>
      <c r="DZ262" s="130"/>
      <c r="EA262" s="130"/>
      <c r="EB262" s="130"/>
      <c r="EC262" s="130"/>
      <c r="ED262" s="130"/>
      <c r="EE262" s="130"/>
      <c r="EF262" s="130"/>
      <c r="EG262" s="130"/>
      <c r="EH262" s="130"/>
      <c r="EI262" s="130"/>
      <c r="EJ262" s="130"/>
      <c r="EK262" s="130"/>
      <c r="EL262" s="130"/>
      <c r="EM262" s="130"/>
      <c r="EN262" s="130"/>
      <c r="EO262" s="130"/>
      <c r="EP262" s="30"/>
      <c r="EQ262" s="30"/>
      <c r="ER262" s="30"/>
      <c r="ES262" s="30"/>
      <c r="ET262" s="30"/>
      <c r="EU262" s="30"/>
      <c r="EV262" s="30"/>
      <c r="EW262" s="30"/>
      <c r="EX262" s="30"/>
      <c r="EY262" s="135"/>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c r="IY262" s="30"/>
      <c r="IZ262" s="30"/>
      <c r="JA262" s="30"/>
      <c r="JB262" s="30"/>
      <c r="JC262" s="30"/>
      <c r="JD262" s="30"/>
      <c r="JE262" s="30"/>
      <c r="JF262" s="30"/>
      <c r="JG262" s="30"/>
      <c r="JH262" s="30"/>
      <c r="JI262" s="30"/>
      <c r="JJ262" s="30"/>
      <c r="JK262" s="30"/>
      <c r="JL262" s="30"/>
      <c r="JM262" s="30"/>
      <c r="JN262" s="30"/>
      <c r="JO262" s="30"/>
      <c r="JP262" s="30"/>
      <c r="JQ262" s="30"/>
      <c r="JR262" s="30"/>
      <c r="JS262" s="30"/>
      <c r="JT262" s="30"/>
      <c r="JU262" s="30"/>
      <c r="JV262" s="30"/>
      <c r="JW262" s="30"/>
      <c r="JX262" s="30"/>
      <c r="JY262" s="30"/>
      <c r="JZ262" s="30"/>
      <c r="KA262" s="30"/>
      <c r="KB262" s="30"/>
      <c r="KC262" s="30"/>
      <c r="KD262" s="30"/>
      <c r="KE262" s="30"/>
      <c r="KF262" s="30"/>
      <c r="KG262" s="30"/>
      <c r="KH262" s="30"/>
      <c r="KI262" s="30"/>
      <c r="KJ262" s="30"/>
      <c r="KK262" s="30"/>
      <c r="KL262" s="30"/>
      <c r="KM262" s="30"/>
      <c r="KN262" s="30"/>
      <c r="KO262" s="30"/>
      <c r="KP262" s="30"/>
      <c r="KQ262" s="30"/>
      <c r="KR262" s="30"/>
      <c r="KS262" s="30"/>
      <c r="KT262" s="30"/>
      <c r="KU262" s="30"/>
      <c r="KV262" s="30"/>
      <c r="KW262" s="30"/>
      <c r="KX262" s="30"/>
      <c r="KY262" s="30"/>
      <c r="KZ262" s="30"/>
      <c r="LA262" s="30"/>
      <c r="LB262" s="30"/>
      <c r="LC262" s="30"/>
      <c r="LD262" s="130"/>
      <c r="LE262" s="130"/>
      <c r="LF262" s="130"/>
      <c r="LG262" s="130"/>
      <c r="LH262" s="130"/>
      <c r="LI262" s="130"/>
      <c r="LJ262" s="130"/>
      <c r="LK262" s="130"/>
      <c r="LL262" s="130"/>
      <c r="LM262" s="130"/>
      <c r="LN262" s="130"/>
      <c r="LO262" s="130"/>
      <c r="LP262" s="130"/>
      <c r="LQ262" s="130"/>
      <c r="LR262" s="130"/>
      <c r="LS262" s="130"/>
      <c r="LT262" s="130"/>
      <c r="LU262" s="130"/>
      <c r="LV262" s="130"/>
      <c r="LW262" s="130"/>
      <c r="LX262" s="135"/>
      <c r="LY262" s="30"/>
      <c r="LZ262" s="30"/>
      <c r="MA262" s="30"/>
      <c r="MB262" s="30"/>
      <c r="MC262" s="30"/>
      <c r="MD262" s="30"/>
      <c r="ME262" s="30"/>
      <c r="MF262" s="30"/>
      <c r="MG262" s="30"/>
      <c r="MH262" s="30"/>
      <c r="MI262" s="30"/>
      <c r="MJ262" s="30"/>
      <c r="MK262" s="30"/>
      <c r="ML262" s="30"/>
      <c r="MM262" s="30"/>
      <c r="MN262" s="30"/>
      <c r="MO262" s="30"/>
      <c r="MP262" s="30"/>
      <c r="MQ262" s="30"/>
      <c r="MR262" s="30"/>
      <c r="MS262" s="30"/>
      <c r="MT262" s="30"/>
      <c r="MU262" s="30"/>
      <c r="MV262" s="30"/>
      <c r="MW262" s="30"/>
      <c r="MX262" s="30"/>
      <c r="MY262" s="30"/>
      <c r="MZ262" s="30"/>
      <c r="NA262" s="30"/>
      <c r="NB262" s="30"/>
      <c r="NC262" s="135"/>
      <c r="ND262" s="30"/>
      <c r="NE262" s="30"/>
      <c r="NF262" s="30"/>
      <c r="NG262" s="30"/>
      <c r="NH262" s="30"/>
      <c r="NI262" s="30"/>
      <c r="NJ262" s="30"/>
      <c r="NK262" s="30"/>
      <c r="NL262" s="30"/>
      <c r="NM262" s="30"/>
      <c r="NN262" s="30"/>
      <c r="NO262" s="30"/>
      <c r="NP262" s="30"/>
      <c r="NQ262" s="30"/>
      <c r="NR262" s="30"/>
      <c r="NS262" s="30"/>
      <c r="NT262" s="30"/>
      <c r="NU262" s="30"/>
      <c r="NV262" s="30"/>
      <c r="NW262" s="30"/>
      <c r="NX262" s="30"/>
      <c r="NY262" s="30"/>
      <c r="NZ262" s="30"/>
      <c r="OA262" s="30"/>
      <c r="OB262" s="30"/>
      <c r="OC262" s="30"/>
      <c r="OD262" s="30"/>
      <c r="OE262" s="30"/>
      <c r="OF262" s="30"/>
      <c r="OG262" s="30"/>
      <c r="OH262" s="30"/>
      <c r="OI262" s="30"/>
      <c r="OJ262" s="30"/>
      <c r="OK262" s="30"/>
      <c r="OL262" s="30"/>
      <c r="OM262" s="30">
        <f t="shared" si="804"/>
        <v>1</v>
      </c>
      <c r="ON262" s="17"/>
    </row>
    <row r="263" spans="1:404" ht="35.25" hidden="1" customHeight="1">
      <c r="A263" s="324"/>
      <c r="B263" s="74">
        <v>76</v>
      </c>
      <c r="C263" s="16" t="s">
        <v>28</v>
      </c>
      <c r="D263" s="73" t="s">
        <v>2</v>
      </c>
      <c r="E263" s="16" t="s">
        <v>6</v>
      </c>
      <c r="F263" s="82" t="s">
        <v>2</v>
      </c>
      <c r="G263" s="29"/>
      <c r="H263" s="16" t="s">
        <v>6</v>
      </c>
      <c r="I263" s="16" t="s">
        <v>1216</v>
      </c>
      <c r="J263" s="76"/>
      <c r="K263" s="30" t="s">
        <v>636</v>
      </c>
      <c r="L263" s="30" t="s">
        <v>957</v>
      </c>
      <c r="M263" s="29" t="s">
        <v>983</v>
      </c>
      <c r="N263" s="93" t="s">
        <v>981</v>
      </c>
      <c r="O263" s="301"/>
      <c r="P263" s="76"/>
      <c r="Q263" s="30"/>
      <c r="R263" s="30"/>
      <c r="S263" s="30" t="s">
        <v>27</v>
      </c>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152" t="s">
        <v>1068</v>
      </c>
      <c r="CN263" s="152" t="s">
        <v>1068</v>
      </c>
      <c r="CO263" s="152" t="s">
        <v>1068</v>
      </c>
      <c r="CP263" s="130"/>
      <c r="CQ263" s="130"/>
      <c r="CR263" s="130"/>
      <c r="CS263" s="130"/>
      <c r="CT263" s="130"/>
      <c r="CU263" s="130"/>
      <c r="CV263" s="130"/>
      <c r="CW263" s="130"/>
      <c r="CX263" s="130"/>
      <c r="CY263" s="30"/>
      <c r="CZ263" s="30"/>
      <c r="DA263" s="30"/>
      <c r="DB263" s="30"/>
      <c r="DC263" s="30"/>
      <c r="DD263" s="30"/>
      <c r="DE263" s="30"/>
      <c r="DF263" s="30"/>
      <c r="DG263" s="30"/>
      <c r="DH263" s="135"/>
      <c r="DI263" s="30"/>
      <c r="DJ263" s="30"/>
      <c r="DK263" s="30"/>
      <c r="DL263" s="30"/>
      <c r="DM263" s="30"/>
      <c r="DN263" s="30"/>
      <c r="DO263" s="30"/>
      <c r="DP263" s="30"/>
      <c r="DQ263" s="30"/>
      <c r="DR263" s="135"/>
      <c r="DS263" s="30"/>
      <c r="DT263" s="30"/>
      <c r="DU263" s="30"/>
      <c r="DV263" s="130"/>
      <c r="DW263" s="130"/>
      <c r="DX263" s="130"/>
      <c r="DY263" s="130"/>
      <c r="DZ263" s="130"/>
      <c r="EA263" s="130"/>
      <c r="EB263" s="130"/>
      <c r="EC263" s="130"/>
      <c r="ED263" s="130"/>
      <c r="EE263" s="130"/>
      <c r="EF263" s="130"/>
      <c r="EG263" s="130"/>
      <c r="EH263" s="130"/>
      <c r="EI263" s="130"/>
      <c r="EJ263" s="130"/>
      <c r="EK263" s="130"/>
      <c r="EL263" s="130"/>
      <c r="EM263" s="130"/>
      <c r="EN263" s="130"/>
      <c r="EO263" s="130"/>
      <c r="EP263" s="30"/>
      <c r="EQ263" s="30"/>
      <c r="ER263" s="30"/>
      <c r="ES263" s="30"/>
      <c r="ET263" s="30"/>
      <c r="EU263" s="30"/>
      <c r="EV263" s="30"/>
      <c r="EW263" s="30"/>
      <c r="EX263" s="30"/>
      <c r="EY263" s="135"/>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130"/>
      <c r="LE263" s="130"/>
      <c r="LF263" s="130"/>
      <c r="LG263" s="130"/>
      <c r="LH263" s="130"/>
      <c r="LI263" s="130"/>
      <c r="LJ263" s="130"/>
      <c r="LK263" s="130"/>
      <c r="LL263" s="130"/>
      <c r="LM263" s="130"/>
      <c r="LN263" s="130"/>
      <c r="LO263" s="130"/>
      <c r="LP263" s="130"/>
      <c r="LQ263" s="130"/>
      <c r="LR263" s="130"/>
      <c r="LS263" s="130"/>
      <c r="LT263" s="130"/>
      <c r="LU263" s="130"/>
      <c r="LV263" s="130"/>
      <c r="LW263" s="130"/>
      <c r="LX263" s="135"/>
      <c r="LY263" s="30"/>
      <c r="LZ263" s="30"/>
      <c r="MA263" s="30"/>
      <c r="MB263" s="30"/>
      <c r="MC263" s="30"/>
      <c r="MD263" s="30"/>
      <c r="ME263" s="30"/>
      <c r="MF263" s="30"/>
      <c r="MG263" s="30"/>
      <c r="MH263" s="30"/>
      <c r="MI263" s="30"/>
      <c r="MJ263" s="30"/>
      <c r="MK263" s="30"/>
      <c r="ML263" s="30"/>
      <c r="MM263" s="30"/>
      <c r="MN263" s="30"/>
      <c r="MO263" s="30"/>
      <c r="MP263" s="30"/>
      <c r="MQ263" s="30"/>
      <c r="MR263" s="30"/>
      <c r="MS263" s="30"/>
      <c r="MT263" s="30"/>
      <c r="MU263" s="30"/>
      <c r="MV263" s="30"/>
      <c r="MW263" s="30"/>
      <c r="MX263" s="30"/>
      <c r="MY263" s="30"/>
      <c r="MZ263" s="30"/>
      <c r="NA263" s="30"/>
      <c r="NB263" s="30"/>
      <c r="NC263" s="135"/>
      <c r="ND263" s="30"/>
      <c r="NE263" s="30"/>
      <c r="NF263" s="30"/>
      <c r="NG263" s="30"/>
      <c r="NH263" s="30"/>
      <c r="NI263" s="30"/>
      <c r="NJ263" s="30"/>
      <c r="NK263" s="30"/>
      <c r="NL263" s="30"/>
      <c r="NM263" s="30"/>
      <c r="NN263" s="30"/>
      <c r="NO263" s="30"/>
      <c r="NP263" s="30"/>
      <c r="NQ263" s="30"/>
      <c r="NR263" s="30"/>
      <c r="NS263" s="30"/>
      <c r="NT263" s="30"/>
      <c r="NU263" s="30"/>
      <c r="NV263" s="30"/>
      <c r="NW263" s="30"/>
      <c r="NX263" s="30"/>
      <c r="NY263" s="30"/>
      <c r="NZ263" s="30"/>
      <c r="OA263" s="30"/>
      <c r="OB263" s="30"/>
      <c r="OC263" s="30"/>
      <c r="OD263" s="30"/>
      <c r="OE263" s="30"/>
      <c r="OF263" s="30"/>
      <c r="OG263" s="30"/>
      <c r="OH263" s="30"/>
      <c r="OI263" s="30"/>
      <c r="OJ263" s="30"/>
      <c r="OK263" s="30"/>
      <c r="OL263" s="30"/>
      <c r="OM263" s="30">
        <f t="shared" si="804"/>
        <v>1</v>
      </c>
      <c r="ON263" s="17"/>
    </row>
    <row r="264" spans="1:404" ht="251.25" hidden="1" customHeight="1">
      <c r="A264" s="324"/>
      <c r="B264" s="74">
        <v>76</v>
      </c>
      <c r="C264" s="16" t="s">
        <v>28</v>
      </c>
      <c r="D264" s="73" t="s">
        <v>2</v>
      </c>
      <c r="E264" s="16" t="s">
        <v>6</v>
      </c>
      <c r="F264" s="82" t="s">
        <v>2</v>
      </c>
      <c r="G264" s="73"/>
      <c r="H264" s="16" t="s">
        <v>6</v>
      </c>
      <c r="I264" s="16" t="s">
        <v>724</v>
      </c>
      <c r="J264" s="76"/>
      <c r="K264" s="30" t="s">
        <v>636</v>
      </c>
      <c r="L264" s="30" t="s">
        <v>957</v>
      </c>
      <c r="M264" s="29" t="s">
        <v>983</v>
      </c>
      <c r="N264" s="93" t="s">
        <v>981</v>
      </c>
      <c r="O264" s="301"/>
      <c r="P264" s="76"/>
      <c r="Q264" s="30"/>
      <c r="R264" s="30"/>
      <c r="S264" s="30"/>
      <c r="T264" s="30" t="s">
        <v>27</v>
      </c>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130"/>
      <c r="CP264" s="130"/>
      <c r="CQ264" s="130"/>
      <c r="CR264" s="130"/>
      <c r="CS264" s="130"/>
      <c r="CT264" s="130"/>
      <c r="CU264" s="130"/>
      <c r="CV264" s="130"/>
      <c r="CW264" s="130"/>
      <c r="CX264" s="130"/>
      <c r="CY264" s="30"/>
      <c r="CZ264" s="30"/>
      <c r="DA264" s="30"/>
      <c r="DB264" s="30"/>
      <c r="DC264" s="30"/>
      <c r="DD264" s="30"/>
      <c r="DE264" s="30"/>
      <c r="DF264" s="30"/>
      <c r="DG264" s="30"/>
      <c r="DH264" s="135"/>
      <c r="DI264" s="30"/>
      <c r="DJ264" s="30"/>
      <c r="DK264" s="30"/>
      <c r="DL264" s="30"/>
      <c r="DM264" s="30"/>
      <c r="DN264" s="30"/>
      <c r="DO264" s="30"/>
      <c r="DP264" s="30"/>
      <c r="DQ264" s="30"/>
      <c r="DR264" s="152" t="s">
        <v>1068</v>
      </c>
      <c r="DS264" s="152" t="s">
        <v>1068</v>
      </c>
      <c r="DT264" s="152" t="s">
        <v>1068</v>
      </c>
      <c r="DU264" s="152" t="s">
        <v>1068</v>
      </c>
      <c r="DV264" s="152" t="s">
        <v>1068</v>
      </c>
      <c r="DW264" s="130"/>
      <c r="DX264" s="130"/>
      <c r="DY264" s="130"/>
      <c r="DZ264" s="130"/>
      <c r="EA264" s="130"/>
      <c r="EB264" s="130"/>
      <c r="EC264" s="130"/>
      <c r="ED264" s="130"/>
      <c r="EE264" s="130"/>
      <c r="EF264" s="130"/>
      <c r="EG264" s="130"/>
      <c r="EH264" s="130"/>
      <c r="EI264" s="130"/>
      <c r="EJ264" s="130"/>
      <c r="EK264" s="130"/>
      <c r="EL264" s="130"/>
      <c r="EM264" s="130"/>
      <c r="EN264" s="130"/>
      <c r="EO264" s="130"/>
      <c r="EP264" s="30"/>
      <c r="EQ264" s="30"/>
      <c r="ER264" s="30"/>
      <c r="ES264" s="30"/>
      <c r="ET264" s="30"/>
      <c r="EU264" s="30"/>
      <c r="EV264" s="30"/>
      <c r="EW264" s="30"/>
      <c r="EX264" s="30"/>
      <c r="EY264" s="135"/>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c r="IY264" s="30"/>
      <c r="IZ264" s="30"/>
      <c r="JA264" s="30"/>
      <c r="JB264" s="30"/>
      <c r="JC264" s="30"/>
      <c r="JD264" s="30"/>
      <c r="JE264" s="30"/>
      <c r="JF264" s="30"/>
      <c r="JG264" s="30"/>
      <c r="JH264" s="30"/>
      <c r="JI264" s="30"/>
      <c r="JJ264" s="30"/>
      <c r="JK264" s="30"/>
      <c r="JL264" s="30"/>
      <c r="JM264" s="30"/>
      <c r="JN264" s="30"/>
      <c r="JO264" s="30"/>
      <c r="JP264" s="30"/>
      <c r="JQ264" s="30"/>
      <c r="JR264" s="30"/>
      <c r="JS264" s="30"/>
      <c r="JT264" s="30"/>
      <c r="JU264" s="30"/>
      <c r="JV264" s="30"/>
      <c r="JW264" s="30"/>
      <c r="JX264" s="30"/>
      <c r="JY264" s="30"/>
      <c r="JZ264" s="30"/>
      <c r="KA264" s="30"/>
      <c r="KB264" s="30"/>
      <c r="KC264" s="30"/>
      <c r="KD264" s="30"/>
      <c r="KE264" s="30"/>
      <c r="KF264" s="30"/>
      <c r="KG264" s="30"/>
      <c r="KH264" s="30"/>
      <c r="KI264" s="30"/>
      <c r="KJ264" s="30"/>
      <c r="KK264" s="30"/>
      <c r="KL264" s="30"/>
      <c r="KM264" s="30"/>
      <c r="KN264" s="30"/>
      <c r="KO264" s="30"/>
      <c r="KP264" s="30"/>
      <c r="KQ264" s="30"/>
      <c r="KR264" s="30"/>
      <c r="KS264" s="30"/>
      <c r="KT264" s="30"/>
      <c r="KU264" s="30"/>
      <c r="KV264" s="30"/>
      <c r="KW264" s="30"/>
      <c r="KX264" s="30"/>
      <c r="KY264" s="30"/>
      <c r="KZ264" s="30"/>
      <c r="LA264" s="30"/>
      <c r="LB264" s="30"/>
      <c r="LC264" s="30"/>
      <c r="LD264" s="130"/>
      <c r="LE264" s="130"/>
      <c r="LF264" s="130"/>
      <c r="LG264" s="130"/>
      <c r="LH264" s="130"/>
      <c r="LI264" s="130"/>
      <c r="LJ264" s="130"/>
      <c r="LK264" s="130"/>
      <c r="LL264" s="130"/>
      <c r="LM264" s="130"/>
      <c r="LN264" s="130"/>
      <c r="LO264" s="130"/>
      <c r="LP264" s="130"/>
      <c r="LQ264" s="130"/>
      <c r="LR264" s="130"/>
      <c r="LS264" s="130"/>
      <c r="LT264" s="130"/>
      <c r="LU264" s="130"/>
      <c r="LV264" s="130"/>
      <c r="LW264" s="130"/>
      <c r="LX264" s="135"/>
      <c r="LY264" s="30"/>
      <c r="LZ264" s="30"/>
      <c r="MA264" s="30"/>
      <c r="MB264" s="30"/>
      <c r="MC264" s="30"/>
      <c r="MD264" s="30"/>
      <c r="ME264" s="30"/>
      <c r="MF264" s="30"/>
      <c r="MG264" s="30"/>
      <c r="MH264" s="30"/>
      <c r="MI264" s="30"/>
      <c r="MJ264" s="30"/>
      <c r="MK264" s="30"/>
      <c r="ML264" s="30"/>
      <c r="MM264" s="30"/>
      <c r="MN264" s="30"/>
      <c r="MO264" s="30"/>
      <c r="MP264" s="30"/>
      <c r="MQ264" s="30"/>
      <c r="MR264" s="30"/>
      <c r="MS264" s="30"/>
      <c r="MT264" s="30"/>
      <c r="MU264" s="30"/>
      <c r="MV264" s="30"/>
      <c r="MW264" s="30"/>
      <c r="MX264" s="30"/>
      <c r="MY264" s="30"/>
      <c r="MZ264" s="30"/>
      <c r="NA264" s="30"/>
      <c r="NB264" s="30"/>
      <c r="NC264" s="135"/>
      <c r="ND264" s="30"/>
      <c r="NE264" s="30"/>
      <c r="NF264" s="30"/>
      <c r="NG264" s="30"/>
      <c r="NH264" s="30"/>
      <c r="NI264" s="30"/>
      <c r="NJ264" s="30"/>
      <c r="NK264" s="30"/>
      <c r="NL264" s="30"/>
      <c r="NM264" s="30"/>
      <c r="NN264" s="30"/>
      <c r="NO264" s="30"/>
      <c r="NP264" s="30"/>
      <c r="NQ264" s="30"/>
      <c r="NR264" s="30"/>
      <c r="NS264" s="30"/>
      <c r="NT264" s="30"/>
      <c r="NU264" s="30"/>
      <c r="NV264" s="30"/>
      <c r="NW264" s="30"/>
      <c r="NX264" s="30"/>
      <c r="NY264" s="30"/>
      <c r="NZ264" s="30"/>
      <c r="OA264" s="30"/>
      <c r="OB264" s="30"/>
      <c r="OC264" s="30"/>
      <c r="OD264" s="30"/>
      <c r="OE264" s="30"/>
      <c r="OF264" s="30"/>
      <c r="OG264" s="30"/>
      <c r="OH264" s="30"/>
      <c r="OI264" s="30"/>
      <c r="OJ264" s="30"/>
      <c r="OK264" s="30"/>
      <c r="OL264" s="30"/>
      <c r="OM264" s="30">
        <f t="shared" si="804"/>
        <v>1</v>
      </c>
      <c r="ON264" s="17"/>
    </row>
    <row r="265" spans="1:404" ht="33" hidden="1" customHeight="1">
      <c r="A265" s="324"/>
      <c r="B265" s="74">
        <v>76</v>
      </c>
      <c r="C265" s="16" t="s">
        <v>28</v>
      </c>
      <c r="D265" s="73" t="s">
        <v>2</v>
      </c>
      <c r="E265" s="16" t="s">
        <v>6</v>
      </c>
      <c r="F265" s="82" t="s">
        <v>2</v>
      </c>
      <c r="G265" s="73"/>
      <c r="H265" s="16" t="s">
        <v>6</v>
      </c>
      <c r="I265" s="16" t="s">
        <v>1168</v>
      </c>
      <c r="J265" s="76"/>
      <c r="K265" s="30" t="s">
        <v>636</v>
      </c>
      <c r="L265" s="30" t="s">
        <v>957</v>
      </c>
      <c r="M265" s="29" t="s">
        <v>983</v>
      </c>
      <c r="N265" s="93" t="s">
        <v>981</v>
      </c>
      <c r="O265" s="301"/>
      <c r="P265" s="76"/>
      <c r="Q265" s="30"/>
      <c r="R265" s="30"/>
      <c r="S265" s="30"/>
      <c r="T265" s="30"/>
      <c r="U265" s="30" t="s">
        <v>27</v>
      </c>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130"/>
      <c r="CP265" s="130"/>
      <c r="CQ265" s="130"/>
      <c r="CR265" s="130"/>
      <c r="CS265" s="130"/>
      <c r="CT265" s="130"/>
      <c r="CU265" s="130"/>
      <c r="CV265" s="130"/>
      <c r="CW265" s="130"/>
      <c r="CX265" s="130"/>
      <c r="CY265" s="30"/>
      <c r="CZ265" s="30"/>
      <c r="DA265" s="30"/>
      <c r="DB265" s="30"/>
      <c r="DC265" s="30"/>
      <c r="DD265" s="30"/>
      <c r="DE265" s="30"/>
      <c r="DF265" s="30"/>
      <c r="DG265" s="30"/>
      <c r="DH265" s="135"/>
      <c r="DI265" s="30"/>
      <c r="DJ265" s="30"/>
      <c r="DK265" s="30"/>
      <c r="DL265" s="30"/>
      <c r="DM265" s="30"/>
      <c r="DN265" s="30"/>
      <c r="DO265" s="30"/>
      <c r="DP265" s="30"/>
      <c r="DQ265" s="30"/>
      <c r="DR265" s="135"/>
      <c r="DS265" s="30"/>
      <c r="DT265" s="30"/>
      <c r="DU265" s="30"/>
      <c r="DV265" s="130"/>
      <c r="DW265" s="130"/>
      <c r="DX265" s="130"/>
      <c r="DY265" s="130"/>
      <c r="DZ265" s="130"/>
      <c r="EA265" s="130"/>
      <c r="EB265" s="130"/>
      <c r="EC265" s="130"/>
      <c r="ED265" s="130"/>
      <c r="EE265" s="130"/>
      <c r="EF265" s="130"/>
      <c r="EG265" s="130"/>
      <c r="EH265" s="130"/>
      <c r="EI265" s="130"/>
      <c r="EJ265" s="130"/>
      <c r="EK265" s="130"/>
      <c r="EL265" s="130"/>
      <c r="EM265" s="130"/>
      <c r="EN265" s="130"/>
      <c r="EO265" s="130"/>
      <c r="EP265" s="30"/>
      <c r="EQ265" s="30"/>
      <c r="ER265" s="30"/>
      <c r="ES265" s="30"/>
      <c r="ET265" s="30"/>
      <c r="EU265" s="30"/>
      <c r="EV265" s="30"/>
      <c r="EW265" s="30"/>
      <c r="EX265" s="30"/>
      <c r="EY265" s="152" t="s">
        <v>1068</v>
      </c>
      <c r="EZ265" s="152" t="s">
        <v>1068</v>
      </c>
      <c r="FA265" s="152" t="s">
        <v>1068</v>
      </c>
      <c r="FB265" s="30">
        <v>2</v>
      </c>
      <c r="FC265" s="30">
        <v>1</v>
      </c>
      <c r="FD265" s="30">
        <v>2</v>
      </c>
      <c r="FE265" s="30">
        <v>2</v>
      </c>
      <c r="FF265" s="23">
        <v>1</v>
      </c>
      <c r="FG265" s="23">
        <v>2</v>
      </c>
      <c r="FH265" s="30">
        <v>2</v>
      </c>
      <c r="FI265" s="30">
        <v>2</v>
      </c>
      <c r="FJ265" s="30">
        <v>2</v>
      </c>
      <c r="FK265" s="30">
        <v>1</v>
      </c>
      <c r="FL265" s="30">
        <v>2</v>
      </c>
      <c r="FM265" s="23">
        <v>2</v>
      </c>
      <c r="FN265" s="30">
        <v>2</v>
      </c>
      <c r="FO265" s="23">
        <v>1</v>
      </c>
      <c r="FP265" s="30">
        <v>2</v>
      </c>
      <c r="FQ265" s="30">
        <v>2</v>
      </c>
      <c r="FR265" s="30">
        <v>2</v>
      </c>
      <c r="FS265" s="30"/>
      <c r="FT265" s="214">
        <f>COUNTIF(FB265:FS265,"2")</f>
        <v>13</v>
      </c>
      <c r="FU265" s="215">
        <f t="shared" ref="FU265" si="829">FT265/(FT265+FV265+FX265+FZ265)</f>
        <v>0.76470588235294112</v>
      </c>
      <c r="FV265" s="214">
        <f>COUNTIF(FB265:FS265,"1")</f>
        <v>4</v>
      </c>
      <c r="FW265" s="215">
        <f t="shared" ref="FW265" si="830">FV265/(FT265+FV265+FX265+FZ265)</f>
        <v>0.23529411764705882</v>
      </c>
      <c r="FX265" s="214">
        <f>COUNTIF(FB265:FS265,"0")</f>
        <v>0</v>
      </c>
      <c r="FY265" s="215">
        <f t="shared" ref="FY265" si="831">FX265/(FT265+FV265+FX265+FZ265)</f>
        <v>0</v>
      </c>
      <c r="FZ265" s="214">
        <f>COUNTIF(FB265:FS265,"KĐG")</f>
        <v>0</v>
      </c>
      <c r="GA265" s="215">
        <f t="shared" ref="GA265" si="832">FZ265/(FT265+FV265+FX265+FZ265)</f>
        <v>0</v>
      </c>
      <c r="GB265" s="216">
        <f t="shared" ref="GB265" si="833">(((FT265*2)+(FV265*1)+(FX265*0)))/(FT265+FV265+FX265)</f>
        <v>1.7647058823529411</v>
      </c>
      <c r="GC265" s="169" t="str">
        <f t="shared" ref="GC265" si="834">IF(GA265&gt;=50%,"KĐG",IF(GB265&gt;=1.6,"ĐMT",IF(GB265&gt;=1,"CCG","CĐ")))</f>
        <v>ĐMT</v>
      </c>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c r="LB265" s="30"/>
      <c r="LC265" s="30"/>
      <c r="LD265" s="130"/>
      <c r="LE265" s="130"/>
      <c r="LF265" s="130"/>
      <c r="LG265" s="130"/>
      <c r="LH265" s="130"/>
      <c r="LI265" s="130"/>
      <c r="LJ265" s="130"/>
      <c r="LK265" s="130"/>
      <c r="LL265" s="130"/>
      <c r="LM265" s="130"/>
      <c r="LN265" s="130"/>
      <c r="LO265" s="130"/>
      <c r="LP265" s="130"/>
      <c r="LQ265" s="130"/>
      <c r="LR265" s="130"/>
      <c r="LS265" s="130"/>
      <c r="LT265" s="130"/>
      <c r="LU265" s="130"/>
      <c r="LV265" s="130"/>
      <c r="LW265" s="130"/>
      <c r="LX265" s="135"/>
      <c r="LY265" s="30"/>
      <c r="LZ265" s="30"/>
      <c r="MA265" s="30"/>
      <c r="MB265" s="30"/>
      <c r="MC265" s="30"/>
      <c r="MD265" s="30"/>
      <c r="ME265" s="30"/>
      <c r="MF265" s="30"/>
      <c r="MG265" s="30"/>
      <c r="MH265" s="30"/>
      <c r="MI265" s="30"/>
      <c r="MJ265" s="30"/>
      <c r="MK265" s="30"/>
      <c r="ML265" s="30"/>
      <c r="MM265" s="30"/>
      <c r="MN265" s="30"/>
      <c r="MO265" s="30"/>
      <c r="MP265" s="30"/>
      <c r="MQ265" s="30"/>
      <c r="MR265" s="30"/>
      <c r="MS265" s="30"/>
      <c r="MT265" s="30"/>
      <c r="MU265" s="30"/>
      <c r="MV265" s="30"/>
      <c r="MW265" s="30"/>
      <c r="MX265" s="30"/>
      <c r="MY265" s="30"/>
      <c r="MZ265" s="30"/>
      <c r="NA265" s="30"/>
      <c r="NB265" s="30"/>
      <c r="NC265" s="135"/>
      <c r="ND265" s="30"/>
      <c r="NE265" s="30"/>
      <c r="NF265" s="30"/>
      <c r="NG265" s="30"/>
      <c r="NH265" s="30"/>
      <c r="NI265" s="30"/>
      <c r="NJ265" s="30"/>
      <c r="NK265" s="30"/>
      <c r="NL265" s="30"/>
      <c r="NM265" s="30"/>
      <c r="NN265" s="30"/>
      <c r="NO265" s="30"/>
      <c r="NP265" s="30"/>
      <c r="NQ265" s="30"/>
      <c r="NR265" s="30"/>
      <c r="NS265" s="30"/>
      <c r="NT265" s="30"/>
      <c r="NU265" s="30"/>
      <c r="NV265" s="30"/>
      <c r="NW265" s="30"/>
      <c r="NX265" s="30"/>
      <c r="NY265" s="30"/>
      <c r="NZ265" s="30"/>
      <c r="OA265" s="30"/>
      <c r="OB265" s="30"/>
      <c r="OC265" s="30"/>
      <c r="OD265" s="30"/>
      <c r="OE265" s="30"/>
      <c r="OF265" s="30"/>
      <c r="OG265" s="30"/>
      <c r="OH265" s="30"/>
      <c r="OI265" s="30"/>
      <c r="OJ265" s="30"/>
      <c r="OK265" s="30"/>
      <c r="OL265" s="30"/>
      <c r="OM265" s="30">
        <f t="shared" si="804"/>
        <v>1</v>
      </c>
      <c r="ON265" s="17"/>
    </row>
    <row r="266" spans="1:404" ht="36.75" hidden="1" customHeight="1">
      <c r="A266" s="324"/>
      <c r="B266" s="74">
        <v>76</v>
      </c>
      <c r="C266" s="16" t="s">
        <v>28</v>
      </c>
      <c r="D266" s="73" t="s">
        <v>2</v>
      </c>
      <c r="E266" s="16" t="s">
        <v>6</v>
      </c>
      <c r="F266" s="82" t="s">
        <v>2</v>
      </c>
      <c r="G266" s="73"/>
      <c r="H266" s="16" t="s">
        <v>6</v>
      </c>
      <c r="I266" s="16" t="s">
        <v>724</v>
      </c>
      <c r="J266" s="76"/>
      <c r="K266" s="30" t="s">
        <v>636</v>
      </c>
      <c r="L266" s="30" t="s">
        <v>957</v>
      </c>
      <c r="M266" s="29" t="s">
        <v>983</v>
      </c>
      <c r="N266" s="93" t="s">
        <v>981</v>
      </c>
      <c r="O266" s="301"/>
      <c r="P266" s="76"/>
      <c r="Q266" s="30"/>
      <c r="R266" s="30"/>
      <c r="S266" s="30"/>
      <c r="T266" s="30"/>
      <c r="U266" s="30"/>
      <c r="V266" s="30" t="s">
        <v>27</v>
      </c>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130"/>
      <c r="CP266" s="130"/>
      <c r="CQ266" s="130"/>
      <c r="CR266" s="130"/>
      <c r="CS266" s="130"/>
      <c r="CT266" s="130"/>
      <c r="CU266" s="130"/>
      <c r="CV266" s="130"/>
      <c r="CW266" s="130"/>
      <c r="CX266" s="130"/>
      <c r="CY266" s="30"/>
      <c r="CZ266" s="30"/>
      <c r="DA266" s="30"/>
      <c r="DB266" s="30"/>
      <c r="DC266" s="30"/>
      <c r="DD266" s="30"/>
      <c r="DE266" s="30"/>
      <c r="DF266" s="30"/>
      <c r="DG266" s="30"/>
      <c r="DH266" s="135"/>
      <c r="DI266" s="30"/>
      <c r="DJ266" s="30"/>
      <c r="DK266" s="30"/>
      <c r="DL266" s="30"/>
      <c r="DM266" s="30"/>
      <c r="DN266" s="30"/>
      <c r="DO266" s="30"/>
      <c r="DP266" s="30"/>
      <c r="DQ266" s="30"/>
      <c r="DR266" s="135"/>
      <c r="DS266" s="30"/>
      <c r="DT266" s="30"/>
      <c r="DU266" s="30"/>
      <c r="DV266" s="130"/>
      <c r="DW266" s="130"/>
      <c r="DX266" s="130"/>
      <c r="DY266" s="130"/>
      <c r="DZ266" s="130"/>
      <c r="EA266" s="130"/>
      <c r="EB266" s="130"/>
      <c r="EC266" s="130"/>
      <c r="ED266" s="130"/>
      <c r="EE266" s="130"/>
      <c r="EF266" s="130"/>
      <c r="EG266" s="130"/>
      <c r="EH266" s="130"/>
      <c r="EI266" s="130"/>
      <c r="EJ266" s="130"/>
      <c r="EK266" s="130"/>
      <c r="EL266" s="130"/>
      <c r="EM266" s="130"/>
      <c r="EN266" s="130"/>
      <c r="EO266" s="130"/>
      <c r="EP266" s="30"/>
      <c r="EQ266" s="30"/>
      <c r="ER266" s="30"/>
      <c r="ES266" s="30"/>
      <c r="ET266" s="30"/>
      <c r="EU266" s="30"/>
      <c r="EV266" s="30"/>
      <c r="EW266" s="30"/>
      <c r="EX266" s="30"/>
      <c r="EY266" s="135"/>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152" t="s">
        <v>1068</v>
      </c>
      <c r="GE266" s="152" t="s">
        <v>1068</v>
      </c>
      <c r="GF266" s="30">
        <v>2</v>
      </c>
      <c r="GG266" s="30">
        <v>2</v>
      </c>
      <c r="GH266" s="30">
        <v>2</v>
      </c>
      <c r="GI266" s="30">
        <v>2</v>
      </c>
      <c r="GJ266" s="23">
        <v>1</v>
      </c>
      <c r="GK266" s="23">
        <v>2</v>
      </c>
      <c r="GL266" s="30">
        <v>2</v>
      </c>
      <c r="GM266" s="30">
        <v>2</v>
      </c>
      <c r="GN266" s="30">
        <v>2</v>
      </c>
      <c r="GO266" s="30">
        <v>2</v>
      </c>
      <c r="GP266" s="30">
        <v>2</v>
      </c>
      <c r="GQ266" s="30">
        <v>2</v>
      </c>
      <c r="GR266" s="30">
        <v>2</v>
      </c>
      <c r="GS266" s="23">
        <v>1</v>
      </c>
      <c r="GT266" s="30">
        <v>2</v>
      </c>
      <c r="GU266" s="30">
        <v>2</v>
      </c>
      <c r="GV266" s="30">
        <v>2</v>
      </c>
      <c r="GW266" s="30"/>
      <c r="GX266" s="30">
        <v>2</v>
      </c>
      <c r="GY266" s="224">
        <f>COUNTIF(GF266:GX266,"2")</f>
        <v>16</v>
      </c>
      <c r="GZ266" s="225">
        <f t="shared" ref="GZ266" si="835">GY266/(GY266+HA266+HC266+HE266)</f>
        <v>0.88888888888888884</v>
      </c>
      <c r="HA266" s="224">
        <f>COUNTIF(GG266:GX266,"1")</f>
        <v>2</v>
      </c>
      <c r="HB266" s="225">
        <f t="shared" ref="HB266" si="836">HA266/(GY266+HA266+HC266+HE266)</f>
        <v>0.1111111111111111</v>
      </c>
      <c r="HC266" s="224">
        <f>COUNTIF(GG266:GX266,"0")</f>
        <v>0</v>
      </c>
      <c r="HD266" s="225">
        <f t="shared" ref="HD266" si="837">HC266/(GY266+HA266+HC266+HE266)</f>
        <v>0</v>
      </c>
      <c r="HE266" s="224">
        <f>COUNTIF(GG266:GX266,"KĐG")</f>
        <v>0</v>
      </c>
      <c r="HF266" s="225">
        <f t="shared" ref="HF266" si="838">HE266/(GY266+HA266+HC266+HE266)</f>
        <v>0</v>
      </c>
      <c r="HG266" s="226">
        <f t="shared" ref="HG266" si="839">(((GY266*2)+(HA266*1)+(HC266*0)))/(GY266+HA266+HC266)</f>
        <v>1.8888888888888888</v>
      </c>
      <c r="HH266" s="169" t="str">
        <f t="shared" ref="HH266" si="840">IF(HF266&gt;=50%,"KĐG",IF(HG266&gt;=1.6,"ĐMT",IF(HG266&gt;=1,"CCG","CĐ")))</f>
        <v>ĐMT</v>
      </c>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c r="IY266" s="30"/>
      <c r="IZ266" s="30"/>
      <c r="JA266" s="30"/>
      <c r="JB266" s="30"/>
      <c r="JC266" s="30"/>
      <c r="JD266" s="30"/>
      <c r="JE266" s="30"/>
      <c r="JF266" s="30"/>
      <c r="JG266" s="30"/>
      <c r="JH266" s="30"/>
      <c r="JI266" s="30"/>
      <c r="JJ266" s="30"/>
      <c r="JK266" s="30"/>
      <c r="JL266" s="30"/>
      <c r="JM266" s="30"/>
      <c r="JN266" s="30"/>
      <c r="JO266" s="30"/>
      <c r="JP266" s="30"/>
      <c r="JQ266" s="30"/>
      <c r="JR266" s="30"/>
      <c r="JS266" s="30"/>
      <c r="JT266" s="30"/>
      <c r="JU266" s="30"/>
      <c r="JV266" s="30"/>
      <c r="JW266" s="30"/>
      <c r="JX266" s="30"/>
      <c r="JY266" s="30"/>
      <c r="JZ266" s="30"/>
      <c r="KA266" s="30"/>
      <c r="KB266" s="30"/>
      <c r="KC266" s="30"/>
      <c r="KD266" s="30"/>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c r="LB266" s="30"/>
      <c r="LC266" s="30"/>
      <c r="LD266" s="130"/>
      <c r="LE266" s="130"/>
      <c r="LF266" s="130"/>
      <c r="LG266" s="130"/>
      <c r="LH266" s="130"/>
      <c r="LI266" s="130"/>
      <c r="LJ266" s="130"/>
      <c r="LK266" s="130"/>
      <c r="LL266" s="130"/>
      <c r="LM266" s="130"/>
      <c r="LN266" s="130"/>
      <c r="LO266" s="130"/>
      <c r="LP266" s="130"/>
      <c r="LQ266" s="130"/>
      <c r="LR266" s="130"/>
      <c r="LS266" s="130"/>
      <c r="LT266" s="130"/>
      <c r="LU266" s="130"/>
      <c r="LV266" s="130"/>
      <c r="LW266" s="130"/>
      <c r="LX266" s="135"/>
      <c r="LY266" s="30"/>
      <c r="LZ266" s="30"/>
      <c r="MA266" s="30"/>
      <c r="MB266" s="30"/>
      <c r="MC266" s="30"/>
      <c r="MD266" s="30"/>
      <c r="ME266" s="30"/>
      <c r="MF266" s="30"/>
      <c r="MG266" s="30"/>
      <c r="MH266" s="30"/>
      <c r="MI266" s="30"/>
      <c r="MJ266" s="30"/>
      <c r="MK266" s="30"/>
      <c r="ML266" s="30"/>
      <c r="MM266" s="30"/>
      <c r="MN266" s="30"/>
      <c r="MO266" s="30"/>
      <c r="MP266" s="30"/>
      <c r="MQ266" s="30"/>
      <c r="MR266" s="30"/>
      <c r="MS266" s="30"/>
      <c r="MT266" s="30"/>
      <c r="MU266" s="30"/>
      <c r="MV266" s="30"/>
      <c r="MW266" s="30"/>
      <c r="MX266" s="30"/>
      <c r="MY266" s="30"/>
      <c r="MZ266" s="30"/>
      <c r="NA266" s="30"/>
      <c r="NB266" s="30"/>
      <c r="NC266" s="135"/>
      <c r="ND266" s="30"/>
      <c r="NE266" s="30"/>
      <c r="NF266" s="30"/>
      <c r="NG266" s="30"/>
      <c r="NH266" s="30"/>
      <c r="NI266" s="30"/>
      <c r="NJ266" s="30"/>
      <c r="NK266" s="30"/>
      <c r="NL266" s="30"/>
      <c r="NM266" s="30"/>
      <c r="NN266" s="30"/>
      <c r="NO266" s="30"/>
      <c r="NP266" s="30"/>
      <c r="NQ266" s="30"/>
      <c r="NR266" s="30"/>
      <c r="NS266" s="30"/>
      <c r="NT266" s="30"/>
      <c r="NU266" s="30"/>
      <c r="NV266" s="30"/>
      <c r="NW266" s="30"/>
      <c r="NX266" s="30"/>
      <c r="NY266" s="30"/>
      <c r="NZ266" s="30"/>
      <c r="OA266" s="30"/>
      <c r="OB266" s="30"/>
      <c r="OC266" s="30"/>
      <c r="OD266" s="30"/>
      <c r="OE266" s="30"/>
      <c r="OF266" s="30"/>
      <c r="OG266" s="30"/>
      <c r="OH266" s="30"/>
      <c r="OI266" s="30"/>
      <c r="OJ266" s="30"/>
      <c r="OK266" s="30"/>
      <c r="OL266" s="30"/>
      <c r="OM266" s="30">
        <f t="shared" si="804"/>
        <v>1</v>
      </c>
      <c r="ON266" s="17"/>
    </row>
    <row r="267" spans="1:404" ht="34.5" customHeight="1">
      <c r="A267" s="324"/>
      <c r="B267" s="74">
        <v>76</v>
      </c>
      <c r="C267" s="16" t="s">
        <v>28</v>
      </c>
      <c r="D267" s="73" t="s">
        <v>2</v>
      </c>
      <c r="E267" s="16" t="s">
        <v>6</v>
      </c>
      <c r="F267" s="82" t="s">
        <v>2</v>
      </c>
      <c r="G267" s="73"/>
      <c r="H267" s="16" t="s">
        <v>6</v>
      </c>
      <c r="I267" s="16" t="s">
        <v>1340</v>
      </c>
      <c r="J267" s="76"/>
      <c r="K267" s="30" t="s">
        <v>636</v>
      </c>
      <c r="L267" s="30" t="s">
        <v>957</v>
      </c>
      <c r="M267" s="29" t="s">
        <v>983</v>
      </c>
      <c r="N267" s="93" t="s">
        <v>981</v>
      </c>
      <c r="O267" s="301"/>
      <c r="P267" s="76"/>
      <c r="Q267" s="30"/>
      <c r="R267" s="30"/>
      <c r="S267" s="30"/>
      <c r="T267" s="30"/>
      <c r="U267" s="30"/>
      <c r="V267" s="30"/>
      <c r="W267" s="30" t="s">
        <v>27</v>
      </c>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130"/>
      <c r="CP267" s="130"/>
      <c r="CQ267" s="130"/>
      <c r="CR267" s="130"/>
      <c r="CS267" s="130"/>
      <c r="CT267" s="130"/>
      <c r="CU267" s="130"/>
      <c r="CV267" s="130"/>
      <c r="CW267" s="130"/>
      <c r="CX267" s="130"/>
      <c r="CY267" s="30"/>
      <c r="CZ267" s="30"/>
      <c r="DA267" s="30"/>
      <c r="DB267" s="30"/>
      <c r="DC267" s="30"/>
      <c r="DD267" s="30"/>
      <c r="DE267" s="30"/>
      <c r="DF267" s="30"/>
      <c r="DG267" s="30"/>
      <c r="DH267" s="135"/>
      <c r="DI267" s="30"/>
      <c r="DJ267" s="30"/>
      <c r="DK267" s="30"/>
      <c r="DL267" s="30"/>
      <c r="DM267" s="30"/>
      <c r="DN267" s="30"/>
      <c r="DO267" s="30"/>
      <c r="DP267" s="30"/>
      <c r="DQ267" s="30"/>
      <c r="DR267" s="135"/>
      <c r="DS267" s="30"/>
      <c r="DT267" s="30"/>
      <c r="DU267" s="30"/>
      <c r="DV267" s="130"/>
      <c r="DW267" s="130"/>
      <c r="DX267" s="130"/>
      <c r="DY267" s="130"/>
      <c r="DZ267" s="130"/>
      <c r="EA267" s="130"/>
      <c r="EB267" s="130"/>
      <c r="EC267" s="130"/>
      <c r="ED267" s="130"/>
      <c r="EE267" s="130"/>
      <c r="EF267" s="130"/>
      <c r="EG267" s="130"/>
      <c r="EH267" s="130"/>
      <c r="EI267" s="130"/>
      <c r="EJ267" s="130"/>
      <c r="EK267" s="130"/>
      <c r="EL267" s="130"/>
      <c r="EM267" s="130"/>
      <c r="EN267" s="130"/>
      <c r="EO267" s="130"/>
      <c r="EP267" s="30"/>
      <c r="EQ267" s="30"/>
      <c r="ER267" s="30"/>
      <c r="ES267" s="30"/>
      <c r="ET267" s="30"/>
      <c r="EU267" s="30"/>
      <c r="EV267" s="30"/>
      <c r="EW267" s="30"/>
      <c r="EX267" s="30"/>
      <c r="EY267" s="135"/>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152" t="s">
        <v>1068</v>
      </c>
      <c r="HJ267" s="152" t="s">
        <v>1068</v>
      </c>
      <c r="HK267" s="152" t="s">
        <v>1068</v>
      </c>
      <c r="HL267" s="152" t="s">
        <v>1068</v>
      </c>
      <c r="HM267" s="152" t="s">
        <v>1068</v>
      </c>
      <c r="HN267" s="30">
        <v>2</v>
      </c>
      <c r="HO267" s="30">
        <v>2</v>
      </c>
      <c r="HP267" s="30">
        <v>2</v>
      </c>
      <c r="HQ267" s="30">
        <v>2</v>
      </c>
      <c r="HR267" s="30">
        <v>2</v>
      </c>
      <c r="HS267" s="30">
        <v>2</v>
      </c>
      <c r="HT267" s="30">
        <v>2</v>
      </c>
      <c r="HU267" s="30">
        <v>2</v>
      </c>
      <c r="HV267" s="30">
        <v>2</v>
      </c>
      <c r="HW267" s="30">
        <v>2</v>
      </c>
      <c r="HX267" s="30">
        <v>2</v>
      </c>
      <c r="HY267" s="30">
        <v>2</v>
      </c>
      <c r="HZ267" s="30">
        <v>2</v>
      </c>
      <c r="IA267" s="23">
        <v>1</v>
      </c>
      <c r="IB267" s="30">
        <v>2</v>
      </c>
      <c r="IC267" s="30">
        <v>2</v>
      </c>
      <c r="ID267" s="30">
        <v>2</v>
      </c>
      <c r="IE267" s="30"/>
      <c r="IF267" s="30">
        <v>2</v>
      </c>
      <c r="IG267" s="234">
        <f>COUNTIF(HN267:IF267,"2")</f>
        <v>17</v>
      </c>
      <c r="IH267" s="235">
        <f t="shared" ref="IH267" si="841">IG267/(IG267+II267+IK267+IM267)</f>
        <v>0.94444444444444442</v>
      </c>
      <c r="II267" s="234">
        <f>COUNTIF(HO267:IF267,"1")</f>
        <v>1</v>
      </c>
      <c r="IJ267" s="235">
        <f t="shared" ref="IJ267" si="842">II267/(IG267+II267+IK267+IM267)</f>
        <v>5.5555555555555552E-2</v>
      </c>
      <c r="IK267" s="234">
        <f>COUNTIF(HO267:IF267,"0")</f>
        <v>0</v>
      </c>
      <c r="IL267" s="235">
        <f t="shared" ref="IL267" si="843">IK267/(IG267+II267+IK267+IM267)</f>
        <v>0</v>
      </c>
      <c r="IM267" s="234">
        <f>COUNTIF(HO267:IF267,"KĐG")</f>
        <v>0</v>
      </c>
      <c r="IN267" s="235">
        <f t="shared" ref="IN267" si="844">IM267/(IG267+II267+IK267+IM267)</f>
        <v>0</v>
      </c>
      <c r="IO267" s="236">
        <f t="shared" ref="IO267" si="845">(((IG267*2)+(II267*1)+(IK267*0)))/(IG267+II267+IK267)</f>
        <v>1.9444444444444444</v>
      </c>
      <c r="IP267" s="169" t="str">
        <f t="shared" ref="IP267" si="846">IF(IN267&gt;=50%,"KĐG",IF(IO267&gt;=1.6,"ĐMT",IF(IO267&gt;=1,"CCG","CĐ")))</f>
        <v>ĐMT</v>
      </c>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c r="LB267" s="30"/>
      <c r="LC267" s="30"/>
      <c r="LD267" s="130"/>
      <c r="LE267" s="130"/>
      <c r="LF267" s="130"/>
      <c r="LG267" s="130"/>
      <c r="LH267" s="130"/>
      <c r="LI267" s="130"/>
      <c r="LJ267" s="130"/>
      <c r="LK267" s="130"/>
      <c r="LL267" s="130"/>
      <c r="LM267" s="130"/>
      <c r="LN267" s="130"/>
      <c r="LO267" s="130"/>
      <c r="LP267" s="130"/>
      <c r="LQ267" s="130"/>
      <c r="LR267" s="130"/>
      <c r="LS267" s="130"/>
      <c r="LT267" s="130"/>
      <c r="LU267" s="130"/>
      <c r="LV267" s="130"/>
      <c r="LW267" s="130"/>
      <c r="LX267" s="135"/>
      <c r="LY267" s="30"/>
      <c r="LZ267" s="30"/>
      <c r="MA267" s="30"/>
      <c r="MB267" s="30"/>
      <c r="MC267" s="30"/>
      <c r="MD267" s="30"/>
      <c r="ME267" s="30"/>
      <c r="MF267" s="30"/>
      <c r="MG267" s="30"/>
      <c r="MH267" s="30"/>
      <c r="MI267" s="30"/>
      <c r="MJ267" s="30"/>
      <c r="MK267" s="30"/>
      <c r="ML267" s="30"/>
      <c r="MM267" s="30"/>
      <c r="MN267" s="30"/>
      <c r="MO267" s="30"/>
      <c r="MP267" s="30"/>
      <c r="MQ267" s="30"/>
      <c r="MR267" s="30"/>
      <c r="MS267" s="30"/>
      <c r="MT267" s="30"/>
      <c r="MU267" s="30"/>
      <c r="MV267" s="30"/>
      <c r="MW267" s="30"/>
      <c r="MX267" s="30"/>
      <c r="MY267" s="30"/>
      <c r="MZ267" s="30"/>
      <c r="NA267" s="30"/>
      <c r="NB267" s="30"/>
      <c r="NC267" s="135"/>
      <c r="ND267" s="30"/>
      <c r="NE267" s="30"/>
      <c r="NF267" s="30"/>
      <c r="NG267" s="30"/>
      <c r="NH267" s="30"/>
      <c r="NI267" s="30"/>
      <c r="NJ267" s="30"/>
      <c r="NK267" s="30"/>
      <c r="NL267" s="30"/>
      <c r="NM267" s="30"/>
      <c r="NN267" s="30"/>
      <c r="NO267" s="30"/>
      <c r="NP267" s="30"/>
      <c r="NQ267" s="30"/>
      <c r="NR267" s="30"/>
      <c r="NS267" s="30"/>
      <c r="NT267" s="30"/>
      <c r="NU267" s="30"/>
      <c r="NV267" s="30"/>
      <c r="NW267" s="30"/>
      <c r="NX267" s="30"/>
      <c r="NY267" s="30"/>
      <c r="NZ267" s="30"/>
      <c r="OA267" s="30"/>
      <c r="OB267" s="30"/>
      <c r="OC267" s="30"/>
      <c r="OD267" s="30"/>
      <c r="OE267" s="30"/>
      <c r="OF267" s="30"/>
      <c r="OG267" s="30"/>
      <c r="OH267" s="30"/>
      <c r="OI267" s="30"/>
      <c r="OJ267" s="30"/>
      <c r="OK267" s="30"/>
      <c r="OL267" s="30"/>
      <c r="OM267" s="30">
        <f t="shared" si="804"/>
        <v>1</v>
      </c>
      <c r="ON267" s="17"/>
    </row>
    <row r="268" spans="1:404" ht="97.5" hidden="1" customHeight="1">
      <c r="A268" s="324"/>
      <c r="B268" s="74">
        <v>76</v>
      </c>
      <c r="C268" s="16" t="s">
        <v>28</v>
      </c>
      <c r="D268" s="73" t="s">
        <v>2</v>
      </c>
      <c r="E268" s="16" t="s">
        <v>6</v>
      </c>
      <c r="F268" s="82" t="s">
        <v>2</v>
      </c>
      <c r="G268" s="73"/>
      <c r="H268" s="16" t="s">
        <v>6</v>
      </c>
      <c r="I268" s="16" t="s">
        <v>724</v>
      </c>
      <c r="J268" s="76"/>
      <c r="K268" s="30" t="s">
        <v>636</v>
      </c>
      <c r="L268" s="30" t="s">
        <v>957</v>
      </c>
      <c r="M268" s="29" t="s">
        <v>983</v>
      </c>
      <c r="N268" s="93" t="s">
        <v>981</v>
      </c>
      <c r="O268" s="301"/>
      <c r="P268" s="76"/>
      <c r="Q268" s="30"/>
      <c r="R268" s="30"/>
      <c r="S268" s="30"/>
      <c r="T268" s="30"/>
      <c r="U268" s="30"/>
      <c r="V268" s="30"/>
      <c r="W268" s="30"/>
      <c r="X268" s="30" t="s">
        <v>27</v>
      </c>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130"/>
      <c r="CP268" s="130"/>
      <c r="CQ268" s="130"/>
      <c r="CR268" s="130"/>
      <c r="CS268" s="130"/>
      <c r="CT268" s="130"/>
      <c r="CU268" s="130"/>
      <c r="CV268" s="130"/>
      <c r="CW268" s="130"/>
      <c r="CX268" s="130"/>
      <c r="CY268" s="30"/>
      <c r="CZ268" s="30"/>
      <c r="DA268" s="30"/>
      <c r="DB268" s="30"/>
      <c r="DC268" s="30"/>
      <c r="DD268" s="30"/>
      <c r="DE268" s="30"/>
      <c r="DF268" s="30"/>
      <c r="DG268" s="30"/>
      <c r="DH268" s="135"/>
      <c r="DI268" s="30"/>
      <c r="DJ268" s="30"/>
      <c r="DK268" s="30"/>
      <c r="DL268" s="30"/>
      <c r="DM268" s="30"/>
      <c r="DN268" s="30"/>
      <c r="DO268" s="30"/>
      <c r="DP268" s="30"/>
      <c r="DQ268" s="30"/>
      <c r="DR268" s="135"/>
      <c r="DS268" s="30"/>
      <c r="DT268" s="30"/>
      <c r="DU268" s="30"/>
      <c r="DV268" s="130"/>
      <c r="DW268" s="130"/>
      <c r="DX268" s="130"/>
      <c r="DY268" s="130"/>
      <c r="DZ268" s="130"/>
      <c r="EA268" s="130"/>
      <c r="EB268" s="130"/>
      <c r="EC268" s="130"/>
      <c r="ED268" s="130"/>
      <c r="EE268" s="130"/>
      <c r="EF268" s="130"/>
      <c r="EG268" s="130"/>
      <c r="EH268" s="130"/>
      <c r="EI268" s="130"/>
      <c r="EJ268" s="130"/>
      <c r="EK268" s="130"/>
      <c r="EL268" s="130"/>
      <c r="EM268" s="130"/>
      <c r="EN268" s="130"/>
      <c r="EO268" s="130"/>
      <c r="EP268" s="30"/>
      <c r="EQ268" s="30"/>
      <c r="ER268" s="30"/>
      <c r="ES268" s="30"/>
      <c r="ET268" s="30"/>
      <c r="EU268" s="30"/>
      <c r="EV268" s="30"/>
      <c r="EW268" s="30"/>
      <c r="EX268" s="30"/>
      <c r="EY268" s="135"/>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c r="KZ268" s="30"/>
      <c r="LA268" s="30"/>
      <c r="LB268" s="30"/>
      <c r="LC268" s="30"/>
      <c r="LD268" s="130"/>
      <c r="LE268" s="130"/>
      <c r="LF268" s="130"/>
      <c r="LG268" s="130"/>
      <c r="LH268" s="130"/>
      <c r="LI268" s="130"/>
      <c r="LJ268" s="130"/>
      <c r="LK268" s="130"/>
      <c r="LL268" s="130"/>
      <c r="LM268" s="130"/>
      <c r="LN268" s="130"/>
      <c r="LO268" s="130"/>
      <c r="LP268" s="130"/>
      <c r="LQ268" s="130"/>
      <c r="LR268" s="130"/>
      <c r="LS268" s="130"/>
      <c r="LT268" s="130"/>
      <c r="LU268" s="130"/>
      <c r="LV268" s="130"/>
      <c r="LW268" s="130"/>
      <c r="LX268" s="135"/>
      <c r="LY268" s="30"/>
      <c r="LZ268" s="30"/>
      <c r="MA268" s="30"/>
      <c r="MB268" s="30"/>
      <c r="MC268" s="30"/>
      <c r="MD268" s="30"/>
      <c r="ME268" s="30"/>
      <c r="MF268" s="30"/>
      <c r="MG268" s="30"/>
      <c r="MH268" s="30"/>
      <c r="MI268" s="30"/>
      <c r="MJ268" s="30"/>
      <c r="MK268" s="30"/>
      <c r="ML268" s="30"/>
      <c r="MM268" s="30"/>
      <c r="MN268" s="30"/>
      <c r="MO268" s="30"/>
      <c r="MP268" s="30"/>
      <c r="MQ268" s="30"/>
      <c r="MR268" s="30"/>
      <c r="MS268" s="30"/>
      <c r="MT268" s="30"/>
      <c r="MU268" s="30"/>
      <c r="MV268" s="30"/>
      <c r="MW268" s="30"/>
      <c r="MX268" s="30"/>
      <c r="MY268" s="30"/>
      <c r="MZ268" s="30"/>
      <c r="NA268" s="30"/>
      <c r="NB268" s="30"/>
      <c r="NC268" s="135"/>
      <c r="ND268" s="30"/>
      <c r="NE268" s="30"/>
      <c r="NF268" s="30"/>
      <c r="NG268" s="30"/>
      <c r="NH268" s="30"/>
      <c r="NI268" s="30"/>
      <c r="NJ268" s="30"/>
      <c r="NK268" s="30"/>
      <c r="NL268" s="30"/>
      <c r="NM268" s="30"/>
      <c r="NN268" s="30"/>
      <c r="NO268" s="30"/>
      <c r="NP268" s="30"/>
      <c r="NQ268" s="30"/>
      <c r="NR268" s="30"/>
      <c r="NS268" s="30"/>
      <c r="NT268" s="30"/>
      <c r="NU268" s="30"/>
      <c r="NV268" s="30"/>
      <c r="NW268" s="30"/>
      <c r="NX268" s="30"/>
      <c r="NY268" s="30"/>
      <c r="NZ268" s="30"/>
      <c r="OA268" s="30"/>
      <c r="OB268" s="30"/>
      <c r="OC268" s="30"/>
      <c r="OD268" s="30"/>
      <c r="OE268" s="30"/>
      <c r="OF268" s="30"/>
      <c r="OG268" s="30"/>
      <c r="OH268" s="30"/>
      <c r="OI268" s="30"/>
      <c r="OJ268" s="30"/>
      <c r="OK268" s="30"/>
      <c r="OL268" s="30"/>
      <c r="OM268" s="30">
        <f t="shared" si="804"/>
        <v>1</v>
      </c>
      <c r="ON268" s="17"/>
    </row>
    <row r="269" spans="1:404" ht="97.5" hidden="1" customHeight="1">
      <c r="A269" s="324"/>
      <c r="B269" s="74">
        <v>76</v>
      </c>
      <c r="C269" s="16" t="s">
        <v>28</v>
      </c>
      <c r="D269" s="73" t="s">
        <v>2</v>
      </c>
      <c r="E269" s="16" t="s">
        <v>6</v>
      </c>
      <c r="F269" s="82" t="s">
        <v>2</v>
      </c>
      <c r="G269" s="73"/>
      <c r="H269" s="16" t="s">
        <v>6</v>
      </c>
      <c r="I269" s="16" t="s">
        <v>724</v>
      </c>
      <c r="J269" s="76"/>
      <c r="K269" s="30" t="s">
        <v>636</v>
      </c>
      <c r="L269" s="30" t="s">
        <v>957</v>
      </c>
      <c r="M269" s="29" t="s">
        <v>983</v>
      </c>
      <c r="N269" s="93" t="s">
        <v>981</v>
      </c>
      <c r="O269" s="301"/>
      <c r="P269" s="76"/>
      <c r="Q269" s="30"/>
      <c r="R269" s="30"/>
      <c r="S269" s="30"/>
      <c r="T269" s="30"/>
      <c r="U269" s="30"/>
      <c r="V269" s="30"/>
      <c r="W269" s="30"/>
      <c r="X269" s="30"/>
      <c r="Y269" s="30" t="s">
        <v>27</v>
      </c>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130"/>
      <c r="CP269" s="130"/>
      <c r="CQ269" s="130"/>
      <c r="CR269" s="130"/>
      <c r="CS269" s="130"/>
      <c r="CT269" s="130"/>
      <c r="CU269" s="130"/>
      <c r="CV269" s="130"/>
      <c r="CW269" s="130"/>
      <c r="CX269" s="130"/>
      <c r="CY269" s="30"/>
      <c r="CZ269" s="30"/>
      <c r="DA269" s="30"/>
      <c r="DB269" s="30"/>
      <c r="DC269" s="30"/>
      <c r="DD269" s="30"/>
      <c r="DE269" s="30"/>
      <c r="DF269" s="30"/>
      <c r="DG269" s="30"/>
      <c r="DH269" s="135"/>
      <c r="DI269" s="30"/>
      <c r="DJ269" s="30"/>
      <c r="DK269" s="30"/>
      <c r="DL269" s="30"/>
      <c r="DM269" s="30"/>
      <c r="DN269" s="30"/>
      <c r="DO269" s="30"/>
      <c r="DP269" s="30"/>
      <c r="DQ269" s="30"/>
      <c r="DR269" s="135"/>
      <c r="DS269" s="30"/>
      <c r="DT269" s="30"/>
      <c r="DU269" s="30"/>
      <c r="DV269" s="130"/>
      <c r="DW269" s="130"/>
      <c r="DX269" s="130"/>
      <c r="DY269" s="130"/>
      <c r="DZ269" s="130"/>
      <c r="EA269" s="130"/>
      <c r="EB269" s="130"/>
      <c r="EC269" s="130"/>
      <c r="ED269" s="130"/>
      <c r="EE269" s="130"/>
      <c r="EF269" s="130"/>
      <c r="EG269" s="130"/>
      <c r="EH269" s="130"/>
      <c r="EI269" s="130"/>
      <c r="EJ269" s="130"/>
      <c r="EK269" s="130"/>
      <c r="EL269" s="130"/>
      <c r="EM269" s="130"/>
      <c r="EN269" s="130"/>
      <c r="EO269" s="130"/>
      <c r="EP269" s="30"/>
      <c r="EQ269" s="30"/>
      <c r="ER269" s="30"/>
      <c r="ES269" s="30"/>
      <c r="ET269" s="30"/>
      <c r="EU269" s="30"/>
      <c r="EV269" s="30"/>
      <c r="EW269" s="30"/>
      <c r="EX269" s="30"/>
      <c r="EY269" s="135"/>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c r="LB269" s="30"/>
      <c r="LC269" s="30"/>
      <c r="LD269" s="130"/>
      <c r="LE269" s="130"/>
      <c r="LF269" s="130"/>
      <c r="LG269" s="130"/>
      <c r="LH269" s="130"/>
      <c r="LI269" s="130"/>
      <c r="LJ269" s="130"/>
      <c r="LK269" s="130"/>
      <c r="LL269" s="130"/>
      <c r="LM269" s="130"/>
      <c r="LN269" s="130"/>
      <c r="LO269" s="130"/>
      <c r="LP269" s="130"/>
      <c r="LQ269" s="130"/>
      <c r="LR269" s="130"/>
      <c r="LS269" s="130"/>
      <c r="LT269" s="130"/>
      <c r="LU269" s="130"/>
      <c r="LV269" s="130"/>
      <c r="LW269" s="130"/>
      <c r="LX269" s="135"/>
      <c r="LY269" s="30"/>
      <c r="LZ269" s="30"/>
      <c r="MA269" s="30"/>
      <c r="MB269" s="30"/>
      <c r="MC269" s="30"/>
      <c r="MD269" s="30"/>
      <c r="ME269" s="30"/>
      <c r="MF269" s="30"/>
      <c r="MG269" s="30"/>
      <c r="MH269" s="30"/>
      <c r="MI269" s="30"/>
      <c r="MJ269" s="30"/>
      <c r="MK269" s="30"/>
      <c r="ML269" s="30"/>
      <c r="MM269" s="30"/>
      <c r="MN269" s="30"/>
      <c r="MO269" s="30"/>
      <c r="MP269" s="30"/>
      <c r="MQ269" s="30"/>
      <c r="MR269" s="30"/>
      <c r="MS269" s="30"/>
      <c r="MT269" s="30"/>
      <c r="MU269" s="30"/>
      <c r="MV269" s="30"/>
      <c r="MW269" s="30"/>
      <c r="MX269" s="30"/>
      <c r="MY269" s="30"/>
      <c r="MZ269" s="30"/>
      <c r="NA269" s="30"/>
      <c r="NB269" s="30"/>
      <c r="NC269" s="135"/>
      <c r="ND269" s="30"/>
      <c r="NE269" s="30"/>
      <c r="NF269" s="30"/>
      <c r="NG269" s="30"/>
      <c r="NH269" s="30"/>
      <c r="NI269" s="30"/>
      <c r="NJ269" s="30"/>
      <c r="NK269" s="30"/>
      <c r="NL269" s="30"/>
      <c r="NM269" s="30"/>
      <c r="NN269" s="30"/>
      <c r="NO269" s="30"/>
      <c r="NP269" s="30"/>
      <c r="NQ269" s="30"/>
      <c r="NR269" s="30"/>
      <c r="NS269" s="30"/>
      <c r="NT269" s="30"/>
      <c r="NU269" s="30"/>
      <c r="NV269" s="30"/>
      <c r="NW269" s="30"/>
      <c r="NX269" s="30"/>
      <c r="NY269" s="30"/>
      <c r="NZ269" s="30"/>
      <c r="OA269" s="30"/>
      <c r="OB269" s="30"/>
      <c r="OC269" s="30"/>
      <c r="OD269" s="30"/>
      <c r="OE269" s="30"/>
      <c r="OF269" s="30"/>
      <c r="OG269" s="30"/>
      <c r="OH269" s="30"/>
      <c r="OI269" s="30"/>
      <c r="OJ269" s="30"/>
      <c r="OK269" s="30"/>
      <c r="OL269" s="30"/>
      <c r="OM269" s="30">
        <f t="shared" si="804"/>
        <v>1</v>
      </c>
      <c r="ON269" s="17"/>
    </row>
    <row r="270" spans="1:404" ht="97.5" hidden="1" customHeight="1">
      <c r="A270" s="324"/>
      <c r="B270" s="74">
        <v>76</v>
      </c>
      <c r="C270" s="16" t="s">
        <v>28</v>
      </c>
      <c r="D270" s="73" t="s">
        <v>2</v>
      </c>
      <c r="E270" s="16" t="s">
        <v>6</v>
      </c>
      <c r="F270" s="82" t="s">
        <v>2</v>
      </c>
      <c r="G270" s="73"/>
      <c r="H270" s="16" t="s">
        <v>6</v>
      </c>
      <c r="I270" s="16" t="s">
        <v>724</v>
      </c>
      <c r="J270" s="76"/>
      <c r="K270" s="30" t="s">
        <v>636</v>
      </c>
      <c r="L270" s="30" t="s">
        <v>957</v>
      </c>
      <c r="M270" s="29" t="s">
        <v>983</v>
      </c>
      <c r="N270" s="93" t="s">
        <v>981</v>
      </c>
      <c r="O270" s="301"/>
      <c r="P270" s="76"/>
      <c r="Q270" s="30"/>
      <c r="R270" s="30"/>
      <c r="S270" s="30"/>
      <c r="T270" s="30"/>
      <c r="U270" s="30"/>
      <c r="V270" s="30"/>
      <c r="W270" s="30"/>
      <c r="X270" s="30"/>
      <c r="Y270" s="30"/>
      <c r="Z270" s="30" t="s">
        <v>27</v>
      </c>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130"/>
      <c r="CP270" s="130"/>
      <c r="CQ270" s="130"/>
      <c r="CR270" s="130"/>
      <c r="CS270" s="130"/>
      <c r="CT270" s="130"/>
      <c r="CU270" s="130"/>
      <c r="CV270" s="130"/>
      <c r="CW270" s="130"/>
      <c r="CX270" s="130"/>
      <c r="CY270" s="30"/>
      <c r="CZ270" s="30"/>
      <c r="DA270" s="30"/>
      <c r="DB270" s="30"/>
      <c r="DC270" s="30"/>
      <c r="DD270" s="30"/>
      <c r="DE270" s="30"/>
      <c r="DF270" s="30"/>
      <c r="DG270" s="30"/>
      <c r="DH270" s="135"/>
      <c r="DI270" s="30"/>
      <c r="DJ270" s="30"/>
      <c r="DK270" s="30"/>
      <c r="DL270" s="30"/>
      <c r="DM270" s="30"/>
      <c r="DN270" s="30"/>
      <c r="DO270" s="30"/>
      <c r="DP270" s="30"/>
      <c r="DQ270" s="30"/>
      <c r="DR270" s="135"/>
      <c r="DS270" s="30"/>
      <c r="DT270" s="30"/>
      <c r="DU270" s="30"/>
      <c r="DV270" s="130"/>
      <c r="DW270" s="130"/>
      <c r="DX270" s="130"/>
      <c r="DY270" s="130"/>
      <c r="DZ270" s="130"/>
      <c r="EA270" s="130"/>
      <c r="EB270" s="130"/>
      <c r="EC270" s="130"/>
      <c r="ED270" s="130"/>
      <c r="EE270" s="130"/>
      <c r="EF270" s="130"/>
      <c r="EG270" s="130"/>
      <c r="EH270" s="130"/>
      <c r="EI270" s="130"/>
      <c r="EJ270" s="130"/>
      <c r="EK270" s="130"/>
      <c r="EL270" s="130"/>
      <c r="EM270" s="130"/>
      <c r="EN270" s="130"/>
      <c r="EO270" s="130"/>
      <c r="EP270" s="30"/>
      <c r="EQ270" s="30"/>
      <c r="ER270" s="30"/>
      <c r="ES270" s="30"/>
      <c r="ET270" s="30"/>
      <c r="EU270" s="30"/>
      <c r="EV270" s="30"/>
      <c r="EW270" s="30"/>
      <c r="EX270" s="30"/>
      <c r="EY270" s="135"/>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c r="KZ270" s="30"/>
      <c r="LA270" s="30"/>
      <c r="LB270" s="30"/>
      <c r="LC270" s="30"/>
      <c r="LD270" s="130"/>
      <c r="LE270" s="130"/>
      <c r="LF270" s="130"/>
      <c r="LG270" s="130"/>
      <c r="LH270" s="130"/>
      <c r="LI270" s="130"/>
      <c r="LJ270" s="130"/>
      <c r="LK270" s="130"/>
      <c r="LL270" s="130"/>
      <c r="LM270" s="130"/>
      <c r="LN270" s="130"/>
      <c r="LO270" s="130"/>
      <c r="LP270" s="130"/>
      <c r="LQ270" s="130"/>
      <c r="LR270" s="130"/>
      <c r="LS270" s="130"/>
      <c r="LT270" s="130"/>
      <c r="LU270" s="130"/>
      <c r="LV270" s="130"/>
      <c r="LW270" s="130"/>
      <c r="LX270" s="135"/>
      <c r="LY270" s="30"/>
      <c r="LZ270" s="30"/>
      <c r="MA270" s="30"/>
      <c r="MB270" s="30"/>
      <c r="MC270" s="30"/>
      <c r="MD270" s="30"/>
      <c r="ME270" s="30"/>
      <c r="MF270" s="30"/>
      <c r="MG270" s="30"/>
      <c r="MH270" s="30"/>
      <c r="MI270" s="30"/>
      <c r="MJ270" s="30"/>
      <c r="MK270" s="30"/>
      <c r="ML270" s="30"/>
      <c r="MM270" s="30"/>
      <c r="MN270" s="30"/>
      <c r="MO270" s="30"/>
      <c r="MP270" s="30"/>
      <c r="MQ270" s="30"/>
      <c r="MR270" s="30"/>
      <c r="MS270" s="30"/>
      <c r="MT270" s="30"/>
      <c r="MU270" s="30"/>
      <c r="MV270" s="30"/>
      <c r="MW270" s="30"/>
      <c r="MX270" s="30"/>
      <c r="MY270" s="30"/>
      <c r="MZ270" s="30"/>
      <c r="NA270" s="30"/>
      <c r="NB270" s="30"/>
      <c r="NC270" s="135"/>
      <c r="ND270" s="30"/>
      <c r="NE270" s="30"/>
      <c r="NF270" s="30"/>
      <c r="NG270" s="30"/>
      <c r="NH270" s="30"/>
      <c r="NI270" s="30"/>
      <c r="NJ270" s="30"/>
      <c r="NK270" s="30"/>
      <c r="NL270" s="30"/>
      <c r="NM270" s="30"/>
      <c r="NN270" s="30"/>
      <c r="NO270" s="30"/>
      <c r="NP270" s="30"/>
      <c r="NQ270" s="30"/>
      <c r="NR270" s="30"/>
      <c r="NS270" s="30"/>
      <c r="NT270" s="30"/>
      <c r="NU270" s="30"/>
      <c r="NV270" s="30"/>
      <c r="NW270" s="30"/>
      <c r="NX270" s="30"/>
      <c r="NY270" s="30"/>
      <c r="NZ270" s="30"/>
      <c r="OA270" s="30"/>
      <c r="OB270" s="30"/>
      <c r="OC270" s="30"/>
      <c r="OD270" s="30"/>
      <c r="OE270" s="30"/>
      <c r="OF270" s="30"/>
      <c r="OG270" s="30"/>
      <c r="OH270" s="30"/>
      <c r="OI270" s="30"/>
      <c r="OJ270" s="30"/>
      <c r="OK270" s="30"/>
      <c r="OL270" s="30"/>
      <c r="OM270" s="30">
        <f t="shared" si="804"/>
        <v>1</v>
      </c>
      <c r="ON270" s="17"/>
    </row>
    <row r="271" spans="1:404" ht="97.5" hidden="1" customHeight="1">
      <c r="A271" s="324"/>
      <c r="B271" s="74">
        <v>76</v>
      </c>
      <c r="C271" s="16" t="s">
        <v>28</v>
      </c>
      <c r="D271" s="73" t="s">
        <v>2</v>
      </c>
      <c r="E271" s="16" t="s">
        <v>6</v>
      </c>
      <c r="F271" s="82" t="s">
        <v>2</v>
      </c>
      <c r="G271" s="73"/>
      <c r="H271" s="16" t="s">
        <v>6</v>
      </c>
      <c r="I271" s="16" t="s">
        <v>724</v>
      </c>
      <c r="J271" s="76"/>
      <c r="K271" s="30" t="s">
        <v>636</v>
      </c>
      <c r="L271" s="30" t="s">
        <v>957</v>
      </c>
      <c r="M271" s="29" t="s">
        <v>983</v>
      </c>
      <c r="N271" s="93" t="s">
        <v>981</v>
      </c>
      <c r="O271" s="302"/>
      <c r="P271" s="76"/>
      <c r="Q271" s="30"/>
      <c r="R271" s="30"/>
      <c r="S271" s="30"/>
      <c r="T271" s="30"/>
      <c r="U271" s="30"/>
      <c r="V271" s="30"/>
      <c r="W271" s="30"/>
      <c r="X271" s="30"/>
      <c r="Y271" s="30"/>
      <c r="Z271" s="30"/>
      <c r="AA271" s="30" t="s">
        <v>27</v>
      </c>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130"/>
      <c r="CP271" s="130"/>
      <c r="CQ271" s="130"/>
      <c r="CR271" s="130"/>
      <c r="CS271" s="130"/>
      <c r="CT271" s="130"/>
      <c r="CU271" s="130"/>
      <c r="CV271" s="130"/>
      <c r="CW271" s="130"/>
      <c r="CX271" s="130"/>
      <c r="CY271" s="30"/>
      <c r="CZ271" s="30"/>
      <c r="DA271" s="30"/>
      <c r="DB271" s="30"/>
      <c r="DC271" s="30"/>
      <c r="DD271" s="30"/>
      <c r="DE271" s="30"/>
      <c r="DF271" s="30"/>
      <c r="DG271" s="30"/>
      <c r="DH271" s="135"/>
      <c r="DI271" s="30"/>
      <c r="DJ271" s="30"/>
      <c r="DK271" s="30"/>
      <c r="DL271" s="30"/>
      <c r="DM271" s="30"/>
      <c r="DN271" s="30"/>
      <c r="DO271" s="30"/>
      <c r="DP271" s="30"/>
      <c r="DQ271" s="30"/>
      <c r="DR271" s="135"/>
      <c r="DS271" s="30"/>
      <c r="DT271" s="30"/>
      <c r="DU271" s="30"/>
      <c r="DV271" s="130"/>
      <c r="DW271" s="130"/>
      <c r="DX271" s="130"/>
      <c r="DY271" s="130"/>
      <c r="DZ271" s="130"/>
      <c r="EA271" s="130"/>
      <c r="EB271" s="130"/>
      <c r="EC271" s="130"/>
      <c r="ED271" s="130"/>
      <c r="EE271" s="130"/>
      <c r="EF271" s="130"/>
      <c r="EG271" s="130"/>
      <c r="EH271" s="130"/>
      <c r="EI271" s="130"/>
      <c r="EJ271" s="130"/>
      <c r="EK271" s="130"/>
      <c r="EL271" s="130"/>
      <c r="EM271" s="130"/>
      <c r="EN271" s="130"/>
      <c r="EO271" s="130"/>
      <c r="EP271" s="30"/>
      <c r="EQ271" s="30"/>
      <c r="ER271" s="30"/>
      <c r="ES271" s="30"/>
      <c r="ET271" s="30"/>
      <c r="EU271" s="30"/>
      <c r="EV271" s="30"/>
      <c r="EW271" s="30"/>
      <c r="EX271" s="30"/>
      <c r="EY271" s="135"/>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c r="IM271" s="30"/>
      <c r="IN271" s="30"/>
      <c r="IO271" s="30"/>
      <c r="IP271" s="30"/>
      <c r="IQ271" s="30"/>
      <c r="IR271" s="30"/>
      <c r="IS271" s="30"/>
      <c r="IT271" s="30"/>
      <c r="IU271" s="30"/>
      <c r="IV271" s="30"/>
      <c r="IW271" s="30"/>
      <c r="IX271" s="30"/>
      <c r="IY271" s="30"/>
      <c r="IZ271" s="30"/>
      <c r="JA271" s="30"/>
      <c r="JB271" s="30"/>
      <c r="JC271" s="30"/>
      <c r="JD271" s="30"/>
      <c r="JE271" s="30"/>
      <c r="JF271" s="30"/>
      <c r="JG271" s="30"/>
      <c r="JH271" s="30"/>
      <c r="JI271" s="30"/>
      <c r="JJ271" s="30"/>
      <c r="JK271" s="30"/>
      <c r="JL271" s="30"/>
      <c r="JM271" s="30"/>
      <c r="JN271" s="30"/>
      <c r="JO271" s="30"/>
      <c r="JP271" s="30"/>
      <c r="JQ271" s="30"/>
      <c r="JR271" s="30"/>
      <c r="JS271" s="30"/>
      <c r="JT271" s="30"/>
      <c r="JU271" s="30"/>
      <c r="JV271" s="30"/>
      <c r="JW271" s="30"/>
      <c r="JX271" s="30"/>
      <c r="JY271" s="30"/>
      <c r="JZ271" s="30"/>
      <c r="KA271" s="30"/>
      <c r="KB271" s="30"/>
      <c r="KC271" s="30"/>
      <c r="KD271" s="30"/>
      <c r="KE271" s="30"/>
      <c r="KF271" s="30"/>
      <c r="KG271" s="30"/>
      <c r="KH271" s="30"/>
      <c r="KI271" s="30"/>
      <c r="KJ271" s="30"/>
      <c r="KK271" s="30"/>
      <c r="KL271" s="30"/>
      <c r="KM271" s="30"/>
      <c r="KN271" s="30"/>
      <c r="KO271" s="30"/>
      <c r="KP271" s="30"/>
      <c r="KQ271" s="30"/>
      <c r="KR271" s="30"/>
      <c r="KS271" s="30"/>
      <c r="KT271" s="30"/>
      <c r="KU271" s="30"/>
      <c r="KV271" s="30"/>
      <c r="KW271" s="30"/>
      <c r="KX271" s="30"/>
      <c r="KY271" s="30"/>
      <c r="KZ271" s="30"/>
      <c r="LA271" s="30"/>
      <c r="LB271" s="30"/>
      <c r="LC271" s="30"/>
      <c r="LD271" s="130"/>
      <c r="LE271" s="130"/>
      <c r="LF271" s="130"/>
      <c r="LG271" s="130"/>
      <c r="LH271" s="130"/>
      <c r="LI271" s="130"/>
      <c r="LJ271" s="130"/>
      <c r="LK271" s="130"/>
      <c r="LL271" s="130"/>
      <c r="LM271" s="130"/>
      <c r="LN271" s="130"/>
      <c r="LO271" s="130"/>
      <c r="LP271" s="130"/>
      <c r="LQ271" s="130"/>
      <c r="LR271" s="130"/>
      <c r="LS271" s="130"/>
      <c r="LT271" s="130"/>
      <c r="LU271" s="130"/>
      <c r="LV271" s="130"/>
      <c r="LW271" s="130"/>
      <c r="LX271" s="135"/>
      <c r="LY271" s="30"/>
      <c r="LZ271" s="30"/>
      <c r="MA271" s="30"/>
      <c r="MB271" s="30"/>
      <c r="MC271" s="30"/>
      <c r="MD271" s="30"/>
      <c r="ME271" s="30"/>
      <c r="MF271" s="30"/>
      <c r="MG271" s="30"/>
      <c r="MH271" s="30"/>
      <c r="MI271" s="30"/>
      <c r="MJ271" s="30"/>
      <c r="MK271" s="30"/>
      <c r="ML271" s="30"/>
      <c r="MM271" s="30"/>
      <c r="MN271" s="30"/>
      <c r="MO271" s="30"/>
      <c r="MP271" s="30"/>
      <c r="MQ271" s="30"/>
      <c r="MR271" s="30"/>
      <c r="MS271" s="30"/>
      <c r="MT271" s="30"/>
      <c r="MU271" s="30"/>
      <c r="MV271" s="30"/>
      <c r="MW271" s="30"/>
      <c r="MX271" s="30"/>
      <c r="MY271" s="30"/>
      <c r="MZ271" s="30"/>
      <c r="NA271" s="30"/>
      <c r="NB271" s="30"/>
      <c r="NC271" s="135"/>
      <c r="ND271" s="30"/>
      <c r="NE271" s="30"/>
      <c r="NF271" s="30"/>
      <c r="NG271" s="30"/>
      <c r="NH271" s="30"/>
      <c r="NI271" s="30"/>
      <c r="NJ271" s="30"/>
      <c r="NK271" s="30"/>
      <c r="NL271" s="30"/>
      <c r="NM271" s="30"/>
      <c r="NN271" s="30"/>
      <c r="NO271" s="30"/>
      <c r="NP271" s="30"/>
      <c r="NQ271" s="30"/>
      <c r="NR271" s="30"/>
      <c r="NS271" s="30"/>
      <c r="NT271" s="30"/>
      <c r="NU271" s="30"/>
      <c r="NV271" s="30"/>
      <c r="NW271" s="30"/>
      <c r="NX271" s="30"/>
      <c r="NY271" s="30"/>
      <c r="NZ271" s="30"/>
      <c r="OA271" s="30"/>
      <c r="OB271" s="30"/>
      <c r="OC271" s="30"/>
      <c r="OD271" s="30"/>
      <c r="OE271" s="30"/>
      <c r="OF271" s="30"/>
      <c r="OG271" s="30"/>
      <c r="OH271" s="30"/>
      <c r="OI271" s="30"/>
      <c r="OJ271" s="30"/>
      <c r="OK271" s="30"/>
      <c r="OL271" s="30"/>
      <c r="OM271" s="30">
        <f t="shared" si="804"/>
        <v>1</v>
      </c>
      <c r="ON271" s="17"/>
    </row>
    <row r="272" spans="1:404" ht="24" customHeight="1">
      <c r="A272" s="95"/>
      <c r="B272" s="51"/>
      <c r="C272" s="306" t="s">
        <v>7</v>
      </c>
      <c r="D272" s="307"/>
      <c r="E272" s="308"/>
      <c r="F272" s="82"/>
      <c r="G272" s="164">
        <f>COUNTIF(G273:G289,"x")</f>
        <v>7</v>
      </c>
      <c r="H272" s="12"/>
      <c r="I272" s="26"/>
      <c r="J272" s="54"/>
      <c r="K272" s="105"/>
      <c r="L272" s="105"/>
      <c r="M272" s="105"/>
      <c r="N272" s="105"/>
      <c r="O272" s="25">
        <f>COUNTIF(O273:O289,"x")</f>
        <v>8</v>
      </c>
      <c r="P272" s="12">
        <f>SUM(P273:P289)</f>
        <v>1</v>
      </c>
      <c r="Q272" s="108" t="s">
        <v>122</v>
      </c>
      <c r="R272" s="124" t="s">
        <v>122</v>
      </c>
      <c r="S272" s="124" t="s">
        <v>122</v>
      </c>
      <c r="T272" s="124" t="s">
        <v>122</v>
      </c>
      <c r="U272" s="124" t="s">
        <v>122</v>
      </c>
      <c r="V272" s="124" t="s">
        <v>122</v>
      </c>
      <c r="W272" s="124" t="s">
        <v>122</v>
      </c>
      <c r="X272" s="124" t="s">
        <v>122</v>
      </c>
      <c r="Y272" s="124" t="s">
        <v>122</v>
      </c>
      <c r="Z272" s="124" t="s">
        <v>122</v>
      </c>
      <c r="AA272" s="124" t="s">
        <v>122</v>
      </c>
      <c r="AB272" s="124"/>
      <c r="AC272" s="124"/>
      <c r="AD272" s="124"/>
      <c r="AE272" s="119"/>
      <c r="AF272" s="120"/>
      <c r="AG272" s="120"/>
      <c r="AH272" s="120"/>
      <c r="AI272" s="25"/>
      <c r="AJ272" s="25"/>
      <c r="AK272" s="120"/>
      <c r="AL272" s="120"/>
      <c r="AM272" s="120"/>
      <c r="AN272" s="120"/>
      <c r="AO272" s="120"/>
      <c r="AP272" s="25"/>
      <c r="AQ272" s="120"/>
      <c r="AR272" s="25"/>
      <c r="AS272" s="120"/>
      <c r="AT272" s="120"/>
      <c r="AU272" s="120"/>
      <c r="AV272" s="164"/>
      <c r="AW272" s="120"/>
      <c r="AX272" s="120"/>
      <c r="AY272" s="120"/>
      <c r="AZ272" s="120"/>
      <c r="BA272" s="119"/>
      <c r="BB272" s="119"/>
      <c r="BC272" s="119"/>
      <c r="BD272" s="119"/>
      <c r="BE272" s="119"/>
      <c r="BF272" s="119"/>
      <c r="BG272" s="119"/>
      <c r="BH272" s="119"/>
      <c r="BI272" s="119"/>
      <c r="BJ272" s="119"/>
      <c r="BK272" s="120"/>
      <c r="BL272" s="120"/>
      <c r="BM272" s="120"/>
      <c r="BN272" s="164"/>
      <c r="BO272" s="164"/>
      <c r="BP272" s="164"/>
      <c r="BQ272" s="120"/>
      <c r="BR272" s="120"/>
      <c r="BS272" s="120"/>
      <c r="BT272" s="120"/>
      <c r="BU272" s="120"/>
      <c r="BV272" s="120"/>
      <c r="BW272" s="120"/>
      <c r="BX272" s="120"/>
      <c r="BY272" s="120"/>
      <c r="BZ272" s="120"/>
      <c r="CA272" s="120"/>
      <c r="CB272" s="120"/>
      <c r="CC272" s="120"/>
      <c r="CD272" s="120"/>
      <c r="CE272" s="120"/>
      <c r="CF272" s="119"/>
      <c r="CG272" s="119"/>
      <c r="CH272" s="119"/>
      <c r="CI272" s="119"/>
      <c r="CJ272" s="119"/>
      <c r="CK272" s="119"/>
      <c r="CL272" s="119"/>
      <c r="CM272" s="119"/>
      <c r="CN272" s="119"/>
      <c r="CO272" s="125"/>
      <c r="CP272" s="125"/>
      <c r="CQ272" s="125"/>
      <c r="CR272" s="125"/>
      <c r="CS272" s="125"/>
      <c r="CT272" s="125"/>
      <c r="CU272" s="125"/>
      <c r="CV272" s="125"/>
      <c r="CW272" s="125"/>
      <c r="CX272" s="125"/>
      <c r="CY272" s="120"/>
      <c r="CZ272" s="120"/>
      <c r="DA272" s="120"/>
      <c r="DB272" s="120"/>
      <c r="DC272" s="120"/>
      <c r="DD272" s="120"/>
      <c r="DE272" s="120"/>
      <c r="DF272" s="120"/>
      <c r="DG272" s="120"/>
      <c r="DH272" s="126"/>
      <c r="DI272" s="120"/>
      <c r="DJ272" s="120"/>
      <c r="DK272" s="120"/>
      <c r="DL272" s="120"/>
      <c r="DM272" s="120"/>
      <c r="DN272" s="120"/>
      <c r="DO272" s="120"/>
      <c r="DP272" s="120"/>
      <c r="DQ272" s="120"/>
      <c r="DR272" s="126"/>
      <c r="DS272" s="119"/>
      <c r="DT272" s="119"/>
      <c r="DU272" s="119"/>
      <c r="DV272" s="125"/>
      <c r="DW272" s="203"/>
      <c r="DX272" s="203"/>
      <c r="DY272" s="203"/>
      <c r="DZ272" s="203"/>
      <c r="EA272" s="203"/>
      <c r="EB272" s="203"/>
      <c r="EC272" s="203"/>
      <c r="ED272" s="203"/>
      <c r="EE272" s="125"/>
      <c r="EF272" s="125"/>
      <c r="EG272" s="125"/>
      <c r="EH272" s="125"/>
      <c r="EI272" s="125"/>
      <c r="EJ272" s="125"/>
      <c r="EK272" s="125"/>
      <c r="EL272" s="125"/>
      <c r="EM272" s="125"/>
      <c r="EN272" s="125"/>
      <c r="EO272" s="125"/>
      <c r="EP272" s="120"/>
      <c r="EQ272" s="120"/>
      <c r="ER272" s="120"/>
      <c r="ES272" s="120"/>
      <c r="ET272" s="120"/>
      <c r="EU272" s="120"/>
      <c r="EV272" s="120"/>
      <c r="EW272" s="120"/>
      <c r="EX272" s="120"/>
      <c r="EY272" s="126"/>
      <c r="EZ272" s="119"/>
      <c r="FA272" s="119"/>
      <c r="FB272" s="119"/>
      <c r="FC272" s="120"/>
      <c r="FD272" s="120"/>
      <c r="FE272" s="120"/>
      <c r="FF272" s="120"/>
      <c r="FG272" s="120"/>
      <c r="FH272" s="120"/>
      <c r="FI272" s="120"/>
      <c r="FJ272" s="120"/>
      <c r="FK272" s="120"/>
      <c r="FL272" s="120"/>
      <c r="FM272" s="120"/>
      <c r="FN272" s="120"/>
      <c r="FO272" s="120"/>
      <c r="FP272" s="120"/>
      <c r="FQ272" s="120"/>
      <c r="FR272" s="120"/>
      <c r="FS272" s="120"/>
      <c r="FT272" s="120"/>
      <c r="FU272" s="119"/>
      <c r="FV272" s="119"/>
      <c r="FW272" s="119"/>
      <c r="FX272" s="119"/>
      <c r="FY272" s="119"/>
      <c r="FZ272" s="119"/>
      <c r="GA272" s="119"/>
      <c r="GB272" s="119"/>
      <c r="GC272" s="119"/>
      <c r="GD272" s="119"/>
      <c r="GE272" s="119"/>
      <c r="GF272" s="119"/>
      <c r="GG272" s="120"/>
      <c r="GH272" s="120"/>
      <c r="GI272" s="120"/>
      <c r="GJ272" s="120"/>
      <c r="GK272" s="120"/>
      <c r="GL272" s="120"/>
      <c r="GM272" s="120"/>
      <c r="GN272" s="120"/>
      <c r="GO272" s="164"/>
      <c r="GP272" s="164"/>
      <c r="GQ272" s="164"/>
      <c r="GR272" s="164"/>
      <c r="GS272" s="164"/>
      <c r="GT272" s="120"/>
      <c r="GU272" s="120"/>
      <c r="GV272" s="120"/>
      <c r="GW272" s="120"/>
      <c r="GX272" s="119"/>
      <c r="GY272" s="119"/>
      <c r="GZ272" s="119"/>
      <c r="HA272" s="119"/>
      <c r="HB272" s="119"/>
      <c r="HC272" s="119"/>
      <c r="HD272" s="119"/>
      <c r="HE272" s="119"/>
      <c r="HF272" s="119"/>
      <c r="HG272" s="119"/>
      <c r="HH272" s="119"/>
      <c r="HI272" s="120"/>
      <c r="HJ272" s="119"/>
      <c r="HK272" s="119"/>
      <c r="HL272" s="119"/>
      <c r="HM272" s="119"/>
      <c r="HN272" s="120"/>
      <c r="HO272" s="120"/>
      <c r="HP272" s="120"/>
      <c r="HQ272" s="120"/>
      <c r="HR272" s="120"/>
      <c r="HS272" s="120"/>
      <c r="HT272" s="120"/>
      <c r="HU272" s="120"/>
      <c r="HV272" s="120"/>
      <c r="HW272" s="120"/>
      <c r="HX272" s="120"/>
      <c r="HY272" s="120"/>
      <c r="HZ272" s="120"/>
      <c r="IA272" s="120"/>
      <c r="IB272" s="120"/>
      <c r="IC272" s="119"/>
      <c r="ID272" s="119"/>
      <c r="IE272" s="119"/>
      <c r="IF272" s="119"/>
      <c r="IG272" s="119"/>
      <c r="IH272" s="119"/>
      <c r="II272" s="119"/>
      <c r="IJ272" s="119"/>
      <c r="IK272" s="119"/>
      <c r="IL272" s="119"/>
      <c r="IM272" s="119"/>
      <c r="IN272" s="119"/>
      <c r="IO272" s="119"/>
      <c r="IP272" s="119"/>
      <c r="IQ272" s="119"/>
      <c r="IR272" s="119"/>
      <c r="IS272" s="119"/>
      <c r="IT272" s="119"/>
      <c r="IU272" s="119"/>
      <c r="IV272" s="119"/>
      <c r="IW272" s="119"/>
      <c r="IX272" s="119"/>
      <c r="IY272" s="119"/>
      <c r="IZ272" s="119"/>
      <c r="JA272" s="120"/>
      <c r="JB272" s="120"/>
      <c r="JC272" s="120"/>
      <c r="JD272" s="120"/>
      <c r="JE272" s="120"/>
      <c r="JF272" s="120"/>
      <c r="JG272" s="119"/>
      <c r="JH272" s="119"/>
      <c r="JI272" s="119"/>
      <c r="JJ272" s="119"/>
      <c r="JK272" s="119"/>
      <c r="JL272" s="119"/>
      <c r="JM272" s="119"/>
      <c r="JN272" s="119"/>
      <c r="JO272" s="119"/>
      <c r="JP272" s="119"/>
      <c r="JQ272" s="119"/>
      <c r="JR272" s="119"/>
      <c r="JS272" s="119"/>
      <c r="JT272" s="119"/>
      <c r="JU272" s="119"/>
      <c r="JV272" s="119"/>
      <c r="JW272" s="119"/>
      <c r="JX272" s="119"/>
      <c r="JY272" s="119"/>
      <c r="JZ272" s="119"/>
      <c r="KA272" s="119"/>
      <c r="KB272" s="119"/>
      <c r="KC272" s="230"/>
      <c r="KD272" s="230"/>
      <c r="KE272" s="230"/>
      <c r="KF272" s="230"/>
      <c r="KG272" s="230"/>
      <c r="KH272" s="230"/>
      <c r="KI272" s="230"/>
      <c r="KJ272" s="230"/>
      <c r="KK272" s="230"/>
      <c r="KL272" s="230"/>
      <c r="KM272" s="230"/>
      <c r="KN272" s="230"/>
      <c r="KO272" s="230"/>
      <c r="KP272" s="230"/>
      <c r="KQ272" s="119"/>
      <c r="KR272" s="119"/>
      <c r="KS272" s="119"/>
      <c r="KT272" s="119"/>
      <c r="KU272" s="119"/>
      <c r="KV272" s="119"/>
      <c r="KW272" s="119"/>
      <c r="KX272" s="119"/>
      <c r="KY272" s="119"/>
      <c r="KZ272" s="119"/>
      <c r="LA272" s="119"/>
      <c r="LB272" s="119"/>
      <c r="LC272" s="119"/>
      <c r="LD272" s="125"/>
      <c r="LE272" s="125"/>
      <c r="LF272" s="125"/>
      <c r="LG272" s="231"/>
      <c r="LH272" s="231"/>
      <c r="LI272" s="231"/>
      <c r="LJ272" s="231"/>
      <c r="LK272" s="231"/>
      <c r="LL272" s="231"/>
      <c r="LM272" s="231"/>
      <c r="LN272" s="231"/>
      <c r="LO272" s="231"/>
      <c r="LP272" s="231"/>
      <c r="LQ272" s="231"/>
      <c r="LR272" s="231"/>
      <c r="LS272" s="125"/>
      <c r="LT272" s="125"/>
      <c r="LU272" s="125"/>
      <c r="LV272" s="125"/>
      <c r="LW272" s="125"/>
      <c r="LX272" s="126"/>
      <c r="LY272" s="119"/>
      <c r="LZ272" s="119"/>
      <c r="MA272" s="119"/>
      <c r="MB272" s="119"/>
      <c r="MC272" s="119"/>
      <c r="MD272" s="119"/>
      <c r="ME272" s="119"/>
      <c r="MF272" s="119"/>
      <c r="MG272" s="119"/>
      <c r="MH272" s="119"/>
      <c r="MI272" s="119"/>
      <c r="MJ272" s="119"/>
      <c r="MK272" s="230"/>
      <c r="ML272" s="230"/>
      <c r="MM272" s="230"/>
      <c r="MN272" s="230"/>
      <c r="MO272" s="230"/>
      <c r="MP272" s="230"/>
      <c r="MQ272" s="230"/>
      <c r="MR272" s="230"/>
      <c r="MS272" s="230"/>
      <c r="MT272" s="230"/>
      <c r="MU272" s="230"/>
      <c r="MV272" s="230"/>
      <c r="MW272" s="230"/>
      <c r="MX272" s="230"/>
      <c r="MY272" s="119"/>
      <c r="MZ272" s="119"/>
      <c r="NA272" s="119"/>
      <c r="NB272" s="119"/>
      <c r="NC272" s="126"/>
      <c r="ND272" s="119"/>
      <c r="NE272" s="119"/>
      <c r="NF272" s="119"/>
      <c r="NG272" s="119"/>
      <c r="NH272" s="119"/>
      <c r="NI272" s="119"/>
      <c r="NJ272" s="119"/>
      <c r="NK272" s="119"/>
      <c r="NL272" s="119"/>
      <c r="NM272" s="119"/>
      <c r="NN272" s="119"/>
      <c r="NO272" s="119"/>
      <c r="NP272" s="119"/>
      <c r="NQ272" s="119"/>
      <c r="NR272" s="119"/>
      <c r="NS272" s="119"/>
      <c r="NT272" s="119"/>
      <c r="NU272" s="119"/>
      <c r="NV272" s="119"/>
      <c r="NW272" s="119"/>
      <c r="NX272" s="119"/>
      <c r="NY272" s="119"/>
      <c r="NZ272" s="119"/>
      <c r="OA272" s="119"/>
      <c r="OB272" s="119"/>
      <c r="OC272" s="119"/>
      <c r="OD272" s="119"/>
      <c r="OE272" s="119"/>
      <c r="OF272" s="119"/>
      <c r="OG272" s="119"/>
      <c r="OH272" s="119"/>
      <c r="OI272" s="119"/>
      <c r="OJ272" s="119"/>
      <c r="OK272" s="119"/>
      <c r="OL272" s="119"/>
      <c r="OM272" s="30"/>
      <c r="ON272" s="15"/>
    </row>
    <row r="273" spans="1:404" ht="82.5" hidden="1" customHeight="1">
      <c r="A273" s="28">
        <v>238</v>
      </c>
      <c r="B273" s="51">
        <v>77</v>
      </c>
      <c r="C273" s="16" t="s">
        <v>273</v>
      </c>
      <c r="D273" s="14" t="s">
        <v>2</v>
      </c>
      <c r="E273" s="16" t="s">
        <v>274</v>
      </c>
      <c r="F273" s="82" t="s">
        <v>2</v>
      </c>
      <c r="G273" s="14"/>
      <c r="H273" s="89" t="s">
        <v>725</v>
      </c>
      <c r="I273" s="33" t="s">
        <v>726</v>
      </c>
      <c r="J273" s="54"/>
      <c r="K273" s="30" t="s">
        <v>636</v>
      </c>
      <c r="L273" s="30" t="s">
        <v>957</v>
      </c>
      <c r="M273" s="29" t="s">
        <v>983</v>
      </c>
      <c r="N273" s="93" t="s">
        <v>639</v>
      </c>
      <c r="O273" s="105" t="s">
        <v>27</v>
      </c>
      <c r="P273" s="54">
        <v>1</v>
      </c>
      <c r="Q273" s="30"/>
      <c r="R273" s="30"/>
      <c r="S273" s="30"/>
      <c r="T273" s="30"/>
      <c r="U273" s="30"/>
      <c r="V273" s="30"/>
      <c r="W273" s="30"/>
      <c r="X273" s="30" t="s">
        <v>27</v>
      </c>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130"/>
      <c r="CP273" s="130"/>
      <c r="CQ273" s="130"/>
      <c r="CR273" s="130"/>
      <c r="CS273" s="130"/>
      <c r="CT273" s="130"/>
      <c r="CU273" s="130"/>
      <c r="CV273" s="130"/>
      <c r="CW273" s="130"/>
      <c r="CX273" s="130"/>
      <c r="CY273" s="30"/>
      <c r="CZ273" s="30"/>
      <c r="DA273" s="30"/>
      <c r="DB273" s="30"/>
      <c r="DC273" s="30"/>
      <c r="DD273" s="30"/>
      <c r="DE273" s="30"/>
      <c r="DF273" s="30"/>
      <c r="DG273" s="30"/>
      <c r="DH273" s="135"/>
      <c r="DI273" s="30"/>
      <c r="DJ273" s="30"/>
      <c r="DK273" s="30"/>
      <c r="DL273" s="30"/>
      <c r="DM273" s="30"/>
      <c r="DN273" s="30"/>
      <c r="DO273" s="30"/>
      <c r="DP273" s="30"/>
      <c r="DQ273" s="30"/>
      <c r="DR273" s="135"/>
      <c r="DS273" s="30"/>
      <c r="DT273" s="30"/>
      <c r="DU273" s="30"/>
      <c r="DV273" s="130"/>
      <c r="DW273" s="130"/>
      <c r="DX273" s="130"/>
      <c r="DY273" s="130"/>
      <c r="DZ273" s="130"/>
      <c r="EA273" s="130"/>
      <c r="EB273" s="130"/>
      <c r="EC273" s="130"/>
      <c r="ED273" s="130"/>
      <c r="EE273" s="130"/>
      <c r="EF273" s="130"/>
      <c r="EG273" s="130"/>
      <c r="EH273" s="130"/>
      <c r="EI273" s="130"/>
      <c r="EJ273" s="130"/>
      <c r="EK273" s="130"/>
      <c r="EL273" s="130"/>
      <c r="EM273" s="130"/>
      <c r="EN273" s="130"/>
      <c r="EO273" s="130"/>
      <c r="EP273" s="30"/>
      <c r="EQ273" s="30"/>
      <c r="ER273" s="30"/>
      <c r="ES273" s="30"/>
      <c r="ET273" s="30"/>
      <c r="EU273" s="30"/>
      <c r="EV273" s="30"/>
      <c r="EW273" s="30"/>
      <c r="EX273" s="30"/>
      <c r="EY273" s="135"/>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130"/>
      <c r="LE273" s="130"/>
      <c r="LF273" s="130"/>
      <c r="LG273" s="130"/>
      <c r="LH273" s="130"/>
      <c r="LI273" s="130"/>
      <c r="LJ273" s="130"/>
      <c r="LK273" s="130"/>
      <c r="LL273" s="130"/>
      <c r="LM273" s="130"/>
      <c r="LN273" s="130"/>
      <c r="LO273" s="130"/>
      <c r="LP273" s="130"/>
      <c r="LQ273" s="130"/>
      <c r="LR273" s="130"/>
      <c r="LS273" s="130"/>
      <c r="LT273" s="130"/>
      <c r="LU273" s="130"/>
      <c r="LV273" s="130"/>
      <c r="LW273" s="130"/>
      <c r="LX273" s="135"/>
      <c r="LY273" s="30"/>
      <c r="LZ273" s="30"/>
      <c r="MA273" s="30"/>
      <c r="MB273" s="30"/>
      <c r="MC273" s="30"/>
      <c r="MD273" s="30"/>
      <c r="ME273" s="30"/>
      <c r="MF273" s="30"/>
      <c r="MG273" s="30"/>
      <c r="MH273" s="30"/>
      <c r="MI273" s="30"/>
      <c r="MJ273" s="30"/>
      <c r="MK273" s="30"/>
      <c r="ML273" s="30"/>
      <c r="MM273" s="30"/>
      <c r="MN273" s="30"/>
      <c r="MO273" s="30"/>
      <c r="MP273" s="30"/>
      <c r="MQ273" s="30"/>
      <c r="MR273" s="30"/>
      <c r="MS273" s="30"/>
      <c r="MT273" s="30"/>
      <c r="MU273" s="30"/>
      <c r="MV273" s="30"/>
      <c r="MW273" s="30"/>
      <c r="MX273" s="30"/>
      <c r="MY273" s="30"/>
      <c r="MZ273" s="30"/>
      <c r="NA273" s="30"/>
      <c r="NB273" s="30"/>
      <c r="NC273" s="135"/>
      <c r="ND273" s="30"/>
      <c r="NE273" s="30"/>
      <c r="NF273" s="30"/>
      <c r="NG273" s="30"/>
      <c r="NH273" s="30"/>
      <c r="NI273" s="30"/>
      <c r="NJ273" s="30"/>
      <c r="NK273" s="30"/>
      <c r="NL273" s="30"/>
      <c r="NM273" s="30"/>
      <c r="NN273" s="30"/>
      <c r="NO273" s="30"/>
      <c r="NP273" s="30"/>
      <c r="NQ273" s="30"/>
      <c r="NR273" s="30"/>
      <c r="NS273" s="30"/>
      <c r="NT273" s="30"/>
      <c r="NU273" s="30"/>
      <c r="NV273" s="30"/>
      <c r="NW273" s="30"/>
      <c r="NX273" s="30"/>
      <c r="NY273" s="30"/>
      <c r="NZ273" s="30"/>
      <c r="OA273" s="30"/>
      <c r="OB273" s="30"/>
      <c r="OC273" s="30"/>
      <c r="OD273" s="30"/>
      <c r="OE273" s="30"/>
      <c r="OF273" s="30"/>
      <c r="OG273" s="30"/>
      <c r="OH273" s="30"/>
      <c r="OI273" s="30"/>
      <c r="OJ273" s="30"/>
      <c r="OK273" s="30"/>
      <c r="OL273" s="30"/>
      <c r="OM273" s="30">
        <f t="shared" ref="OM273:OM289" si="847">COUNTIF(Q273:AA273,"x")</f>
        <v>1</v>
      </c>
      <c r="ON273" s="51"/>
    </row>
    <row r="274" spans="1:404" ht="54.75" hidden="1" customHeight="1">
      <c r="A274" s="309">
        <v>242</v>
      </c>
      <c r="B274" s="51">
        <v>78</v>
      </c>
      <c r="C274" s="20" t="s">
        <v>85</v>
      </c>
      <c r="D274" s="21" t="s">
        <v>112</v>
      </c>
      <c r="E274" s="20" t="s">
        <v>84</v>
      </c>
      <c r="F274" s="71" t="s">
        <v>112</v>
      </c>
      <c r="G274" s="388" t="s">
        <v>27</v>
      </c>
      <c r="H274" s="96" t="s">
        <v>727</v>
      </c>
      <c r="I274" s="33" t="s">
        <v>728</v>
      </c>
      <c r="J274" s="54"/>
      <c r="K274" s="30" t="s">
        <v>636</v>
      </c>
      <c r="L274" s="30" t="s">
        <v>957</v>
      </c>
      <c r="M274" s="29" t="s">
        <v>983</v>
      </c>
      <c r="N274" s="93" t="s">
        <v>981</v>
      </c>
      <c r="O274" s="300" t="s">
        <v>27</v>
      </c>
      <c r="P274" s="54"/>
      <c r="Q274" s="30" t="s">
        <v>27</v>
      </c>
      <c r="R274" s="30"/>
      <c r="S274" s="30"/>
      <c r="T274" s="30"/>
      <c r="U274" s="30"/>
      <c r="V274" s="30"/>
      <c r="W274" s="30"/>
      <c r="X274" s="30"/>
      <c r="Y274" s="30"/>
      <c r="Z274" s="30"/>
      <c r="AA274" s="30"/>
      <c r="AB274" s="152" t="s">
        <v>1070</v>
      </c>
      <c r="AC274" s="152" t="s">
        <v>1070</v>
      </c>
      <c r="AD274" s="152" t="s">
        <v>1070</v>
      </c>
      <c r="AE274" s="30">
        <v>2</v>
      </c>
      <c r="AF274" s="30">
        <v>2</v>
      </c>
      <c r="AG274" s="30">
        <v>2</v>
      </c>
      <c r="AH274" s="30">
        <v>2</v>
      </c>
      <c r="AI274" s="23">
        <v>2</v>
      </c>
      <c r="AJ274" s="23">
        <v>2</v>
      </c>
      <c r="AK274" s="30">
        <v>1</v>
      </c>
      <c r="AL274" s="30">
        <v>2</v>
      </c>
      <c r="AM274" s="30">
        <v>1</v>
      </c>
      <c r="AN274" s="30">
        <v>2</v>
      </c>
      <c r="AO274" s="30">
        <v>2</v>
      </c>
      <c r="AP274" s="23">
        <v>1</v>
      </c>
      <c r="AQ274" s="30">
        <v>2</v>
      </c>
      <c r="AR274" s="23">
        <v>1</v>
      </c>
      <c r="AS274" s="30">
        <v>2</v>
      </c>
      <c r="AT274" s="30">
        <v>2</v>
      </c>
      <c r="AU274" s="30">
        <v>2</v>
      </c>
      <c r="AV274" s="30">
        <v>2</v>
      </c>
      <c r="AW274" s="173">
        <f>COUNTIF(AE274:AV274,"2")</f>
        <v>14</v>
      </c>
      <c r="AX274" s="174">
        <f t="shared" ref="AX274" si="848">AW274/(AW274+AY274+BA274+BC274)</f>
        <v>0.77777777777777779</v>
      </c>
      <c r="AY274" s="173">
        <f>COUNTIF(AE274:AV274,"1")</f>
        <v>4</v>
      </c>
      <c r="AZ274" s="174">
        <f t="shared" ref="AZ274" si="849">AY274/(AW274+AY274+BA274+BC274)</f>
        <v>0.22222222222222221</v>
      </c>
      <c r="BA274" s="173">
        <f>COUNTIF(AE274:AV274,"0")</f>
        <v>0</v>
      </c>
      <c r="BB274" s="174">
        <f t="shared" ref="BB274" si="850">BA274/(AW274+AY274+BA274+BC274)</f>
        <v>0</v>
      </c>
      <c r="BC274" s="173">
        <f>COUNTIF(AE274:AV274,"KĐG")</f>
        <v>0</v>
      </c>
      <c r="BD274" s="174">
        <f t="shared" ref="BD274" si="851">BC274/(AW274+AY274+BA274+BC274)</f>
        <v>0</v>
      </c>
      <c r="BE274" s="175">
        <f t="shared" ref="BE274" si="852">(((AW274*2)+(AY274*1)+(BA274*0)))/(AW274+AY274+BA274)</f>
        <v>1.7777777777777777</v>
      </c>
      <c r="BF274" s="169" t="str">
        <f t="shared" ref="BF274" si="853">IF(BD274&gt;=50%,"KĐG",IF(BE274&gt;=1.6,"ĐMT",IF(BE274&gt;=1,"CCG","CĐ")))</f>
        <v>ĐMT</v>
      </c>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130"/>
      <c r="CP274" s="130"/>
      <c r="CQ274" s="130"/>
      <c r="CR274" s="130"/>
      <c r="CS274" s="130"/>
      <c r="CT274" s="130"/>
      <c r="CU274" s="130"/>
      <c r="CV274" s="130"/>
      <c r="CW274" s="130"/>
      <c r="CX274" s="130"/>
      <c r="CY274" s="30"/>
      <c r="CZ274" s="30"/>
      <c r="DA274" s="30"/>
      <c r="DB274" s="30"/>
      <c r="DC274" s="30"/>
      <c r="DD274" s="30"/>
      <c r="DE274" s="30"/>
      <c r="DF274" s="30"/>
      <c r="DG274" s="30"/>
      <c r="DH274" s="135"/>
      <c r="DI274" s="30"/>
      <c r="DJ274" s="30"/>
      <c r="DK274" s="30"/>
      <c r="DL274" s="30"/>
      <c r="DM274" s="30"/>
      <c r="DN274" s="30"/>
      <c r="DO274" s="30"/>
      <c r="DP274" s="30"/>
      <c r="DQ274" s="30"/>
      <c r="DR274" s="135"/>
      <c r="DS274" s="30"/>
      <c r="DT274" s="30"/>
      <c r="DU274" s="30"/>
      <c r="DV274" s="130"/>
      <c r="DW274" s="130"/>
      <c r="DX274" s="130"/>
      <c r="DY274" s="130"/>
      <c r="DZ274" s="130"/>
      <c r="EA274" s="130"/>
      <c r="EB274" s="130"/>
      <c r="EC274" s="130"/>
      <c r="ED274" s="130"/>
      <c r="EE274" s="130"/>
      <c r="EF274" s="130"/>
      <c r="EG274" s="130"/>
      <c r="EH274" s="130"/>
      <c r="EI274" s="130"/>
      <c r="EJ274" s="130"/>
      <c r="EK274" s="130"/>
      <c r="EL274" s="130"/>
      <c r="EM274" s="130"/>
      <c r="EN274" s="130"/>
      <c r="EO274" s="130"/>
      <c r="EP274" s="30"/>
      <c r="EQ274" s="30"/>
      <c r="ER274" s="30"/>
      <c r="ES274" s="30"/>
      <c r="ET274" s="30"/>
      <c r="EU274" s="30"/>
      <c r="EV274" s="30"/>
      <c r="EW274" s="30"/>
      <c r="EX274" s="30"/>
      <c r="EY274" s="135"/>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c r="LB274" s="30"/>
      <c r="LC274" s="30"/>
      <c r="LD274" s="130"/>
      <c r="LE274" s="130"/>
      <c r="LF274" s="130"/>
      <c r="LG274" s="130"/>
      <c r="LH274" s="130"/>
      <c r="LI274" s="130"/>
      <c r="LJ274" s="130"/>
      <c r="LK274" s="130"/>
      <c r="LL274" s="130"/>
      <c r="LM274" s="130"/>
      <c r="LN274" s="130"/>
      <c r="LO274" s="130"/>
      <c r="LP274" s="130"/>
      <c r="LQ274" s="130"/>
      <c r="LR274" s="130"/>
      <c r="LS274" s="130"/>
      <c r="LT274" s="130"/>
      <c r="LU274" s="130"/>
      <c r="LV274" s="130"/>
      <c r="LW274" s="130"/>
      <c r="LX274" s="135"/>
      <c r="LY274" s="30"/>
      <c r="LZ274" s="30"/>
      <c r="MA274" s="30"/>
      <c r="MB274" s="30"/>
      <c r="MC274" s="30"/>
      <c r="MD274" s="30"/>
      <c r="ME274" s="30"/>
      <c r="MF274" s="30"/>
      <c r="MG274" s="30"/>
      <c r="MH274" s="30"/>
      <c r="MI274" s="30"/>
      <c r="MJ274" s="30"/>
      <c r="MK274" s="30"/>
      <c r="ML274" s="30"/>
      <c r="MM274" s="30"/>
      <c r="MN274" s="30"/>
      <c r="MO274" s="30"/>
      <c r="MP274" s="30"/>
      <c r="MQ274" s="30"/>
      <c r="MR274" s="30"/>
      <c r="MS274" s="30"/>
      <c r="MT274" s="30"/>
      <c r="MU274" s="30"/>
      <c r="MV274" s="30"/>
      <c r="MW274" s="30"/>
      <c r="MX274" s="30"/>
      <c r="MY274" s="30"/>
      <c r="MZ274" s="30"/>
      <c r="NA274" s="30"/>
      <c r="NB274" s="30"/>
      <c r="NC274" s="135"/>
      <c r="ND274" s="30"/>
      <c r="NE274" s="30"/>
      <c r="NF274" s="30"/>
      <c r="NG274" s="30"/>
      <c r="NH274" s="30"/>
      <c r="NI274" s="30"/>
      <c r="NJ274" s="30"/>
      <c r="NK274" s="30"/>
      <c r="NL274" s="30"/>
      <c r="NM274" s="30"/>
      <c r="NN274" s="30"/>
      <c r="NO274" s="30"/>
      <c r="NP274" s="30"/>
      <c r="NQ274" s="30"/>
      <c r="NR274" s="30"/>
      <c r="NS274" s="30"/>
      <c r="NT274" s="30"/>
      <c r="NU274" s="30"/>
      <c r="NV274" s="30"/>
      <c r="NW274" s="30"/>
      <c r="NX274" s="30"/>
      <c r="NY274" s="30"/>
      <c r="NZ274" s="30"/>
      <c r="OA274" s="30"/>
      <c r="OB274" s="30"/>
      <c r="OC274" s="30"/>
      <c r="OD274" s="30"/>
      <c r="OE274" s="30"/>
      <c r="OF274" s="30"/>
      <c r="OG274" s="30"/>
      <c r="OH274" s="30"/>
      <c r="OI274" s="30"/>
      <c r="OJ274" s="30"/>
      <c r="OK274" s="30"/>
      <c r="OL274" s="30"/>
      <c r="OM274" s="30">
        <f t="shared" si="847"/>
        <v>1</v>
      </c>
      <c r="ON274" s="121"/>
    </row>
    <row r="275" spans="1:404" ht="54" hidden="1" customHeight="1">
      <c r="A275" s="310"/>
      <c r="B275" s="74">
        <v>78</v>
      </c>
      <c r="C275" s="20" t="s">
        <v>85</v>
      </c>
      <c r="D275" s="71" t="s">
        <v>112</v>
      </c>
      <c r="E275" s="20" t="s">
        <v>84</v>
      </c>
      <c r="F275" s="71" t="s">
        <v>112</v>
      </c>
      <c r="G275" s="389"/>
      <c r="H275" s="96" t="s">
        <v>727</v>
      </c>
      <c r="I275" s="33" t="s">
        <v>728</v>
      </c>
      <c r="J275" s="76"/>
      <c r="K275" s="30" t="s">
        <v>636</v>
      </c>
      <c r="L275" s="30" t="s">
        <v>957</v>
      </c>
      <c r="M275" s="29" t="s">
        <v>983</v>
      </c>
      <c r="N275" s="93" t="s">
        <v>981</v>
      </c>
      <c r="O275" s="301"/>
      <c r="P275" s="76"/>
      <c r="Q275" s="30"/>
      <c r="R275" s="30"/>
      <c r="S275" s="30" t="s">
        <v>27</v>
      </c>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152" t="s">
        <v>1070</v>
      </c>
      <c r="CN275" s="152" t="s">
        <v>1070</v>
      </c>
      <c r="CO275" s="152" t="s">
        <v>1070</v>
      </c>
      <c r="CP275" s="30">
        <v>2</v>
      </c>
      <c r="CQ275" s="30">
        <v>2</v>
      </c>
      <c r="CR275" s="30">
        <v>2</v>
      </c>
      <c r="CS275" s="30">
        <v>2</v>
      </c>
      <c r="CT275" s="23">
        <v>1</v>
      </c>
      <c r="CU275" s="23">
        <v>1</v>
      </c>
      <c r="CV275" s="30">
        <v>2</v>
      </c>
      <c r="CW275" s="30">
        <v>1</v>
      </c>
      <c r="CX275" s="30">
        <v>2</v>
      </c>
      <c r="CY275" s="30">
        <v>2</v>
      </c>
      <c r="CZ275" s="30">
        <v>2</v>
      </c>
      <c r="DA275" s="23">
        <v>2</v>
      </c>
      <c r="DB275" s="30">
        <v>2</v>
      </c>
      <c r="DC275" s="23">
        <v>1</v>
      </c>
      <c r="DD275" s="30">
        <v>2</v>
      </c>
      <c r="DE275" s="30">
        <v>2</v>
      </c>
      <c r="DF275" s="30">
        <v>2</v>
      </c>
      <c r="DG275" s="30"/>
      <c r="DH275" s="201">
        <f>COUNTIF(CP275:DG275,"2")</f>
        <v>13</v>
      </c>
      <c r="DI275" s="198">
        <f t="shared" ref="DI275" si="854">DH275/(DH275+DJ275+DL275+DN275)</f>
        <v>0.76470588235294112</v>
      </c>
      <c r="DJ275" s="201">
        <f>COUNTIF(CP275:DG275,"1")</f>
        <v>4</v>
      </c>
      <c r="DK275" s="198">
        <f t="shared" ref="DK275" si="855">DJ275/(DH275+DJ275+DL275+DN275)</f>
        <v>0.23529411764705882</v>
      </c>
      <c r="DL275" s="201">
        <f>COUNTIF(CP275:DG275,"0")</f>
        <v>0</v>
      </c>
      <c r="DM275" s="198">
        <f t="shared" ref="DM275" si="856">DL275/(DH275+DJ275+DL275+DN275)</f>
        <v>0</v>
      </c>
      <c r="DN275" s="201">
        <f>COUNTIF(CP275:DG275,"KĐG")</f>
        <v>0</v>
      </c>
      <c r="DO275" s="198">
        <f t="shared" ref="DO275" si="857">DN275/(DH275+DJ275+DL275+DN275)</f>
        <v>0</v>
      </c>
      <c r="DP275" s="199">
        <f t="shared" ref="DP275" si="858">(((DH275*2)+(DJ275*1)+(DL275*0)))/(DH275+DJ275+DL275)</f>
        <v>1.7647058823529411</v>
      </c>
      <c r="DQ275" s="169" t="str">
        <f t="shared" ref="DQ275" si="859">IF(DO275&gt;=50%,"KĐG",IF(DP275&gt;=1.6,"ĐMT",IF(DP275&gt;=1,"CCG","CĐ")))</f>
        <v>ĐMT</v>
      </c>
      <c r="DR275" s="135"/>
      <c r="DS275" s="30"/>
      <c r="DT275" s="30"/>
      <c r="DU275" s="30"/>
      <c r="DV275" s="130"/>
      <c r="DW275" s="130"/>
      <c r="DX275" s="130"/>
      <c r="DY275" s="130"/>
      <c r="DZ275" s="130"/>
      <c r="EA275" s="130"/>
      <c r="EB275" s="130"/>
      <c r="EC275" s="130"/>
      <c r="ED275" s="130"/>
      <c r="EE275" s="130"/>
      <c r="EF275" s="130"/>
      <c r="EG275" s="130"/>
      <c r="EH275" s="130"/>
      <c r="EI275" s="130"/>
      <c r="EJ275" s="130"/>
      <c r="EK275" s="130"/>
      <c r="EL275" s="130"/>
      <c r="EM275" s="130"/>
      <c r="EN275" s="130"/>
      <c r="EO275" s="130"/>
      <c r="EP275" s="30"/>
      <c r="EQ275" s="30"/>
      <c r="ER275" s="30"/>
      <c r="ES275" s="30"/>
      <c r="ET275" s="30"/>
      <c r="EU275" s="30"/>
      <c r="EV275" s="30"/>
      <c r="EW275" s="30"/>
      <c r="EX275" s="30"/>
      <c r="EY275" s="135"/>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130"/>
      <c r="LE275" s="130"/>
      <c r="LF275" s="130"/>
      <c r="LG275" s="130"/>
      <c r="LH275" s="130"/>
      <c r="LI275" s="130"/>
      <c r="LJ275" s="130"/>
      <c r="LK275" s="130"/>
      <c r="LL275" s="130"/>
      <c r="LM275" s="130"/>
      <c r="LN275" s="130"/>
      <c r="LO275" s="130"/>
      <c r="LP275" s="130"/>
      <c r="LQ275" s="130"/>
      <c r="LR275" s="130"/>
      <c r="LS275" s="130"/>
      <c r="LT275" s="130"/>
      <c r="LU275" s="130"/>
      <c r="LV275" s="130"/>
      <c r="LW275" s="130"/>
      <c r="LX275" s="135"/>
      <c r="LY275" s="30"/>
      <c r="LZ275" s="30"/>
      <c r="MA275" s="30"/>
      <c r="MB275" s="30"/>
      <c r="MC275" s="30"/>
      <c r="MD275" s="30"/>
      <c r="ME275" s="30"/>
      <c r="MF275" s="30"/>
      <c r="MG275" s="30"/>
      <c r="MH275" s="30"/>
      <c r="MI275" s="30"/>
      <c r="MJ275" s="30"/>
      <c r="MK275" s="30"/>
      <c r="ML275" s="30"/>
      <c r="MM275" s="30"/>
      <c r="MN275" s="30"/>
      <c r="MO275" s="30"/>
      <c r="MP275" s="30"/>
      <c r="MQ275" s="30"/>
      <c r="MR275" s="30"/>
      <c r="MS275" s="30"/>
      <c r="MT275" s="30"/>
      <c r="MU275" s="30"/>
      <c r="MV275" s="30"/>
      <c r="MW275" s="30"/>
      <c r="MX275" s="30"/>
      <c r="MY275" s="30"/>
      <c r="MZ275" s="30"/>
      <c r="NA275" s="30"/>
      <c r="NB275" s="30"/>
      <c r="NC275" s="135"/>
      <c r="ND275" s="30"/>
      <c r="NE275" s="30"/>
      <c r="NF275" s="30"/>
      <c r="NG275" s="30"/>
      <c r="NH275" s="30"/>
      <c r="NI275" s="30"/>
      <c r="NJ275" s="30"/>
      <c r="NK275" s="30"/>
      <c r="NL275" s="30"/>
      <c r="NM275" s="30"/>
      <c r="NN275" s="30"/>
      <c r="NO275" s="30"/>
      <c r="NP275" s="30"/>
      <c r="NQ275" s="30"/>
      <c r="NR275" s="30"/>
      <c r="NS275" s="30"/>
      <c r="NT275" s="30"/>
      <c r="NU275" s="30"/>
      <c r="NV275" s="30"/>
      <c r="NW275" s="30"/>
      <c r="NX275" s="30"/>
      <c r="NY275" s="30"/>
      <c r="NZ275" s="30"/>
      <c r="OA275" s="30"/>
      <c r="OB275" s="30"/>
      <c r="OC275" s="30"/>
      <c r="OD275" s="30"/>
      <c r="OE275" s="30"/>
      <c r="OF275" s="30"/>
      <c r="OG275" s="30"/>
      <c r="OH275" s="30"/>
      <c r="OI275" s="30"/>
      <c r="OJ275" s="30"/>
      <c r="OK275" s="30"/>
      <c r="OL275" s="30"/>
      <c r="OM275" s="30">
        <f t="shared" si="847"/>
        <v>1</v>
      </c>
      <c r="ON275" s="74"/>
    </row>
    <row r="276" spans="1:404" ht="48.75" hidden="1" customHeight="1">
      <c r="A276" s="310"/>
      <c r="B276" s="74">
        <v>78</v>
      </c>
      <c r="C276" s="20" t="s">
        <v>85</v>
      </c>
      <c r="D276" s="71" t="s">
        <v>112</v>
      </c>
      <c r="E276" s="20" t="s">
        <v>84</v>
      </c>
      <c r="F276" s="71" t="s">
        <v>112</v>
      </c>
      <c r="G276" s="390"/>
      <c r="H276" s="96" t="s">
        <v>727</v>
      </c>
      <c r="I276" s="33" t="s">
        <v>728</v>
      </c>
      <c r="J276" s="76"/>
      <c r="K276" s="30" t="s">
        <v>636</v>
      </c>
      <c r="L276" s="30" t="s">
        <v>957</v>
      </c>
      <c r="M276" s="29" t="s">
        <v>983</v>
      </c>
      <c r="N276" s="93" t="s">
        <v>981</v>
      </c>
      <c r="O276" s="301"/>
      <c r="P276" s="76"/>
      <c r="Q276" s="30"/>
      <c r="R276" s="30"/>
      <c r="S276" s="30"/>
      <c r="T276" s="30"/>
      <c r="U276" s="30" t="s">
        <v>27</v>
      </c>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130"/>
      <c r="CP276" s="130"/>
      <c r="CQ276" s="130"/>
      <c r="CR276" s="130"/>
      <c r="CS276" s="130"/>
      <c r="CT276" s="130"/>
      <c r="CU276" s="130"/>
      <c r="CV276" s="130"/>
      <c r="CW276" s="130"/>
      <c r="CX276" s="130"/>
      <c r="CY276" s="30"/>
      <c r="CZ276" s="30"/>
      <c r="DA276" s="30"/>
      <c r="DB276" s="30"/>
      <c r="DC276" s="30"/>
      <c r="DD276" s="30"/>
      <c r="DE276" s="30"/>
      <c r="DF276" s="30"/>
      <c r="DG276" s="30"/>
      <c r="DH276" s="135"/>
      <c r="DI276" s="30"/>
      <c r="DJ276" s="30"/>
      <c r="DK276" s="30"/>
      <c r="DL276" s="30"/>
      <c r="DM276" s="30"/>
      <c r="DN276" s="30"/>
      <c r="DO276" s="30"/>
      <c r="DP276" s="30"/>
      <c r="DQ276" s="30"/>
      <c r="DR276" s="135"/>
      <c r="DS276" s="30"/>
      <c r="DT276" s="30"/>
      <c r="DU276" s="30"/>
      <c r="DV276" s="130"/>
      <c r="DW276" s="130"/>
      <c r="DX276" s="130"/>
      <c r="DY276" s="130"/>
      <c r="DZ276" s="130"/>
      <c r="EA276" s="130"/>
      <c r="EB276" s="130"/>
      <c r="EC276" s="130"/>
      <c r="ED276" s="130"/>
      <c r="EE276" s="130"/>
      <c r="EF276" s="130"/>
      <c r="EG276" s="130"/>
      <c r="EH276" s="130"/>
      <c r="EI276" s="130"/>
      <c r="EJ276" s="130"/>
      <c r="EK276" s="130"/>
      <c r="EL276" s="130"/>
      <c r="EM276" s="130"/>
      <c r="EN276" s="130"/>
      <c r="EO276" s="130"/>
      <c r="EP276" s="30"/>
      <c r="EQ276" s="30"/>
      <c r="ER276" s="30"/>
      <c r="ES276" s="30"/>
      <c r="ET276" s="30"/>
      <c r="EU276" s="30"/>
      <c r="EV276" s="30"/>
      <c r="EW276" s="30"/>
      <c r="EX276" s="30"/>
      <c r="EY276" s="152" t="s">
        <v>1070</v>
      </c>
      <c r="EZ276" s="152" t="s">
        <v>1070</v>
      </c>
      <c r="FA276" s="152" t="s">
        <v>1070</v>
      </c>
      <c r="FB276" s="30">
        <v>2</v>
      </c>
      <c r="FC276" s="30">
        <v>2</v>
      </c>
      <c r="FD276" s="30">
        <v>2</v>
      </c>
      <c r="FE276" s="30">
        <v>2</v>
      </c>
      <c r="FF276" s="23">
        <v>2</v>
      </c>
      <c r="FG276" s="23">
        <v>2</v>
      </c>
      <c r="FH276" s="30">
        <v>2</v>
      </c>
      <c r="FI276" s="30">
        <v>1</v>
      </c>
      <c r="FJ276" s="30">
        <v>2</v>
      </c>
      <c r="FK276" s="30">
        <v>2</v>
      </c>
      <c r="FL276" s="30">
        <v>2</v>
      </c>
      <c r="FM276" s="23">
        <v>2</v>
      </c>
      <c r="FN276" s="30">
        <v>2</v>
      </c>
      <c r="FO276" s="23">
        <v>1</v>
      </c>
      <c r="FP276" s="30">
        <v>2</v>
      </c>
      <c r="FQ276" s="30">
        <v>2</v>
      </c>
      <c r="FR276" s="30">
        <v>2</v>
      </c>
      <c r="FS276" s="30"/>
      <c r="FT276" s="214">
        <f>COUNTIF(FB276:FS276,"2")</f>
        <v>15</v>
      </c>
      <c r="FU276" s="215">
        <f t="shared" ref="FU276" si="860">FT276/(FT276+FV276+FX276+FZ276)</f>
        <v>0.88235294117647056</v>
      </c>
      <c r="FV276" s="214">
        <f>COUNTIF(FB276:FS276,"1")</f>
        <v>2</v>
      </c>
      <c r="FW276" s="215">
        <f t="shared" ref="FW276" si="861">FV276/(FT276+FV276+FX276+FZ276)</f>
        <v>0.11764705882352941</v>
      </c>
      <c r="FX276" s="214">
        <f>COUNTIF(FB276:FS276,"0")</f>
        <v>0</v>
      </c>
      <c r="FY276" s="215">
        <f t="shared" ref="FY276" si="862">FX276/(FT276+FV276+FX276+FZ276)</f>
        <v>0</v>
      </c>
      <c r="FZ276" s="214">
        <f>COUNTIF(FB276:FS276,"KĐG")</f>
        <v>0</v>
      </c>
      <c r="GA276" s="215">
        <f t="shared" ref="GA276" si="863">FZ276/(FT276+FV276+FX276+FZ276)</f>
        <v>0</v>
      </c>
      <c r="GB276" s="216">
        <f t="shared" ref="GB276" si="864">(((FT276*2)+(FV276*1)+(FX276*0)))/(FT276+FV276+FX276)</f>
        <v>1.8823529411764706</v>
      </c>
      <c r="GC276" s="169" t="str">
        <f t="shared" ref="GC276" si="865">IF(GA276&gt;=50%,"KĐG",IF(GB276&gt;=1.6,"ĐMT",IF(GB276&gt;=1,"CCG","CĐ")))</f>
        <v>ĐMT</v>
      </c>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c r="LB276" s="30"/>
      <c r="LC276" s="30"/>
      <c r="LD276" s="130"/>
      <c r="LE276" s="130"/>
      <c r="LF276" s="130"/>
      <c r="LG276" s="130"/>
      <c r="LH276" s="130"/>
      <c r="LI276" s="130"/>
      <c r="LJ276" s="130"/>
      <c r="LK276" s="130"/>
      <c r="LL276" s="130"/>
      <c r="LM276" s="130"/>
      <c r="LN276" s="130"/>
      <c r="LO276" s="130"/>
      <c r="LP276" s="130"/>
      <c r="LQ276" s="130"/>
      <c r="LR276" s="130"/>
      <c r="LS276" s="130"/>
      <c r="LT276" s="130"/>
      <c r="LU276" s="130"/>
      <c r="LV276" s="130"/>
      <c r="LW276" s="130"/>
      <c r="LX276" s="135"/>
      <c r="LY276" s="30"/>
      <c r="LZ276" s="30"/>
      <c r="MA276" s="30"/>
      <c r="MB276" s="30"/>
      <c r="MC276" s="30"/>
      <c r="MD276" s="30"/>
      <c r="ME276" s="30"/>
      <c r="MF276" s="30"/>
      <c r="MG276" s="30"/>
      <c r="MH276" s="30"/>
      <c r="MI276" s="30"/>
      <c r="MJ276" s="30"/>
      <c r="MK276" s="30"/>
      <c r="ML276" s="30"/>
      <c r="MM276" s="30"/>
      <c r="MN276" s="30"/>
      <c r="MO276" s="30"/>
      <c r="MP276" s="30"/>
      <c r="MQ276" s="30"/>
      <c r="MR276" s="30"/>
      <c r="MS276" s="30"/>
      <c r="MT276" s="30"/>
      <c r="MU276" s="30"/>
      <c r="MV276" s="30"/>
      <c r="MW276" s="30"/>
      <c r="MX276" s="30"/>
      <c r="MY276" s="30"/>
      <c r="MZ276" s="30"/>
      <c r="NA276" s="30"/>
      <c r="NB276" s="30"/>
      <c r="NC276" s="135"/>
      <c r="ND276" s="30"/>
      <c r="NE276" s="30"/>
      <c r="NF276" s="30"/>
      <c r="NG276" s="30"/>
      <c r="NH276" s="30"/>
      <c r="NI276" s="30"/>
      <c r="NJ276" s="30"/>
      <c r="NK276" s="30"/>
      <c r="NL276" s="30"/>
      <c r="NM276" s="30"/>
      <c r="NN276" s="30"/>
      <c r="NO276" s="30"/>
      <c r="NP276" s="30"/>
      <c r="NQ276" s="30"/>
      <c r="NR276" s="30"/>
      <c r="NS276" s="30"/>
      <c r="NT276" s="30"/>
      <c r="NU276" s="30"/>
      <c r="NV276" s="30"/>
      <c r="NW276" s="30"/>
      <c r="NX276" s="30"/>
      <c r="NY276" s="30"/>
      <c r="NZ276" s="30"/>
      <c r="OA276" s="30"/>
      <c r="OB276" s="30"/>
      <c r="OC276" s="30"/>
      <c r="OD276" s="30"/>
      <c r="OE276" s="30"/>
      <c r="OF276" s="30"/>
      <c r="OG276" s="30"/>
      <c r="OH276" s="30"/>
      <c r="OI276" s="30"/>
      <c r="OJ276" s="30"/>
      <c r="OK276" s="30"/>
      <c r="OL276" s="30"/>
      <c r="OM276" s="30">
        <f t="shared" si="847"/>
        <v>1</v>
      </c>
      <c r="ON276" s="74"/>
    </row>
    <row r="277" spans="1:404" ht="53.25" customHeight="1">
      <c r="A277" s="310"/>
      <c r="B277" s="74">
        <v>78</v>
      </c>
      <c r="C277" s="20" t="s">
        <v>85</v>
      </c>
      <c r="D277" s="71" t="s">
        <v>112</v>
      </c>
      <c r="E277" s="20" t="s">
        <v>84</v>
      </c>
      <c r="F277" s="71" t="s">
        <v>112</v>
      </c>
      <c r="G277" s="390"/>
      <c r="H277" s="96" t="s">
        <v>727</v>
      </c>
      <c r="I277" s="33" t="s">
        <v>728</v>
      </c>
      <c r="J277" s="76"/>
      <c r="K277" s="30" t="s">
        <v>636</v>
      </c>
      <c r="L277" s="30" t="s">
        <v>957</v>
      </c>
      <c r="M277" s="29" t="s">
        <v>983</v>
      </c>
      <c r="N277" s="93" t="s">
        <v>981</v>
      </c>
      <c r="O277" s="301"/>
      <c r="P277" s="76"/>
      <c r="Q277" s="30"/>
      <c r="R277" s="30"/>
      <c r="S277" s="30"/>
      <c r="T277" s="30"/>
      <c r="U277" s="30"/>
      <c r="V277" s="30"/>
      <c r="W277" s="30" t="s">
        <v>27</v>
      </c>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130"/>
      <c r="CP277" s="130"/>
      <c r="CQ277" s="130"/>
      <c r="CR277" s="130"/>
      <c r="CS277" s="130"/>
      <c r="CT277" s="130"/>
      <c r="CU277" s="130"/>
      <c r="CV277" s="130"/>
      <c r="CW277" s="130"/>
      <c r="CX277" s="130"/>
      <c r="CY277" s="30"/>
      <c r="CZ277" s="30"/>
      <c r="DA277" s="30"/>
      <c r="DB277" s="30"/>
      <c r="DC277" s="30"/>
      <c r="DD277" s="30"/>
      <c r="DE277" s="30"/>
      <c r="DF277" s="30"/>
      <c r="DG277" s="30"/>
      <c r="DH277" s="135"/>
      <c r="DI277" s="30"/>
      <c r="DJ277" s="30"/>
      <c r="DK277" s="30"/>
      <c r="DL277" s="30"/>
      <c r="DM277" s="30"/>
      <c r="DN277" s="30"/>
      <c r="DO277" s="30"/>
      <c r="DP277" s="30"/>
      <c r="DQ277" s="30"/>
      <c r="DR277" s="135"/>
      <c r="DS277" s="30"/>
      <c r="DT277" s="30"/>
      <c r="DU277" s="30"/>
      <c r="DV277" s="130"/>
      <c r="DW277" s="130"/>
      <c r="DX277" s="130"/>
      <c r="DY277" s="130"/>
      <c r="DZ277" s="130"/>
      <c r="EA277" s="130"/>
      <c r="EB277" s="130"/>
      <c r="EC277" s="130"/>
      <c r="ED277" s="130"/>
      <c r="EE277" s="130"/>
      <c r="EF277" s="130"/>
      <c r="EG277" s="130"/>
      <c r="EH277" s="130"/>
      <c r="EI277" s="130"/>
      <c r="EJ277" s="130"/>
      <c r="EK277" s="130"/>
      <c r="EL277" s="130"/>
      <c r="EM277" s="130"/>
      <c r="EN277" s="130"/>
      <c r="EO277" s="130"/>
      <c r="EP277" s="30"/>
      <c r="EQ277" s="30"/>
      <c r="ER277" s="30"/>
      <c r="ES277" s="30"/>
      <c r="ET277" s="30"/>
      <c r="EU277" s="30"/>
      <c r="EV277" s="30"/>
      <c r="EW277" s="30"/>
      <c r="EX277" s="30"/>
      <c r="EY277" s="135"/>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152" t="s">
        <v>1070</v>
      </c>
      <c r="HJ277" s="152" t="s">
        <v>1070</v>
      </c>
      <c r="HK277" s="152" t="s">
        <v>1070</v>
      </c>
      <c r="HL277" s="152" t="s">
        <v>1070</v>
      </c>
      <c r="HM277" s="152" t="s">
        <v>1070</v>
      </c>
      <c r="HN277" s="30">
        <v>2</v>
      </c>
      <c r="HO277" s="30">
        <v>2</v>
      </c>
      <c r="HP277" s="30">
        <v>2</v>
      </c>
      <c r="HQ277" s="30">
        <v>2</v>
      </c>
      <c r="HR277" s="23">
        <v>2</v>
      </c>
      <c r="HS277" s="23">
        <v>2</v>
      </c>
      <c r="HT277" s="30">
        <v>2</v>
      </c>
      <c r="HU277" s="30">
        <v>1</v>
      </c>
      <c r="HV277" s="30">
        <v>2</v>
      </c>
      <c r="HW277" s="30">
        <v>2</v>
      </c>
      <c r="HX277" s="30">
        <v>2</v>
      </c>
      <c r="HY277" s="30">
        <v>2</v>
      </c>
      <c r="HZ277" s="30">
        <v>2</v>
      </c>
      <c r="IA277" s="23">
        <v>1</v>
      </c>
      <c r="IB277" s="30">
        <v>2</v>
      </c>
      <c r="IC277" s="30">
        <v>2</v>
      </c>
      <c r="ID277" s="30">
        <v>2</v>
      </c>
      <c r="IE277" s="30"/>
      <c r="IF277" s="30">
        <v>2</v>
      </c>
      <c r="IG277" s="234">
        <f>COUNTIF(HN277:IF277,"2")</f>
        <v>16</v>
      </c>
      <c r="IH277" s="235">
        <f t="shared" ref="IH277" si="866">IG277/(IG277+II277+IK277+IM277)</f>
        <v>0.88888888888888884</v>
      </c>
      <c r="II277" s="234">
        <f>COUNTIF(HO277:IF277,"1")</f>
        <v>2</v>
      </c>
      <c r="IJ277" s="235">
        <f t="shared" ref="IJ277" si="867">II277/(IG277+II277+IK277+IM277)</f>
        <v>0.1111111111111111</v>
      </c>
      <c r="IK277" s="234">
        <f>COUNTIF(HO277:IF277,"0")</f>
        <v>0</v>
      </c>
      <c r="IL277" s="235">
        <f t="shared" ref="IL277" si="868">IK277/(IG277+II277+IK277+IM277)</f>
        <v>0</v>
      </c>
      <c r="IM277" s="234">
        <f>COUNTIF(HO277:IF277,"KĐG")</f>
        <v>0</v>
      </c>
      <c r="IN277" s="235">
        <f t="shared" ref="IN277" si="869">IM277/(IG277+II277+IK277+IM277)</f>
        <v>0</v>
      </c>
      <c r="IO277" s="236">
        <f t="shared" ref="IO277" si="870">(((IG277*2)+(II277*1)+(IK277*0)))/(IG277+II277+IK277)</f>
        <v>1.8888888888888888</v>
      </c>
      <c r="IP277" s="169" t="str">
        <f t="shared" ref="IP277" si="871">IF(IN277&gt;=50%,"KĐG",IF(IO277&gt;=1.6,"ĐMT",IF(IO277&gt;=1,"CCG","CĐ")))</f>
        <v>ĐMT</v>
      </c>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130"/>
      <c r="LE277" s="130"/>
      <c r="LF277" s="130"/>
      <c r="LG277" s="130"/>
      <c r="LH277" s="130"/>
      <c r="LI277" s="130"/>
      <c r="LJ277" s="130"/>
      <c r="LK277" s="130"/>
      <c r="LL277" s="130"/>
      <c r="LM277" s="130"/>
      <c r="LN277" s="130"/>
      <c r="LO277" s="130"/>
      <c r="LP277" s="130"/>
      <c r="LQ277" s="130"/>
      <c r="LR277" s="130"/>
      <c r="LS277" s="130"/>
      <c r="LT277" s="130"/>
      <c r="LU277" s="130"/>
      <c r="LV277" s="130"/>
      <c r="LW277" s="130"/>
      <c r="LX277" s="135"/>
      <c r="LY277" s="30"/>
      <c r="LZ277" s="30"/>
      <c r="MA277" s="30"/>
      <c r="MB277" s="30"/>
      <c r="MC277" s="30"/>
      <c r="MD277" s="30"/>
      <c r="ME277" s="30"/>
      <c r="MF277" s="30"/>
      <c r="MG277" s="30"/>
      <c r="MH277" s="30"/>
      <c r="MI277" s="30"/>
      <c r="MJ277" s="30"/>
      <c r="MK277" s="30"/>
      <c r="ML277" s="30"/>
      <c r="MM277" s="30"/>
      <c r="MN277" s="30"/>
      <c r="MO277" s="30"/>
      <c r="MP277" s="30"/>
      <c r="MQ277" s="30"/>
      <c r="MR277" s="30"/>
      <c r="MS277" s="30"/>
      <c r="MT277" s="30"/>
      <c r="MU277" s="30"/>
      <c r="MV277" s="30"/>
      <c r="MW277" s="30"/>
      <c r="MX277" s="30"/>
      <c r="MY277" s="30"/>
      <c r="MZ277" s="30"/>
      <c r="NA277" s="30"/>
      <c r="NB277" s="30"/>
      <c r="NC277" s="135"/>
      <c r="ND277" s="30"/>
      <c r="NE277" s="30"/>
      <c r="NF277" s="30"/>
      <c r="NG277" s="30"/>
      <c r="NH277" s="30"/>
      <c r="NI277" s="30"/>
      <c r="NJ277" s="30"/>
      <c r="NK277" s="30"/>
      <c r="NL277" s="30"/>
      <c r="NM277" s="30"/>
      <c r="NN277" s="30"/>
      <c r="NO277" s="30"/>
      <c r="NP277" s="30"/>
      <c r="NQ277" s="30"/>
      <c r="NR277" s="30"/>
      <c r="NS277" s="30"/>
      <c r="NT277" s="30"/>
      <c r="NU277" s="30"/>
      <c r="NV277" s="30"/>
      <c r="NW277" s="30"/>
      <c r="NX277" s="30"/>
      <c r="NY277" s="30"/>
      <c r="NZ277" s="30"/>
      <c r="OA277" s="30"/>
      <c r="OB277" s="30"/>
      <c r="OC277" s="30"/>
      <c r="OD277" s="30"/>
      <c r="OE277" s="30"/>
      <c r="OF277" s="30"/>
      <c r="OG277" s="30"/>
      <c r="OH277" s="30"/>
      <c r="OI277" s="30"/>
      <c r="OJ277" s="30"/>
      <c r="OK277" s="30"/>
      <c r="OL277" s="30"/>
      <c r="OM277" s="30">
        <f t="shared" si="847"/>
        <v>1</v>
      </c>
      <c r="ON277" s="74"/>
    </row>
    <row r="278" spans="1:404" ht="76.5" hidden="1" customHeight="1">
      <c r="A278" s="311"/>
      <c r="B278" s="51">
        <v>78</v>
      </c>
      <c r="C278" s="20" t="s">
        <v>85</v>
      </c>
      <c r="D278" s="21" t="s">
        <v>112</v>
      </c>
      <c r="E278" s="20" t="s">
        <v>84</v>
      </c>
      <c r="F278" s="71" t="s">
        <v>112</v>
      </c>
      <c r="G278" s="391"/>
      <c r="H278" s="96" t="s">
        <v>727</v>
      </c>
      <c r="I278" s="33" t="s">
        <v>728</v>
      </c>
      <c r="J278" s="54"/>
      <c r="K278" s="30" t="s">
        <v>636</v>
      </c>
      <c r="L278" s="30" t="s">
        <v>957</v>
      </c>
      <c r="M278" s="29" t="s">
        <v>983</v>
      </c>
      <c r="N278" s="93" t="s">
        <v>981</v>
      </c>
      <c r="O278" s="302"/>
      <c r="P278" s="54"/>
      <c r="Q278" s="30"/>
      <c r="R278" s="30"/>
      <c r="S278" s="30"/>
      <c r="T278" s="30"/>
      <c r="U278" s="30"/>
      <c r="V278" s="30"/>
      <c r="W278" s="30"/>
      <c r="X278" s="30"/>
      <c r="Y278" s="30" t="s">
        <v>27</v>
      </c>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130"/>
      <c r="CP278" s="130"/>
      <c r="CQ278" s="130"/>
      <c r="CR278" s="130"/>
      <c r="CS278" s="130"/>
      <c r="CT278" s="130"/>
      <c r="CU278" s="130"/>
      <c r="CV278" s="130"/>
      <c r="CW278" s="130"/>
      <c r="CX278" s="130"/>
      <c r="CY278" s="30"/>
      <c r="CZ278" s="30"/>
      <c r="DA278" s="30"/>
      <c r="DB278" s="30"/>
      <c r="DC278" s="30"/>
      <c r="DD278" s="30"/>
      <c r="DE278" s="30"/>
      <c r="DF278" s="30"/>
      <c r="DG278" s="30"/>
      <c r="DH278" s="135"/>
      <c r="DI278" s="30"/>
      <c r="DJ278" s="30"/>
      <c r="DK278" s="30"/>
      <c r="DL278" s="30"/>
      <c r="DM278" s="30"/>
      <c r="DN278" s="30"/>
      <c r="DO278" s="30"/>
      <c r="DP278" s="30"/>
      <c r="DQ278" s="30"/>
      <c r="DR278" s="135"/>
      <c r="DS278" s="30"/>
      <c r="DT278" s="30"/>
      <c r="DU278" s="30"/>
      <c r="DV278" s="130"/>
      <c r="DW278" s="130"/>
      <c r="DX278" s="130"/>
      <c r="DY278" s="130"/>
      <c r="DZ278" s="130"/>
      <c r="EA278" s="130"/>
      <c r="EB278" s="130"/>
      <c r="EC278" s="130"/>
      <c r="ED278" s="130"/>
      <c r="EE278" s="130"/>
      <c r="EF278" s="130"/>
      <c r="EG278" s="130"/>
      <c r="EH278" s="130"/>
      <c r="EI278" s="130"/>
      <c r="EJ278" s="130"/>
      <c r="EK278" s="130"/>
      <c r="EL278" s="130"/>
      <c r="EM278" s="130"/>
      <c r="EN278" s="130"/>
      <c r="EO278" s="130"/>
      <c r="EP278" s="30"/>
      <c r="EQ278" s="30"/>
      <c r="ER278" s="30"/>
      <c r="ES278" s="30"/>
      <c r="ET278" s="30"/>
      <c r="EU278" s="30"/>
      <c r="EV278" s="30"/>
      <c r="EW278" s="30"/>
      <c r="EX278" s="30"/>
      <c r="EY278" s="135"/>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c r="LB278" s="30"/>
      <c r="LC278" s="30"/>
      <c r="LD278" s="130"/>
      <c r="LE278" s="130"/>
      <c r="LF278" s="130"/>
      <c r="LG278" s="130"/>
      <c r="LH278" s="130"/>
      <c r="LI278" s="130"/>
      <c r="LJ278" s="130"/>
      <c r="LK278" s="130"/>
      <c r="LL278" s="130"/>
      <c r="LM278" s="130"/>
      <c r="LN278" s="130"/>
      <c r="LO278" s="130"/>
      <c r="LP278" s="130"/>
      <c r="LQ278" s="130"/>
      <c r="LR278" s="130"/>
      <c r="LS278" s="130"/>
      <c r="LT278" s="130"/>
      <c r="LU278" s="130"/>
      <c r="LV278" s="130"/>
      <c r="LW278" s="130"/>
      <c r="LX278" s="135"/>
      <c r="LY278" s="30"/>
      <c r="LZ278" s="30"/>
      <c r="MA278" s="30"/>
      <c r="MB278" s="30"/>
      <c r="MC278" s="30"/>
      <c r="MD278" s="30"/>
      <c r="ME278" s="30"/>
      <c r="MF278" s="30"/>
      <c r="MG278" s="30"/>
      <c r="MH278" s="30"/>
      <c r="MI278" s="30"/>
      <c r="MJ278" s="30"/>
      <c r="MK278" s="30"/>
      <c r="ML278" s="30"/>
      <c r="MM278" s="30"/>
      <c r="MN278" s="30"/>
      <c r="MO278" s="30"/>
      <c r="MP278" s="30"/>
      <c r="MQ278" s="30"/>
      <c r="MR278" s="30"/>
      <c r="MS278" s="30"/>
      <c r="MT278" s="30"/>
      <c r="MU278" s="30"/>
      <c r="MV278" s="30"/>
      <c r="MW278" s="30"/>
      <c r="MX278" s="30"/>
      <c r="MY278" s="30"/>
      <c r="MZ278" s="30"/>
      <c r="NA278" s="30"/>
      <c r="NB278" s="30"/>
      <c r="NC278" s="135"/>
      <c r="ND278" s="30"/>
      <c r="NE278" s="30"/>
      <c r="NF278" s="30"/>
      <c r="NG278" s="30"/>
      <c r="NH278" s="30"/>
      <c r="NI278" s="30"/>
      <c r="NJ278" s="30"/>
      <c r="NK278" s="30"/>
      <c r="NL278" s="30"/>
      <c r="NM278" s="30"/>
      <c r="NN278" s="30"/>
      <c r="NO278" s="30"/>
      <c r="NP278" s="30"/>
      <c r="NQ278" s="30"/>
      <c r="NR278" s="30"/>
      <c r="NS278" s="30"/>
      <c r="NT278" s="30"/>
      <c r="NU278" s="30"/>
      <c r="NV278" s="30"/>
      <c r="NW278" s="30"/>
      <c r="NX278" s="30"/>
      <c r="NY278" s="30"/>
      <c r="NZ278" s="30"/>
      <c r="OA278" s="30"/>
      <c r="OB278" s="30"/>
      <c r="OC278" s="30"/>
      <c r="OD278" s="30"/>
      <c r="OE278" s="30"/>
      <c r="OF278" s="30"/>
      <c r="OG278" s="30"/>
      <c r="OH278" s="30"/>
      <c r="OI278" s="30"/>
      <c r="OJ278" s="30"/>
      <c r="OK278" s="30"/>
      <c r="OL278" s="30"/>
      <c r="OM278" s="30">
        <f t="shared" si="847"/>
        <v>1</v>
      </c>
      <c r="ON278" s="51"/>
    </row>
    <row r="279" spans="1:404" ht="87.75" hidden="1" customHeight="1">
      <c r="A279" s="28">
        <v>243</v>
      </c>
      <c r="B279" s="51">
        <v>79</v>
      </c>
      <c r="C279" s="20" t="s">
        <v>86</v>
      </c>
      <c r="D279" s="21" t="s">
        <v>112</v>
      </c>
      <c r="E279" s="20" t="s">
        <v>87</v>
      </c>
      <c r="F279" s="71" t="s">
        <v>112</v>
      </c>
      <c r="G279" s="14" t="s">
        <v>27</v>
      </c>
      <c r="H279" s="96" t="s">
        <v>738</v>
      </c>
      <c r="I279" s="34" t="s">
        <v>739</v>
      </c>
      <c r="J279" s="54"/>
      <c r="K279" s="30" t="s">
        <v>636</v>
      </c>
      <c r="L279" s="30" t="s">
        <v>957</v>
      </c>
      <c r="M279" s="29" t="s">
        <v>983</v>
      </c>
      <c r="N279" s="93" t="s">
        <v>981</v>
      </c>
      <c r="O279" s="105" t="s">
        <v>27</v>
      </c>
      <c r="P279" s="54"/>
      <c r="Q279" s="30"/>
      <c r="R279" s="30"/>
      <c r="S279" s="30"/>
      <c r="T279" s="30"/>
      <c r="U279" s="30"/>
      <c r="V279" s="30"/>
      <c r="W279" s="30"/>
      <c r="X279" s="30" t="s">
        <v>27</v>
      </c>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130"/>
      <c r="CP279" s="130"/>
      <c r="CQ279" s="130"/>
      <c r="CR279" s="130"/>
      <c r="CS279" s="130"/>
      <c r="CT279" s="130"/>
      <c r="CU279" s="130"/>
      <c r="CV279" s="130"/>
      <c r="CW279" s="130"/>
      <c r="CX279" s="130"/>
      <c r="CY279" s="30"/>
      <c r="CZ279" s="30"/>
      <c r="DA279" s="30"/>
      <c r="DB279" s="30"/>
      <c r="DC279" s="30"/>
      <c r="DD279" s="30"/>
      <c r="DE279" s="30"/>
      <c r="DF279" s="30"/>
      <c r="DG279" s="30"/>
      <c r="DH279" s="135"/>
      <c r="DI279" s="30"/>
      <c r="DJ279" s="30"/>
      <c r="DK279" s="30"/>
      <c r="DL279" s="30"/>
      <c r="DM279" s="30"/>
      <c r="DN279" s="30"/>
      <c r="DO279" s="30"/>
      <c r="DP279" s="30"/>
      <c r="DQ279" s="30"/>
      <c r="DR279" s="135"/>
      <c r="DS279" s="30"/>
      <c r="DT279" s="30"/>
      <c r="DU279" s="30"/>
      <c r="DV279" s="130"/>
      <c r="DW279" s="130"/>
      <c r="DX279" s="130"/>
      <c r="DY279" s="130"/>
      <c r="DZ279" s="130"/>
      <c r="EA279" s="130"/>
      <c r="EB279" s="130"/>
      <c r="EC279" s="130"/>
      <c r="ED279" s="130"/>
      <c r="EE279" s="130"/>
      <c r="EF279" s="130"/>
      <c r="EG279" s="130"/>
      <c r="EH279" s="130"/>
      <c r="EI279" s="130"/>
      <c r="EJ279" s="130"/>
      <c r="EK279" s="130"/>
      <c r="EL279" s="130"/>
      <c r="EM279" s="130"/>
      <c r="EN279" s="130"/>
      <c r="EO279" s="130"/>
      <c r="EP279" s="30"/>
      <c r="EQ279" s="30"/>
      <c r="ER279" s="30"/>
      <c r="ES279" s="30"/>
      <c r="ET279" s="30"/>
      <c r="EU279" s="30"/>
      <c r="EV279" s="30"/>
      <c r="EW279" s="30"/>
      <c r="EX279" s="30"/>
      <c r="EY279" s="135"/>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130"/>
      <c r="LE279" s="130"/>
      <c r="LF279" s="130"/>
      <c r="LG279" s="130"/>
      <c r="LH279" s="130"/>
      <c r="LI279" s="130"/>
      <c r="LJ279" s="130"/>
      <c r="LK279" s="130"/>
      <c r="LL279" s="130"/>
      <c r="LM279" s="130"/>
      <c r="LN279" s="130"/>
      <c r="LO279" s="130"/>
      <c r="LP279" s="130"/>
      <c r="LQ279" s="130"/>
      <c r="LR279" s="130"/>
      <c r="LS279" s="130"/>
      <c r="LT279" s="130"/>
      <c r="LU279" s="130"/>
      <c r="LV279" s="130"/>
      <c r="LW279" s="130"/>
      <c r="LX279" s="135"/>
      <c r="LY279" s="30"/>
      <c r="LZ279" s="30"/>
      <c r="MA279" s="30"/>
      <c r="MB279" s="30"/>
      <c r="MC279" s="30"/>
      <c r="MD279" s="30"/>
      <c r="ME279" s="30"/>
      <c r="MF279" s="30"/>
      <c r="MG279" s="30"/>
      <c r="MH279" s="30"/>
      <c r="MI279" s="30"/>
      <c r="MJ279" s="30"/>
      <c r="MK279" s="30"/>
      <c r="ML279" s="30"/>
      <c r="MM279" s="30"/>
      <c r="MN279" s="30"/>
      <c r="MO279" s="30"/>
      <c r="MP279" s="30"/>
      <c r="MQ279" s="30"/>
      <c r="MR279" s="30"/>
      <c r="MS279" s="30"/>
      <c r="MT279" s="30"/>
      <c r="MU279" s="30"/>
      <c r="MV279" s="30"/>
      <c r="MW279" s="30"/>
      <c r="MX279" s="30"/>
      <c r="MY279" s="30"/>
      <c r="MZ279" s="30"/>
      <c r="NA279" s="30"/>
      <c r="NB279" s="30"/>
      <c r="NC279" s="135"/>
      <c r="ND279" s="30"/>
      <c r="NE279" s="30"/>
      <c r="NF279" s="30"/>
      <c r="NG279" s="30"/>
      <c r="NH279" s="30"/>
      <c r="NI279" s="30"/>
      <c r="NJ279" s="30"/>
      <c r="NK279" s="30"/>
      <c r="NL279" s="30"/>
      <c r="NM279" s="30"/>
      <c r="NN279" s="30"/>
      <c r="NO279" s="30"/>
      <c r="NP279" s="30"/>
      <c r="NQ279" s="30"/>
      <c r="NR279" s="30"/>
      <c r="NS279" s="30"/>
      <c r="NT279" s="30"/>
      <c r="NU279" s="30"/>
      <c r="NV279" s="30"/>
      <c r="NW279" s="30"/>
      <c r="NX279" s="30"/>
      <c r="NY279" s="30"/>
      <c r="NZ279" s="30"/>
      <c r="OA279" s="30"/>
      <c r="OB279" s="30"/>
      <c r="OC279" s="30"/>
      <c r="OD279" s="30"/>
      <c r="OE279" s="30"/>
      <c r="OF279" s="30"/>
      <c r="OG279" s="30"/>
      <c r="OH279" s="30"/>
      <c r="OI279" s="30"/>
      <c r="OJ279" s="30"/>
      <c r="OK279" s="30"/>
      <c r="OL279" s="30"/>
      <c r="OM279" s="30">
        <f t="shared" si="847"/>
        <v>1</v>
      </c>
      <c r="ON279" s="51"/>
    </row>
    <row r="280" spans="1:404" ht="65.25" hidden="1" customHeight="1">
      <c r="A280" s="309">
        <v>244</v>
      </c>
      <c r="B280" s="22">
        <v>80</v>
      </c>
      <c r="C280" s="35" t="s">
        <v>275</v>
      </c>
      <c r="D280" s="21" t="s">
        <v>112</v>
      </c>
      <c r="E280" s="35" t="s">
        <v>113</v>
      </c>
      <c r="F280" s="82" t="s">
        <v>112</v>
      </c>
      <c r="G280" s="388" t="s">
        <v>27</v>
      </c>
      <c r="H280" s="96" t="s">
        <v>737</v>
      </c>
      <c r="I280" s="34" t="s">
        <v>729</v>
      </c>
      <c r="J280" s="54"/>
      <c r="K280" s="30" t="s">
        <v>636</v>
      </c>
      <c r="L280" s="30" t="s">
        <v>957</v>
      </c>
      <c r="M280" s="29" t="s">
        <v>983</v>
      </c>
      <c r="N280" s="93" t="s">
        <v>981</v>
      </c>
      <c r="O280" s="300" t="s">
        <v>27</v>
      </c>
      <c r="P280" s="54"/>
      <c r="Q280" s="30"/>
      <c r="R280" s="30" t="s">
        <v>27</v>
      </c>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152" t="s">
        <v>1070</v>
      </c>
      <c r="BH280" s="152" t="s">
        <v>1070</v>
      </c>
      <c r="BI280" s="152" t="s">
        <v>1070</v>
      </c>
      <c r="BJ280" s="30">
        <v>1</v>
      </c>
      <c r="BK280" s="30">
        <v>2</v>
      </c>
      <c r="BL280" s="30">
        <v>2</v>
      </c>
      <c r="BM280" s="30">
        <v>2</v>
      </c>
      <c r="BN280" s="23">
        <v>2</v>
      </c>
      <c r="BO280" s="23">
        <v>2</v>
      </c>
      <c r="BP280" s="30">
        <v>2</v>
      </c>
      <c r="BQ280" s="30">
        <v>1</v>
      </c>
      <c r="BR280" s="30">
        <v>2</v>
      </c>
      <c r="BS280" s="30">
        <v>2</v>
      </c>
      <c r="BT280" s="30">
        <v>2</v>
      </c>
      <c r="BU280" s="23">
        <v>2</v>
      </c>
      <c r="BV280" s="30">
        <v>2</v>
      </c>
      <c r="BW280" s="23">
        <v>1</v>
      </c>
      <c r="BX280" s="30">
        <v>2</v>
      </c>
      <c r="BY280" s="30">
        <v>2</v>
      </c>
      <c r="BZ280" s="30">
        <v>2</v>
      </c>
      <c r="CA280" s="30">
        <v>1</v>
      </c>
      <c r="CB280" s="30"/>
      <c r="CC280" s="185">
        <f>COUNTIF(BJ280:CA280,"2")</f>
        <v>14</v>
      </c>
      <c r="CD280" s="186">
        <f t="shared" ref="CD280" si="872">CC280/(CC280+CE280+CG280+CI280)</f>
        <v>0.77777777777777779</v>
      </c>
      <c r="CE280" s="185">
        <f>COUNTIF(BJ280:CA280,"1")</f>
        <v>4</v>
      </c>
      <c r="CF280" s="186">
        <f t="shared" ref="CF280" si="873">CE280/(CC280+CE280+CG280+CI280)</f>
        <v>0.22222222222222221</v>
      </c>
      <c r="CG280" s="185">
        <f>COUNTIF(BJ280:CA280,"0")</f>
        <v>0</v>
      </c>
      <c r="CH280" s="186">
        <f t="shared" ref="CH280" si="874">CG280/(CC280+CE280+CG280+CI280)</f>
        <v>0</v>
      </c>
      <c r="CI280" s="185">
        <f>COUNTIF(BJ280:CA280,"KĐG")</f>
        <v>0</v>
      </c>
      <c r="CJ280" s="186">
        <f t="shared" ref="CJ280" si="875">CI280/(CC280+CE280+CG280+CI280)</f>
        <v>0</v>
      </c>
      <c r="CK280" s="187">
        <f t="shared" ref="CK280" si="876">(((CC280*2)+(CE280*1)+(CG280*0)))/(CC280+CE280+CG280)</f>
        <v>1.7777777777777777</v>
      </c>
      <c r="CL280" s="169" t="str">
        <f t="shared" ref="CL280" si="877">IF(CJ280&gt;=50%,"KĐG",IF(CK280&gt;=1.6,"ĐMT",IF(CK280&gt;=1,"CCG","CĐ")))</f>
        <v>ĐMT</v>
      </c>
      <c r="CM280" s="30"/>
      <c r="CN280" s="30"/>
      <c r="CO280" s="130"/>
      <c r="CP280" s="130"/>
      <c r="CQ280" s="130"/>
      <c r="CR280" s="130"/>
      <c r="CS280" s="130"/>
      <c r="CT280" s="130"/>
      <c r="CU280" s="130"/>
      <c r="CV280" s="130"/>
      <c r="CW280" s="130"/>
      <c r="CX280" s="130"/>
      <c r="CY280" s="30"/>
      <c r="CZ280" s="30"/>
      <c r="DA280" s="30"/>
      <c r="DB280" s="30"/>
      <c r="DC280" s="30"/>
      <c r="DD280" s="30"/>
      <c r="DE280" s="30"/>
      <c r="DF280" s="30"/>
      <c r="DG280" s="30"/>
      <c r="DH280" s="135"/>
      <c r="DI280" s="30"/>
      <c r="DJ280" s="30"/>
      <c r="DK280" s="30"/>
      <c r="DL280" s="30"/>
      <c r="DM280" s="30"/>
      <c r="DN280" s="30"/>
      <c r="DO280" s="30"/>
      <c r="DP280" s="30"/>
      <c r="DQ280" s="30"/>
      <c r="DR280" s="135"/>
      <c r="DS280" s="30"/>
      <c r="DT280" s="30"/>
      <c r="DU280" s="30"/>
      <c r="DV280" s="130"/>
      <c r="DW280" s="130"/>
      <c r="DX280" s="130"/>
      <c r="DY280" s="130"/>
      <c r="DZ280" s="130"/>
      <c r="EA280" s="130"/>
      <c r="EB280" s="130"/>
      <c r="EC280" s="130"/>
      <c r="ED280" s="130"/>
      <c r="EE280" s="130"/>
      <c r="EF280" s="130"/>
      <c r="EG280" s="130"/>
      <c r="EH280" s="130"/>
      <c r="EI280" s="130"/>
      <c r="EJ280" s="130"/>
      <c r="EK280" s="130"/>
      <c r="EL280" s="130"/>
      <c r="EM280" s="130"/>
      <c r="EN280" s="130"/>
      <c r="EO280" s="130"/>
      <c r="EP280" s="30"/>
      <c r="EQ280" s="30"/>
      <c r="ER280" s="30"/>
      <c r="ES280" s="30"/>
      <c r="ET280" s="30"/>
      <c r="EU280" s="30"/>
      <c r="EV280" s="30"/>
      <c r="EW280" s="30"/>
      <c r="EX280" s="30"/>
      <c r="EY280" s="135"/>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c r="LB280" s="30"/>
      <c r="LC280" s="30"/>
      <c r="LD280" s="130"/>
      <c r="LE280" s="130"/>
      <c r="LF280" s="130"/>
      <c r="LG280" s="130"/>
      <c r="LH280" s="130"/>
      <c r="LI280" s="130"/>
      <c r="LJ280" s="130"/>
      <c r="LK280" s="130"/>
      <c r="LL280" s="130"/>
      <c r="LM280" s="130"/>
      <c r="LN280" s="130"/>
      <c r="LO280" s="130"/>
      <c r="LP280" s="130"/>
      <c r="LQ280" s="130"/>
      <c r="LR280" s="130"/>
      <c r="LS280" s="130"/>
      <c r="LT280" s="130"/>
      <c r="LU280" s="130"/>
      <c r="LV280" s="130"/>
      <c r="LW280" s="130"/>
      <c r="LX280" s="135"/>
      <c r="LY280" s="30"/>
      <c r="LZ280" s="30"/>
      <c r="MA280" s="30"/>
      <c r="MB280" s="30"/>
      <c r="MC280" s="30"/>
      <c r="MD280" s="30"/>
      <c r="ME280" s="30"/>
      <c r="MF280" s="30"/>
      <c r="MG280" s="30"/>
      <c r="MH280" s="30"/>
      <c r="MI280" s="30"/>
      <c r="MJ280" s="30"/>
      <c r="MK280" s="30"/>
      <c r="ML280" s="30"/>
      <c r="MM280" s="30"/>
      <c r="MN280" s="30"/>
      <c r="MO280" s="30"/>
      <c r="MP280" s="30"/>
      <c r="MQ280" s="30"/>
      <c r="MR280" s="30"/>
      <c r="MS280" s="30"/>
      <c r="MT280" s="30"/>
      <c r="MU280" s="30"/>
      <c r="MV280" s="30"/>
      <c r="MW280" s="30"/>
      <c r="MX280" s="30"/>
      <c r="MY280" s="30"/>
      <c r="MZ280" s="30"/>
      <c r="NA280" s="30"/>
      <c r="NB280" s="30"/>
      <c r="NC280" s="135"/>
      <c r="ND280" s="30"/>
      <c r="NE280" s="30"/>
      <c r="NF280" s="30"/>
      <c r="NG280" s="30"/>
      <c r="NH280" s="30"/>
      <c r="NI280" s="30"/>
      <c r="NJ280" s="30"/>
      <c r="NK280" s="30"/>
      <c r="NL280" s="30"/>
      <c r="NM280" s="30"/>
      <c r="NN280" s="30"/>
      <c r="NO280" s="30"/>
      <c r="NP280" s="30"/>
      <c r="NQ280" s="30"/>
      <c r="NR280" s="30"/>
      <c r="NS280" s="30"/>
      <c r="NT280" s="30"/>
      <c r="NU280" s="30"/>
      <c r="NV280" s="30"/>
      <c r="NW280" s="30"/>
      <c r="NX280" s="30"/>
      <c r="NY280" s="30"/>
      <c r="NZ280" s="30"/>
      <c r="OA280" s="30"/>
      <c r="OB280" s="30"/>
      <c r="OC280" s="30"/>
      <c r="OD280" s="30"/>
      <c r="OE280" s="30"/>
      <c r="OF280" s="30"/>
      <c r="OG280" s="30"/>
      <c r="OH280" s="30"/>
      <c r="OI280" s="30"/>
      <c r="OJ280" s="30"/>
      <c r="OK280" s="30"/>
      <c r="OL280" s="30"/>
      <c r="OM280" s="30">
        <f t="shared" si="847"/>
        <v>1</v>
      </c>
      <c r="ON280" s="51"/>
    </row>
    <row r="281" spans="1:404" ht="84" hidden="1" customHeight="1">
      <c r="A281" s="310"/>
      <c r="B281" s="78">
        <v>80</v>
      </c>
      <c r="C281" s="72" t="s">
        <v>275</v>
      </c>
      <c r="D281" s="71" t="s">
        <v>112</v>
      </c>
      <c r="E281" s="72" t="s">
        <v>113</v>
      </c>
      <c r="F281" s="82" t="s">
        <v>112</v>
      </c>
      <c r="G281" s="390"/>
      <c r="H281" s="96" t="s">
        <v>737</v>
      </c>
      <c r="I281" s="34" t="s">
        <v>1241</v>
      </c>
      <c r="J281" s="76"/>
      <c r="K281" s="30" t="s">
        <v>636</v>
      </c>
      <c r="L281" s="30" t="s">
        <v>957</v>
      </c>
      <c r="M281" s="29" t="s">
        <v>983</v>
      </c>
      <c r="N281" s="93" t="s">
        <v>981</v>
      </c>
      <c r="O281" s="301"/>
      <c r="P281" s="76"/>
      <c r="Q281" s="30"/>
      <c r="R281" s="30"/>
      <c r="S281" s="30"/>
      <c r="T281" s="30" t="s">
        <v>27</v>
      </c>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130"/>
      <c r="CP281" s="130"/>
      <c r="CQ281" s="130"/>
      <c r="CR281" s="130"/>
      <c r="CS281" s="130"/>
      <c r="CT281" s="130"/>
      <c r="CU281" s="130"/>
      <c r="CV281" s="130"/>
      <c r="CW281" s="130"/>
      <c r="CX281" s="130"/>
      <c r="CY281" s="30"/>
      <c r="CZ281" s="30"/>
      <c r="DA281" s="30"/>
      <c r="DB281" s="30"/>
      <c r="DC281" s="30"/>
      <c r="DD281" s="30"/>
      <c r="DE281" s="30"/>
      <c r="DF281" s="30"/>
      <c r="DG281" s="30"/>
      <c r="DH281" s="135"/>
      <c r="DI281" s="30"/>
      <c r="DJ281" s="30"/>
      <c r="DK281" s="30"/>
      <c r="DL281" s="30"/>
      <c r="DM281" s="30"/>
      <c r="DN281" s="30"/>
      <c r="DO281" s="30"/>
      <c r="DP281" s="30"/>
      <c r="DQ281" s="30"/>
      <c r="DR281" s="152" t="s">
        <v>1070</v>
      </c>
      <c r="DS281" s="152" t="s">
        <v>1070</v>
      </c>
      <c r="DT281" s="152" t="s">
        <v>1070</v>
      </c>
      <c r="DU281" s="152" t="s">
        <v>1070</v>
      </c>
      <c r="DV281" s="152" t="s">
        <v>1070</v>
      </c>
      <c r="DW281" s="30">
        <v>1</v>
      </c>
      <c r="DX281" s="30">
        <v>2</v>
      </c>
      <c r="DY281" s="30">
        <v>2</v>
      </c>
      <c r="DZ281" s="30">
        <v>2</v>
      </c>
      <c r="EA281" s="23">
        <v>1</v>
      </c>
      <c r="EB281" s="23">
        <v>2</v>
      </c>
      <c r="EC281" s="30">
        <v>2</v>
      </c>
      <c r="ED281" s="30">
        <v>2</v>
      </c>
      <c r="EE281" s="30">
        <v>2</v>
      </c>
      <c r="EF281" s="30">
        <v>2</v>
      </c>
      <c r="EG281" s="30">
        <v>2</v>
      </c>
      <c r="EH281" s="23">
        <v>2</v>
      </c>
      <c r="EI281" s="30">
        <v>2</v>
      </c>
      <c r="EJ281" s="23">
        <v>1</v>
      </c>
      <c r="EK281" s="30">
        <v>2</v>
      </c>
      <c r="EL281" s="30">
        <v>2</v>
      </c>
      <c r="EM281" s="30">
        <v>2</v>
      </c>
      <c r="EN281" s="30"/>
      <c r="EO281" s="208">
        <f>COUNTIF(DW281:EN281,"2")</f>
        <v>14</v>
      </c>
      <c r="EP281" s="207">
        <f t="shared" ref="EP281" si="878">EO281/(EO281+EQ281+ES281+EU281)</f>
        <v>0.82352941176470584</v>
      </c>
      <c r="EQ281" s="208">
        <f>COUNTIF(DW281:EN281,"1")</f>
        <v>3</v>
      </c>
      <c r="ER281" s="207">
        <f t="shared" ref="ER281" si="879">EQ281/(EO281+EQ281+ES281+EU281)</f>
        <v>0.17647058823529413</v>
      </c>
      <c r="ES281" s="208">
        <f>COUNTIF(DW281:EN281,"0")</f>
        <v>0</v>
      </c>
      <c r="ET281" s="207">
        <f t="shared" ref="ET281" si="880">ES281/(EO281+EQ281+ES281+EU281)</f>
        <v>0</v>
      </c>
      <c r="EU281" s="208">
        <f>COUNTIF(DW281:EN281,"KĐG")</f>
        <v>0</v>
      </c>
      <c r="EV281" s="207">
        <f t="shared" ref="EV281" si="881">EU281/(EO281+EQ281+ES281+EU281)</f>
        <v>0</v>
      </c>
      <c r="EW281" s="209">
        <f t="shared" ref="EW281" si="882">(((EO281*2)+(EQ281*1)+(ES281*0)))/(EO281+EQ281+ES281)</f>
        <v>1.8235294117647058</v>
      </c>
      <c r="EX281" s="169" t="str">
        <f t="shared" ref="EX281" si="883">IF(EV281&gt;=50%,"KĐG",IF(EW281&gt;=1.6,"ĐMT",IF(EW281&gt;=1,"CCG","CĐ")))</f>
        <v>ĐMT</v>
      </c>
      <c r="EY281" s="135"/>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c r="LB281" s="30"/>
      <c r="LC281" s="30"/>
      <c r="LD281" s="130"/>
      <c r="LE281" s="130"/>
      <c r="LF281" s="130"/>
      <c r="LG281" s="130"/>
      <c r="LH281" s="130"/>
      <c r="LI281" s="130"/>
      <c r="LJ281" s="130"/>
      <c r="LK281" s="130"/>
      <c r="LL281" s="130"/>
      <c r="LM281" s="130"/>
      <c r="LN281" s="130"/>
      <c r="LO281" s="130"/>
      <c r="LP281" s="130"/>
      <c r="LQ281" s="130"/>
      <c r="LR281" s="130"/>
      <c r="LS281" s="130"/>
      <c r="LT281" s="130"/>
      <c r="LU281" s="130"/>
      <c r="LV281" s="130"/>
      <c r="LW281" s="130"/>
      <c r="LX281" s="135"/>
      <c r="LY281" s="30"/>
      <c r="LZ281" s="30"/>
      <c r="MA281" s="30"/>
      <c r="MB281" s="30"/>
      <c r="MC281" s="30"/>
      <c r="MD281" s="30"/>
      <c r="ME281" s="30"/>
      <c r="MF281" s="30"/>
      <c r="MG281" s="30"/>
      <c r="MH281" s="30"/>
      <c r="MI281" s="30"/>
      <c r="MJ281" s="30"/>
      <c r="MK281" s="30"/>
      <c r="ML281" s="30"/>
      <c r="MM281" s="30"/>
      <c r="MN281" s="30"/>
      <c r="MO281" s="30"/>
      <c r="MP281" s="30"/>
      <c r="MQ281" s="30"/>
      <c r="MR281" s="30"/>
      <c r="MS281" s="30"/>
      <c r="MT281" s="30"/>
      <c r="MU281" s="30"/>
      <c r="MV281" s="30"/>
      <c r="MW281" s="30"/>
      <c r="MX281" s="30"/>
      <c r="MY281" s="30"/>
      <c r="MZ281" s="30"/>
      <c r="NA281" s="30"/>
      <c r="NB281" s="30"/>
      <c r="NC281" s="135"/>
      <c r="ND281" s="30"/>
      <c r="NE281" s="30"/>
      <c r="NF281" s="30"/>
      <c r="NG281" s="30"/>
      <c r="NH281" s="30"/>
      <c r="NI281" s="30"/>
      <c r="NJ281" s="30"/>
      <c r="NK281" s="30"/>
      <c r="NL281" s="30"/>
      <c r="NM281" s="30"/>
      <c r="NN281" s="30"/>
      <c r="NO281" s="30"/>
      <c r="NP281" s="30"/>
      <c r="NQ281" s="30"/>
      <c r="NR281" s="30"/>
      <c r="NS281" s="30"/>
      <c r="NT281" s="30"/>
      <c r="NU281" s="30"/>
      <c r="NV281" s="30"/>
      <c r="NW281" s="30"/>
      <c r="NX281" s="30"/>
      <c r="NY281" s="30"/>
      <c r="NZ281" s="30"/>
      <c r="OA281" s="30"/>
      <c r="OB281" s="30"/>
      <c r="OC281" s="30"/>
      <c r="OD281" s="30"/>
      <c r="OE281" s="30"/>
      <c r="OF281" s="30"/>
      <c r="OG281" s="30"/>
      <c r="OH281" s="30"/>
      <c r="OI281" s="30"/>
      <c r="OJ281" s="30"/>
      <c r="OK281" s="30"/>
      <c r="OL281" s="30"/>
      <c r="OM281" s="30">
        <f t="shared" si="847"/>
        <v>1</v>
      </c>
      <c r="ON281" s="74"/>
    </row>
    <row r="282" spans="1:404" ht="65.25" hidden="1" customHeight="1">
      <c r="A282" s="310"/>
      <c r="B282" s="78">
        <v>80</v>
      </c>
      <c r="C282" s="72" t="s">
        <v>275</v>
      </c>
      <c r="D282" s="71" t="s">
        <v>112</v>
      </c>
      <c r="E282" s="72" t="s">
        <v>113</v>
      </c>
      <c r="F282" s="82" t="s">
        <v>112</v>
      </c>
      <c r="G282" s="390"/>
      <c r="H282" s="96" t="s">
        <v>737</v>
      </c>
      <c r="I282" s="34" t="s">
        <v>729</v>
      </c>
      <c r="J282" s="76"/>
      <c r="K282" s="30" t="s">
        <v>636</v>
      </c>
      <c r="L282" s="30" t="s">
        <v>957</v>
      </c>
      <c r="M282" s="29" t="s">
        <v>983</v>
      </c>
      <c r="N282" s="93" t="s">
        <v>981</v>
      </c>
      <c r="O282" s="301"/>
      <c r="P282" s="76"/>
      <c r="Q282" s="30"/>
      <c r="R282" s="30"/>
      <c r="S282" s="30"/>
      <c r="T282" s="30"/>
      <c r="U282" s="30"/>
      <c r="V282" s="30" t="s">
        <v>27</v>
      </c>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130"/>
      <c r="CP282" s="130"/>
      <c r="CQ282" s="130"/>
      <c r="CR282" s="130"/>
      <c r="CS282" s="130"/>
      <c r="CT282" s="130"/>
      <c r="CU282" s="130"/>
      <c r="CV282" s="130"/>
      <c r="CW282" s="130"/>
      <c r="CX282" s="130"/>
      <c r="CY282" s="30"/>
      <c r="CZ282" s="30"/>
      <c r="DA282" s="30"/>
      <c r="DB282" s="30"/>
      <c r="DC282" s="30"/>
      <c r="DD282" s="30"/>
      <c r="DE282" s="30"/>
      <c r="DF282" s="30"/>
      <c r="DG282" s="30"/>
      <c r="DH282" s="135"/>
      <c r="DI282" s="30"/>
      <c r="DJ282" s="30"/>
      <c r="DK282" s="30"/>
      <c r="DL282" s="30"/>
      <c r="DM282" s="30"/>
      <c r="DN282" s="30"/>
      <c r="DO282" s="30"/>
      <c r="DP282" s="30"/>
      <c r="DQ282" s="30"/>
      <c r="DR282" s="135"/>
      <c r="DS282" s="30"/>
      <c r="DT282" s="30"/>
      <c r="DU282" s="30"/>
      <c r="DV282" s="130"/>
      <c r="DW282" s="130"/>
      <c r="DX282" s="130"/>
      <c r="DY282" s="130"/>
      <c r="DZ282" s="130"/>
      <c r="EA282" s="130"/>
      <c r="EB282" s="130"/>
      <c r="EC282" s="130"/>
      <c r="ED282" s="130"/>
      <c r="EE282" s="130"/>
      <c r="EF282" s="130"/>
      <c r="EG282" s="130"/>
      <c r="EH282" s="130"/>
      <c r="EI282" s="130"/>
      <c r="EJ282" s="130"/>
      <c r="EK282" s="130"/>
      <c r="EL282" s="130"/>
      <c r="EM282" s="130"/>
      <c r="EN282" s="130"/>
      <c r="EO282" s="130"/>
      <c r="EP282" s="30"/>
      <c r="EQ282" s="30"/>
      <c r="ER282" s="30"/>
      <c r="ES282" s="30"/>
      <c r="ET282" s="30"/>
      <c r="EU282" s="30"/>
      <c r="EV282" s="30"/>
      <c r="EW282" s="30"/>
      <c r="EX282" s="30"/>
      <c r="EY282" s="135"/>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152" t="s">
        <v>1070</v>
      </c>
      <c r="GE282" s="152" t="s">
        <v>1070</v>
      </c>
      <c r="GF282" s="30">
        <v>2</v>
      </c>
      <c r="GG282" s="30">
        <v>2</v>
      </c>
      <c r="GH282" s="30">
        <v>2</v>
      </c>
      <c r="GI282" s="30">
        <v>2</v>
      </c>
      <c r="GJ282" s="23">
        <v>1</v>
      </c>
      <c r="GK282" s="23">
        <v>1</v>
      </c>
      <c r="GL282" s="30">
        <v>2</v>
      </c>
      <c r="GM282" s="30">
        <v>2</v>
      </c>
      <c r="GN282" s="30">
        <v>2</v>
      </c>
      <c r="GO282" s="30">
        <v>2</v>
      </c>
      <c r="GP282" s="30">
        <v>2</v>
      </c>
      <c r="GQ282" s="30">
        <v>2</v>
      </c>
      <c r="GR282" s="30">
        <v>2</v>
      </c>
      <c r="GS282" s="23">
        <v>1</v>
      </c>
      <c r="GT282" s="30">
        <v>2</v>
      </c>
      <c r="GU282" s="30">
        <v>2</v>
      </c>
      <c r="GV282" s="30">
        <v>2</v>
      </c>
      <c r="GW282" s="30"/>
      <c r="GX282" s="30">
        <v>2</v>
      </c>
      <c r="GY282" s="224">
        <f>COUNTIF(GF282:GX282,"2")</f>
        <v>15</v>
      </c>
      <c r="GZ282" s="225">
        <f t="shared" ref="GZ282" si="884">GY282/(GY282+HA282+HC282+HE282)</f>
        <v>0.83333333333333337</v>
      </c>
      <c r="HA282" s="224">
        <f>COUNTIF(GG282:GX282,"1")</f>
        <v>3</v>
      </c>
      <c r="HB282" s="225">
        <f t="shared" ref="HB282" si="885">HA282/(GY282+HA282+HC282+HE282)</f>
        <v>0.16666666666666666</v>
      </c>
      <c r="HC282" s="224">
        <f>COUNTIF(GG282:GX282,"0")</f>
        <v>0</v>
      </c>
      <c r="HD282" s="225">
        <f t="shared" ref="HD282" si="886">HC282/(GY282+HA282+HC282+HE282)</f>
        <v>0</v>
      </c>
      <c r="HE282" s="224">
        <f>COUNTIF(GG282:GX282,"KĐG")</f>
        <v>0</v>
      </c>
      <c r="HF282" s="225">
        <f t="shared" ref="HF282" si="887">HE282/(GY282+HA282+HC282+HE282)</f>
        <v>0</v>
      </c>
      <c r="HG282" s="226">
        <f t="shared" ref="HG282" si="888">(((GY282*2)+(HA282*1)+(HC282*0)))/(GY282+HA282+HC282)</f>
        <v>1.8333333333333333</v>
      </c>
      <c r="HH282" s="169" t="str">
        <f t="shared" ref="HH282" si="889">IF(HF282&gt;=50%,"KĐG",IF(HG282&gt;=1.6,"ĐMT",IF(HG282&gt;=1,"CCG","CĐ")))</f>
        <v>ĐMT</v>
      </c>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c r="KZ282" s="30"/>
      <c r="LA282" s="30"/>
      <c r="LB282" s="30"/>
      <c r="LC282" s="30"/>
      <c r="LD282" s="130"/>
      <c r="LE282" s="130"/>
      <c r="LF282" s="130"/>
      <c r="LG282" s="130"/>
      <c r="LH282" s="130"/>
      <c r="LI282" s="130"/>
      <c r="LJ282" s="130"/>
      <c r="LK282" s="130"/>
      <c r="LL282" s="130"/>
      <c r="LM282" s="130"/>
      <c r="LN282" s="130"/>
      <c r="LO282" s="130"/>
      <c r="LP282" s="130"/>
      <c r="LQ282" s="130"/>
      <c r="LR282" s="130"/>
      <c r="LS282" s="130"/>
      <c r="LT282" s="130"/>
      <c r="LU282" s="130"/>
      <c r="LV282" s="130"/>
      <c r="LW282" s="130"/>
      <c r="LX282" s="135"/>
      <c r="LY282" s="30"/>
      <c r="LZ282" s="30"/>
      <c r="MA282" s="30"/>
      <c r="MB282" s="30"/>
      <c r="MC282" s="30"/>
      <c r="MD282" s="30"/>
      <c r="ME282" s="30"/>
      <c r="MF282" s="30"/>
      <c r="MG282" s="30"/>
      <c r="MH282" s="30"/>
      <c r="MI282" s="30"/>
      <c r="MJ282" s="30"/>
      <c r="MK282" s="30"/>
      <c r="ML282" s="30"/>
      <c r="MM282" s="30"/>
      <c r="MN282" s="30"/>
      <c r="MO282" s="30"/>
      <c r="MP282" s="30"/>
      <c r="MQ282" s="30"/>
      <c r="MR282" s="30"/>
      <c r="MS282" s="30"/>
      <c r="MT282" s="30"/>
      <c r="MU282" s="30"/>
      <c r="MV282" s="30"/>
      <c r="MW282" s="30"/>
      <c r="MX282" s="30"/>
      <c r="MY282" s="30"/>
      <c r="MZ282" s="30"/>
      <c r="NA282" s="30"/>
      <c r="NB282" s="30"/>
      <c r="NC282" s="135"/>
      <c r="ND282" s="30"/>
      <c r="NE282" s="30"/>
      <c r="NF282" s="30"/>
      <c r="NG282" s="30"/>
      <c r="NH282" s="30"/>
      <c r="NI282" s="30"/>
      <c r="NJ282" s="30"/>
      <c r="NK282" s="30"/>
      <c r="NL282" s="30"/>
      <c r="NM282" s="30"/>
      <c r="NN282" s="30"/>
      <c r="NO282" s="30"/>
      <c r="NP282" s="30"/>
      <c r="NQ282" s="30"/>
      <c r="NR282" s="30"/>
      <c r="NS282" s="30"/>
      <c r="NT282" s="30"/>
      <c r="NU282" s="30"/>
      <c r="NV282" s="30"/>
      <c r="NW282" s="30"/>
      <c r="NX282" s="30"/>
      <c r="NY282" s="30"/>
      <c r="NZ282" s="30"/>
      <c r="OA282" s="30"/>
      <c r="OB282" s="30"/>
      <c r="OC282" s="30"/>
      <c r="OD282" s="30"/>
      <c r="OE282" s="30"/>
      <c r="OF282" s="30"/>
      <c r="OG282" s="30"/>
      <c r="OH282" s="30"/>
      <c r="OI282" s="30"/>
      <c r="OJ282" s="30"/>
      <c r="OK282" s="30"/>
      <c r="OL282" s="30"/>
      <c r="OM282" s="30">
        <f t="shared" si="847"/>
        <v>1</v>
      </c>
      <c r="ON282" s="74"/>
    </row>
    <row r="283" spans="1:404" ht="138" hidden="1" customHeight="1">
      <c r="A283" s="310"/>
      <c r="B283" s="78">
        <v>80</v>
      </c>
      <c r="C283" s="72" t="s">
        <v>275</v>
      </c>
      <c r="D283" s="71" t="s">
        <v>112</v>
      </c>
      <c r="E283" s="72" t="s">
        <v>113</v>
      </c>
      <c r="F283" s="82" t="s">
        <v>112</v>
      </c>
      <c r="G283" s="390"/>
      <c r="H283" s="96" t="s">
        <v>737</v>
      </c>
      <c r="I283" s="34" t="s">
        <v>729</v>
      </c>
      <c r="J283" s="76"/>
      <c r="K283" s="30" t="s">
        <v>636</v>
      </c>
      <c r="L283" s="30" t="s">
        <v>957</v>
      </c>
      <c r="M283" s="29" t="s">
        <v>983</v>
      </c>
      <c r="N283" s="93" t="s">
        <v>981</v>
      </c>
      <c r="O283" s="301"/>
      <c r="P283" s="76"/>
      <c r="Q283" s="30"/>
      <c r="R283" s="30"/>
      <c r="S283" s="30"/>
      <c r="T283" s="30"/>
      <c r="U283" s="30"/>
      <c r="V283" s="30"/>
      <c r="W283" s="30"/>
      <c r="X283" s="30" t="s">
        <v>27</v>
      </c>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130"/>
      <c r="CP283" s="130"/>
      <c r="CQ283" s="130"/>
      <c r="CR283" s="130"/>
      <c r="CS283" s="130"/>
      <c r="CT283" s="130"/>
      <c r="CU283" s="130"/>
      <c r="CV283" s="130"/>
      <c r="CW283" s="130"/>
      <c r="CX283" s="130"/>
      <c r="CY283" s="30"/>
      <c r="CZ283" s="30"/>
      <c r="DA283" s="30"/>
      <c r="DB283" s="30"/>
      <c r="DC283" s="30"/>
      <c r="DD283" s="30"/>
      <c r="DE283" s="30"/>
      <c r="DF283" s="30"/>
      <c r="DG283" s="30"/>
      <c r="DH283" s="135"/>
      <c r="DI283" s="30"/>
      <c r="DJ283" s="30"/>
      <c r="DK283" s="30"/>
      <c r="DL283" s="30"/>
      <c r="DM283" s="30"/>
      <c r="DN283" s="30"/>
      <c r="DO283" s="30"/>
      <c r="DP283" s="30"/>
      <c r="DQ283" s="30"/>
      <c r="DR283" s="135"/>
      <c r="DS283" s="30"/>
      <c r="DT283" s="30"/>
      <c r="DU283" s="30"/>
      <c r="DV283" s="130"/>
      <c r="DW283" s="130"/>
      <c r="DX283" s="130"/>
      <c r="DY283" s="130"/>
      <c r="DZ283" s="130"/>
      <c r="EA283" s="130"/>
      <c r="EB283" s="130"/>
      <c r="EC283" s="130"/>
      <c r="ED283" s="130"/>
      <c r="EE283" s="130"/>
      <c r="EF283" s="130"/>
      <c r="EG283" s="130"/>
      <c r="EH283" s="130"/>
      <c r="EI283" s="130"/>
      <c r="EJ283" s="130"/>
      <c r="EK283" s="130"/>
      <c r="EL283" s="130"/>
      <c r="EM283" s="130"/>
      <c r="EN283" s="130"/>
      <c r="EO283" s="130"/>
      <c r="EP283" s="30"/>
      <c r="EQ283" s="30"/>
      <c r="ER283" s="30"/>
      <c r="ES283" s="30"/>
      <c r="ET283" s="30"/>
      <c r="EU283" s="30"/>
      <c r="EV283" s="30"/>
      <c r="EW283" s="30"/>
      <c r="EX283" s="30"/>
      <c r="EY283" s="135"/>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c r="LB283" s="30"/>
      <c r="LC283" s="30"/>
      <c r="LD283" s="130"/>
      <c r="LE283" s="130"/>
      <c r="LF283" s="130"/>
      <c r="LG283" s="130"/>
      <c r="LH283" s="130"/>
      <c r="LI283" s="130"/>
      <c r="LJ283" s="130"/>
      <c r="LK283" s="130"/>
      <c r="LL283" s="130"/>
      <c r="LM283" s="130"/>
      <c r="LN283" s="130"/>
      <c r="LO283" s="130"/>
      <c r="LP283" s="130"/>
      <c r="LQ283" s="130"/>
      <c r="LR283" s="130"/>
      <c r="LS283" s="130"/>
      <c r="LT283" s="130"/>
      <c r="LU283" s="130"/>
      <c r="LV283" s="130"/>
      <c r="LW283" s="130"/>
      <c r="LX283" s="135"/>
      <c r="LY283" s="30"/>
      <c r="LZ283" s="30"/>
      <c r="MA283" s="30"/>
      <c r="MB283" s="30"/>
      <c r="MC283" s="30"/>
      <c r="MD283" s="30"/>
      <c r="ME283" s="30"/>
      <c r="MF283" s="30"/>
      <c r="MG283" s="30"/>
      <c r="MH283" s="30"/>
      <c r="MI283" s="30"/>
      <c r="MJ283" s="30"/>
      <c r="MK283" s="30"/>
      <c r="ML283" s="30"/>
      <c r="MM283" s="30"/>
      <c r="MN283" s="30"/>
      <c r="MO283" s="30"/>
      <c r="MP283" s="30"/>
      <c r="MQ283" s="30"/>
      <c r="MR283" s="30"/>
      <c r="MS283" s="30"/>
      <c r="MT283" s="30"/>
      <c r="MU283" s="30"/>
      <c r="MV283" s="30"/>
      <c r="MW283" s="30"/>
      <c r="MX283" s="30"/>
      <c r="MY283" s="30"/>
      <c r="MZ283" s="30"/>
      <c r="NA283" s="30"/>
      <c r="NB283" s="30"/>
      <c r="NC283" s="135"/>
      <c r="ND283" s="30"/>
      <c r="NE283" s="30"/>
      <c r="NF283" s="30"/>
      <c r="NG283" s="30"/>
      <c r="NH283" s="30"/>
      <c r="NI283" s="30"/>
      <c r="NJ283" s="30"/>
      <c r="NK283" s="30"/>
      <c r="NL283" s="30"/>
      <c r="NM283" s="30"/>
      <c r="NN283" s="30"/>
      <c r="NO283" s="30"/>
      <c r="NP283" s="30"/>
      <c r="NQ283" s="30"/>
      <c r="NR283" s="30"/>
      <c r="NS283" s="30"/>
      <c r="NT283" s="30"/>
      <c r="NU283" s="30"/>
      <c r="NV283" s="30"/>
      <c r="NW283" s="30"/>
      <c r="NX283" s="30"/>
      <c r="NY283" s="30"/>
      <c r="NZ283" s="30"/>
      <c r="OA283" s="30"/>
      <c r="OB283" s="30"/>
      <c r="OC283" s="30"/>
      <c r="OD283" s="30"/>
      <c r="OE283" s="30"/>
      <c r="OF283" s="30"/>
      <c r="OG283" s="30"/>
      <c r="OH283" s="30"/>
      <c r="OI283" s="30"/>
      <c r="OJ283" s="30"/>
      <c r="OK283" s="30"/>
      <c r="OL283" s="30"/>
      <c r="OM283" s="30">
        <f t="shared" si="847"/>
        <v>1</v>
      </c>
      <c r="ON283" s="74"/>
    </row>
    <row r="284" spans="1:404" ht="138" hidden="1" customHeight="1">
      <c r="A284" s="310"/>
      <c r="B284" s="78">
        <v>80</v>
      </c>
      <c r="C284" s="72" t="s">
        <v>275</v>
      </c>
      <c r="D284" s="71" t="s">
        <v>112</v>
      </c>
      <c r="E284" s="72" t="s">
        <v>113</v>
      </c>
      <c r="F284" s="82" t="s">
        <v>112</v>
      </c>
      <c r="G284" s="390"/>
      <c r="H284" s="96" t="s">
        <v>737</v>
      </c>
      <c r="I284" s="34" t="s">
        <v>729</v>
      </c>
      <c r="J284" s="76"/>
      <c r="K284" s="30" t="s">
        <v>636</v>
      </c>
      <c r="L284" s="30" t="s">
        <v>957</v>
      </c>
      <c r="M284" s="29" t="s">
        <v>983</v>
      </c>
      <c r="N284" s="93" t="s">
        <v>981</v>
      </c>
      <c r="O284" s="301"/>
      <c r="P284" s="76"/>
      <c r="Q284" s="30"/>
      <c r="R284" s="30"/>
      <c r="S284" s="30"/>
      <c r="T284" s="30"/>
      <c r="U284" s="30"/>
      <c r="V284" s="30"/>
      <c r="W284" s="30"/>
      <c r="X284" s="30"/>
      <c r="Y284" s="30"/>
      <c r="Z284" s="30" t="s">
        <v>27</v>
      </c>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130"/>
      <c r="CP284" s="130"/>
      <c r="CQ284" s="130"/>
      <c r="CR284" s="130"/>
      <c r="CS284" s="130"/>
      <c r="CT284" s="130"/>
      <c r="CU284" s="130"/>
      <c r="CV284" s="130"/>
      <c r="CW284" s="130"/>
      <c r="CX284" s="130"/>
      <c r="CY284" s="30"/>
      <c r="CZ284" s="30"/>
      <c r="DA284" s="30"/>
      <c r="DB284" s="30"/>
      <c r="DC284" s="30"/>
      <c r="DD284" s="30"/>
      <c r="DE284" s="30"/>
      <c r="DF284" s="30"/>
      <c r="DG284" s="30"/>
      <c r="DH284" s="135"/>
      <c r="DI284" s="30"/>
      <c r="DJ284" s="30"/>
      <c r="DK284" s="30"/>
      <c r="DL284" s="30"/>
      <c r="DM284" s="30"/>
      <c r="DN284" s="30"/>
      <c r="DO284" s="30"/>
      <c r="DP284" s="30"/>
      <c r="DQ284" s="30"/>
      <c r="DR284" s="135"/>
      <c r="DS284" s="30"/>
      <c r="DT284" s="30"/>
      <c r="DU284" s="30"/>
      <c r="DV284" s="130"/>
      <c r="DW284" s="130"/>
      <c r="DX284" s="130"/>
      <c r="DY284" s="130"/>
      <c r="DZ284" s="130"/>
      <c r="EA284" s="130"/>
      <c r="EB284" s="130"/>
      <c r="EC284" s="130"/>
      <c r="ED284" s="130"/>
      <c r="EE284" s="130"/>
      <c r="EF284" s="130"/>
      <c r="EG284" s="130"/>
      <c r="EH284" s="130"/>
      <c r="EI284" s="130"/>
      <c r="EJ284" s="130"/>
      <c r="EK284" s="130"/>
      <c r="EL284" s="130"/>
      <c r="EM284" s="130"/>
      <c r="EN284" s="130"/>
      <c r="EO284" s="130"/>
      <c r="EP284" s="30"/>
      <c r="EQ284" s="30"/>
      <c r="ER284" s="30"/>
      <c r="ES284" s="30"/>
      <c r="ET284" s="30"/>
      <c r="EU284" s="30"/>
      <c r="EV284" s="30"/>
      <c r="EW284" s="30"/>
      <c r="EX284" s="30"/>
      <c r="EY284" s="135"/>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c r="LB284" s="30"/>
      <c r="LC284" s="30"/>
      <c r="LD284" s="130"/>
      <c r="LE284" s="130"/>
      <c r="LF284" s="130"/>
      <c r="LG284" s="130"/>
      <c r="LH284" s="130"/>
      <c r="LI284" s="130"/>
      <c r="LJ284" s="130"/>
      <c r="LK284" s="130"/>
      <c r="LL284" s="130"/>
      <c r="LM284" s="130"/>
      <c r="LN284" s="130"/>
      <c r="LO284" s="130"/>
      <c r="LP284" s="130"/>
      <c r="LQ284" s="130"/>
      <c r="LR284" s="130"/>
      <c r="LS284" s="130"/>
      <c r="LT284" s="130"/>
      <c r="LU284" s="130"/>
      <c r="LV284" s="130"/>
      <c r="LW284" s="130"/>
      <c r="LX284" s="135"/>
      <c r="LY284" s="30"/>
      <c r="LZ284" s="30"/>
      <c r="MA284" s="30"/>
      <c r="MB284" s="30"/>
      <c r="MC284" s="30"/>
      <c r="MD284" s="30"/>
      <c r="ME284" s="30"/>
      <c r="MF284" s="30"/>
      <c r="MG284" s="30"/>
      <c r="MH284" s="30"/>
      <c r="MI284" s="30"/>
      <c r="MJ284" s="30"/>
      <c r="MK284" s="30"/>
      <c r="ML284" s="30"/>
      <c r="MM284" s="30"/>
      <c r="MN284" s="30"/>
      <c r="MO284" s="30"/>
      <c r="MP284" s="30"/>
      <c r="MQ284" s="30"/>
      <c r="MR284" s="30"/>
      <c r="MS284" s="30"/>
      <c r="MT284" s="30"/>
      <c r="MU284" s="30"/>
      <c r="MV284" s="30"/>
      <c r="MW284" s="30"/>
      <c r="MX284" s="30"/>
      <c r="MY284" s="30"/>
      <c r="MZ284" s="30"/>
      <c r="NA284" s="30"/>
      <c r="NB284" s="30"/>
      <c r="NC284" s="135"/>
      <c r="ND284" s="30"/>
      <c r="NE284" s="30"/>
      <c r="NF284" s="30"/>
      <c r="NG284" s="30"/>
      <c r="NH284" s="30"/>
      <c r="NI284" s="30"/>
      <c r="NJ284" s="30"/>
      <c r="NK284" s="30"/>
      <c r="NL284" s="30"/>
      <c r="NM284" s="30"/>
      <c r="NN284" s="30"/>
      <c r="NO284" s="30"/>
      <c r="NP284" s="30"/>
      <c r="NQ284" s="30"/>
      <c r="NR284" s="30"/>
      <c r="NS284" s="30"/>
      <c r="NT284" s="30"/>
      <c r="NU284" s="30"/>
      <c r="NV284" s="30"/>
      <c r="NW284" s="30"/>
      <c r="NX284" s="30"/>
      <c r="NY284" s="30"/>
      <c r="NZ284" s="30"/>
      <c r="OA284" s="30"/>
      <c r="OB284" s="30"/>
      <c r="OC284" s="30"/>
      <c r="OD284" s="30"/>
      <c r="OE284" s="30"/>
      <c r="OF284" s="30"/>
      <c r="OG284" s="30"/>
      <c r="OH284" s="30"/>
      <c r="OI284" s="30"/>
      <c r="OJ284" s="30"/>
      <c r="OK284" s="30"/>
      <c r="OL284" s="30"/>
      <c r="OM284" s="30">
        <f t="shared" si="847"/>
        <v>1</v>
      </c>
      <c r="ON284" s="74"/>
    </row>
    <row r="285" spans="1:404" ht="138" hidden="1" customHeight="1">
      <c r="A285" s="311"/>
      <c r="B285" s="78">
        <v>80</v>
      </c>
      <c r="C285" s="72" t="s">
        <v>275</v>
      </c>
      <c r="D285" s="71" t="s">
        <v>112</v>
      </c>
      <c r="E285" s="72" t="s">
        <v>113</v>
      </c>
      <c r="F285" s="82" t="s">
        <v>112</v>
      </c>
      <c r="G285" s="391"/>
      <c r="H285" s="96" t="s">
        <v>737</v>
      </c>
      <c r="I285" s="34" t="s">
        <v>729</v>
      </c>
      <c r="J285" s="76"/>
      <c r="K285" s="30" t="s">
        <v>636</v>
      </c>
      <c r="L285" s="30" t="s">
        <v>957</v>
      </c>
      <c r="M285" s="29" t="s">
        <v>983</v>
      </c>
      <c r="N285" s="93" t="s">
        <v>981</v>
      </c>
      <c r="O285" s="302"/>
      <c r="P285" s="76"/>
      <c r="Q285" s="30"/>
      <c r="R285" s="30"/>
      <c r="S285" s="30"/>
      <c r="T285" s="30"/>
      <c r="U285" s="30"/>
      <c r="V285" s="30"/>
      <c r="W285" s="30"/>
      <c r="X285" s="30"/>
      <c r="Y285" s="30"/>
      <c r="Z285" s="30"/>
      <c r="AA285" s="30" t="s">
        <v>27</v>
      </c>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130"/>
      <c r="CP285" s="130"/>
      <c r="CQ285" s="130"/>
      <c r="CR285" s="130"/>
      <c r="CS285" s="130"/>
      <c r="CT285" s="130"/>
      <c r="CU285" s="130"/>
      <c r="CV285" s="130"/>
      <c r="CW285" s="130"/>
      <c r="CX285" s="130"/>
      <c r="CY285" s="30"/>
      <c r="CZ285" s="30"/>
      <c r="DA285" s="30"/>
      <c r="DB285" s="30"/>
      <c r="DC285" s="30"/>
      <c r="DD285" s="30"/>
      <c r="DE285" s="30"/>
      <c r="DF285" s="30"/>
      <c r="DG285" s="30"/>
      <c r="DH285" s="135"/>
      <c r="DI285" s="30"/>
      <c r="DJ285" s="30"/>
      <c r="DK285" s="30"/>
      <c r="DL285" s="30"/>
      <c r="DM285" s="30"/>
      <c r="DN285" s="30"/>
      <c r="DO285" s="30"/>
      <c r="DP285" s="30"/>
      <c r="DQ285" s="30"/>
      <c r="DR285" s="135"/>
      <c r="DS285" s="30"/>
      <c r="DT285" s="30"/>
      <c r="DU285" s="30"/>
      <c r="DV285" s="130"/>
      <c r="DW285" s="130"/>
      <c r="DX285" s="130"/>
      <c r="DY285" s="130"/>
      <c r="DZ285" s="130"/>
      <c r="EA285" s="130"/>
      <c r="EB285" s="130"/>
      <c r="EC285" s="130"/>
      <c r="ED285" s="130"/>
      <c r="EE285" s="130"/>
      <c r="EF285" s="130"/>
      <c r="EG285" s="130"/>
      <c r="EH285" s="130"/>
      <c r="EI285" s="130"/>
      <c r="EJ285" s="130"/>
      <c r="EK285" s="130"/>
      <c r="EL285" s="130"/>
      <c r="EM285" s="130"/>
      <c r="EN285" s="130"/>
      <c r="EO285" s="130"/>
      <c r="EP285" s="30"/>
      <c r="EQ285" s="30"/>
      <c r="ER285" s="30"/>
      <c r="ES285" s="30"/>
      <c r="ET285" s="30"/>
      <c r="EU285" s="30"/>
      <c r="EV285" s="30"/>
      <c r="EW285" s="30"/>
      <c r="EX285" s="30"/>
      <c r="EY285" s="135"/>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130"/>
      <c r="LE285" s="130"/>
      <c r="LF285" s="130"/>
      <c r="LG285" s="130"/>
      <c r="LH285" s="130"/>
      <c r="LI285" s="130"/>
      <c r="LJ285" s="130"/>
      <c r="LK285" s="130"/>
      <c r="LL285" s="130"/>
      <c r="LM285" s="130"/>
      <c r="LN285" s="130"/>
      <c r="LO285" s="130"/>
      <c r="LP285" s="130"/>
      <c r="LQ285" s="130"/>
      <c r="LR285" s="130"/>
      <c r="LS285" s="130"/>
      <c r="LT285" s="130"/>
      <c r="LU285" s="130"/>
      <c r="LV285" s="130"/>
      <c r="LW285" s="130"/>
      <c r="LX285" s="135"/>
      <c r="LY285" s="30"/>
      <c r="LZ285" s="30"/>
      <c r="MA285" s="30"/>
      <c r="MB285" s="30"/>
      <c r="MC285" s="30"/>
      <c r="MD285" s="30"/>
      <c r="ME285" s="30"/>
      <c r="MF285" s="30"/>
      <c r="MG285" s="30"/>
      <c r="MH285" s="30"/>
      <c r="MI285" s="30"/>
      <c r="MJ285" s="30"/>
      <c r="MK285" s="30"/>
      <c r="ML285" s="30"/>
      <c r="MM285" s="30"/>
      <c r="MN285" s="30"/>
      <c r="MO285" s="30"/>
      <c r="MP285" s="30"/>
      <c r="MQ285" s="30"/>
      <c r="MR285" s="30"/>
      <c r="MS285" s="30"/>
      <c r="MT285" s="30"/>
      <c r="MU285" s="30"/>
      <c r="MV285" s="30"/>
      <c r="MW285" s="30"/>
      <c r="MX285" s="30"/>
      <c r="MY285" s="30"/>
      <c r="MZ285" s="30"/>
      <c r="NA285" s="30"/>
      <c r="NB285" s="30"/>
      <c r="NC285" s="135"/>
      <c r="ND285" s="30"/>
      <c r="NE285" s="30"/>
      <c r="NF285" s="30"/>
      <c r="NG285" s="30"/>
      <c r="NH285" s="30"/>
      <c r="NI285" s="30"/>
      <c r="NJ285" s="30"/>
      <c r="NK285" s="30"/>
      <c r="NL285" s="30"/>
      <c r="NM285" s="30"/>
      <c r="NN285" s="30"/>
      <c r="NO285" s="30"/>
      <c r="NP285" s="30"/>
      <c r="NQ285" s="30"/>
      <c r="NR285" s="30"/>
      <c r="NS285" s="30"/>
      <c r="NT285" s="30"/>
      <c r="NU285" s="30"/>
      <c r="NV285" s="30"/>
      <c r="NW285" s="30"/>
      <c r="NX285" s="30"/>
      <c r="NY285" s="30"/>
      <c r="NZ285" s="30"/>
      <c r="OA285" s="30"/>
      <c r="OB285" s="30"/>
      <c r="OC285" s="30"/>
      <c r="OD285" s="30"/>
      <c r="OE285" s="30"/>
      <c r="OF285" s="30"/>
      <c r="OG285" s="30"/>
      <c r="OH285" s="30"/>
      <c r="OI285" s="30"/>
      <c r="OJ285" s="30"/>
      <c r="OK285" s="30"/>
      <c r="OL285" s="30"/>
      <c r="OM285" s="30">
        <f t="shared" si="847"/>
        <v>1</v>
      </c>
      <c r="ON285" s="74"/>
    </row>
    <row r="286" spans="1:404" ht="67.5" hidden="1" customHeight="1">
      <c r="A286" s="28">
        <v>245</v>
      </c>
      <c r="B286" s="22">
        <v>81</v>
      </c>
      <c r="C286" s="20" t="s">
        <v>114</v>
      </c>
      <c r="D286" s="21" t="s">
        <v>112</v>
      </c>
      <c r="E286" s="35" t="s">
        <v>115</v>
      </c>
      <c r="F286" s="82" t="s">
        <v>112</v>
      </c>
      <c r="G286" s="14" t="s">
        <v>27</v>
      </c>
      <c r="H286" s="72" t="s">
        <v>731</v>
      </c>
      <c r="I286" s="34" t="s">
        <v>733</v>
      </c>
      <c r="J286" s="54"/>
      <c r="K286" s="30" t="s">
        <v>958</v>
      </c>
      <c r="L286" s="30" t="s">
        <v>957</v>
      </c>
      <c r="M286" s="29" t="s">
        <v>983</v>
      </c>
      <c r="N286" s="93" t="s">
        <v>982</v>
      </c>
      <c r="O286" s="105" t="s">
        <v>27</v>
      </c>
      <c r="P286" s="54"/>
      <c r="Q286" s="30"/>
      <c r="R286" s="30"/>
      <c r="S286" s="30"/>
      <c r="T286" s="30"/>
      <c r="U286" s="30"/>
      <c r="V286" s="30"/>
      <c r="W286" s="30"/>
      <c r="X286" s="30" t="s">
        <v>27</v>
      </c>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130"/>
      <c r="CP286" s="130"/>
      <c r="CQ286" s="130"/>
      <c r="CR286" s="130"/>
      <c r="CS286" s="130"/>
      <c r="CT286" s="130"/>
      <c r="CU286" s="130"/>
      <c r="CV286" s="130"/>
      <c r="CW286" s="130"/>
      <c r="CX286" s="130"/>
      <c r="CY286" s="30"/>
      <c r="CZ286" s="30"/>
      <c r="DA286" s="30"/>
      <c r="DB286" s="30"/>
      <c r="DC286" s="30"/>
      <c r="DD286" s="30"/>
      <c r="DE286" s="30"/>
      <c r="DF286" s="30"/>
      <c r="DG286" s="30"/>
      <c r="DH286" s="135"/>
      <c r="DI286" s="30"/>
      <c r="DJ286" s="30"/>
      <c r="DK286" s="30"/>
      <c r="DL286" s="30"/>
      <c r="DM286" s="30"/>
      <c r="DN286" s="30"/>
      <c r="DO286" s="30"/>
      <c r="DP286" s="30"/>
      <c r="DQ286" s="30"/>
      <c r="DR286" s="135"/>
      <c r="DS286" s="30"/>
      <c r="DT286" s="30"/>
      <c r="DU286" s="30"/>
      <c r="DV286" s="130"/>
      <c r="DW286" s="130"/>
      <c r="DX286" s="130"/>
      <c r="DY286" s="130"/>
      <c r="DZ286" s="130"/>
      <c r="EA286" s="130"/>
      <c r="EB286" s="130"/>
      <c r="EC286" s="130"/>
      <c r="ED286" s="130"/>
      <c r="EE286" s="130"/>
      <c r="EF286" s="130"/>
      <c r="EG286" s="130"/>
      <c r="EH286" s="130"/>
      <c r="EI286" s="130"/>
      <c r="EJ286" s="130"/>
      <c r="EK286" s="130"/>
      <c r="EL286" s="130"/>
      <c r="EM286" s="130"/>
      <c r="EN286" s="130"/>
      <c r="EO286" s="130"/>
      <c r="EP286" s="30"/>
      <c r="EQ286" s="30"/>
      <c r="ER286" s="30"/>
      <c r="ES286" s="30"/>
      <c r="ET286" s="30"/>
      <c r="EU286" s="30"/>
      <c r="EV286" s="30"/>
      <c r="EW286" s="30"/>
      <c r="EX286" s="30"/>
      <c r="EY286" s="135"/>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c r="LB286" s="30"/>
      <c r="LC286" s="30"/>
      <c r="LD286" s="130"/>
      <c r="LE286" s="130"/>
      <c r="LF286" s="130"/>
      <c r="LG286" s="130"/>
      <c r="LH286" s="130"/>
      <c r="LI286" s="130"/>
      <c r="LJ286" s="130"/>
      <c r="LK286" s="130"/>
      <c r="LL286" s="130"/>
      <c r="LM286" s="130"/>
      <c r="LN286" s="130"/>
      <c r="LO286" s="130"/>
      <c r="LP286" s="130"/>
      <c r="LQ286" s="130"/>
      <c r="LR286" s="130"/>
      <c r="LS286" s="130"/>
      <c r="LT286" s="130"/>
      <c r="LU286" s="130"/>
      <c r="LV286" s="130"/>
      <c r="LW286" s="130"/>
      <c r="LX286" s="135"/>
      <c r="LY286" s="30"/>
      <c r="LZ286" s="30"/>
      <c r="MA286" s="30"/>
      <c r="MB286" s="30"/>
      <c r="MC286" s="30"/>
      <c r="MD286" s="30"/>
      <c r="ME286" s="30"/>
      <c r="MF286" s="30"/>
      <c r="MG286" s="30"/>
      <c r="MH286" s="30"/>
      <c r="MI286" s="30"/>
      <c r="MJ286" s="30"/>
      <c r="MK286" s="30"/>
      <c r="ML286" s="30"/>
      <c r="MM286" s="30"/>
      <c r="MN286" s="30"/>
      <c r="MO286" s="30"/>
      <c r="MP286" s="30"/>
      <c r="MQ286" s="30"/>
      <c r="MR286" s="30"/>
      <c r="MS286" s="30"/>
      <c r="MT286" s="30"/>
      <c r="MU286" s="30"/>
      <c r="MV286" s="30"/>
      <c r="MW286" s="30"/>
      <c r="MX286" s="30"/>
      <c r="MY286" s="30"/>
      <c r="MZ286" s="30"/>
      <c r="NA286" s="30"/>
      <c r="NB286" s="30"/>
      <c r="NC286" s="135"/>
      <c r="ND286" s="30"/>
      <c r="NE286" s="30"/>
      <c r="NF286" s="30"/>
      <c r="NG286" s="30"/>
      <c r="NH286" s="30"/>
      <c r="NI286" s="30"/>
      <c r="NJ286" s="30"/>
      <c r="NK286" s="30"/>
      <c r="NL286" s="30"/>
      <c r="NM286" s="30"/>
      <c r="NN286" s="30"/>
      <c r="NO286" s="30"/>
      <c r="NP286" s="30"/>
      <c r="NQ286" s="30"/>
      <c r="NR286" s="30"/>
      <c r="NS286" s="30"/>
      <c r="NT286" s="30"/>
      <c r="NU286" s="30"/>
      <c r="NV286" s="30"/>
      <c r="NW286" s="30"/>
      <c r="NX286" s="30"/>
      <c r="NY286" s="30"/>
      <c r="NZ286" s="30"/>
      <c r="OA286" s="30"/>
      <c r="OB286" s="30"/>
      <c r="OC286" s="30"/>
      <c r="OD286" s="30"/>
      <c r="OE286" s="30"/>
      <c r="OF286" s="30"/>
      <c r="OG286" s="30"/>
      <c r="OH286" s="30"/>
      <c r="OI286" s="30"/>
      <c r="OJ286" s="30"/>
      <c r="OK286" s="30"/>
      <c r="OL286" s="30"/>
      <c r="OM286" s="30">
        <f t="shared" si="847"/>
        <v>1</v>
      </c>
      <c r="ON286" s="51"/>
    </row>
    <row r="287" spans="1:404" ht="67.5" hidden="1" customHeight="1">
      <c r="A287" s="28">
        <v>246</v>
      </c>
      <c r="B287" s="22">
        <v>82</v>
      </c>
      <c r="C287" s="20" t="s">
        <v>114</v>
      </c>
      <c r="D287" s="21" t="s">
        <v>112</v>
      </c>
      <c r="E287" s="35" t="s">
        <v>116</v>
      </c>
      <c r="F287" s="82" t="s">
        <v>112</v>
      </c>
      <c r="G287" s="14" t="s">
        <v>27</v>
      </c>
      <c r="H287" s="72" t="s">
        <v>732</v>
      </c>
      <c r="I287" s="34" t="s">
        <v>730</v>
      </c>
      <c r="J287" s="54"/>
      <c r="K287" s="30" t="s">
        <v>958</v>
      </c>
      <c r="L287" s="30" t="s">
        <v>957</v>
      </c>
      <c r="M287" s="29" t="s">
        <v>983</v>
      </c>
      <c r="N287" s="93" t="s">
        <v>981</v>
      </c>
      <c r="O287" s="105" t="s">
        <v>27</v>
      </c>
      <c r="P287" s="54"/>
      <c r="Q287" s="30"/>
      <c r="R287" s="30"/>
      <c r="S287" s="30"/>
      <c r="T287" s="30"/>
      <c r="U287" s="30"/>
      <c r="V287" s="30"/>
      <c r="W287" s="30"/>
      <c r="X287" s="30" t="s">
        <v>27</v>
      </c>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130"/>
      <c r="CP287" s="130"/>
      <c r="CQ287" s="130"/>
      <c r="CR287" s="130"/>
      <c r="CS287" s="130"/>
      <c r="CT287" s="130"/>
      <c r="CU287" s="130"/>
      <c r="CV287" s="130"/>
      <c r="CW287" s="130"/>
      <c r="CX287" s="130"/>
      <c r="CY287" s="30"/>
      <c r="CZ287" s="30"/>
      <c r="DA287" s="30"/>
      <c r="DB287" s="30"/>
      <c r="DC287" s="30"/>
      <c r="DD287" s="30"/>
      <c r="DE287" s="30"/>
      <c r="DF287" s="30"/>
      <c r="DG287" s="30"/>
      <c r="DH287" s="135"/>
      <c r="DI287" s="30"/>
      <c r="DJ287" s="30"/>
      <c r="DK287" s="30"/>
      <c r="DL287" s="30"/>
      <c r="DM287" s="30"/>
      <c r="DN287" s="30"/>
      <c r="DO287" s="30"/>
      <c r="DP287" s="30"/>
      <c r="DQ287" s="30"/>
      <c r="DR287" s="135"/>
      <c r="DS287" s="30"/>
      <c r="DT287" s="30"/>
      <c r="DU287" s="30"/>
      <c r="DV287" s="130"/>
      <c r="DW287" s="130"/>
      <c r="DX287" s="130"/>
      <c r="DY287" s="130"/>
      <c r="DZ287" s="130"/>
      <c r="EA287" s="130"/>
      <c r="EB287" s="130"/>
      <c r="EC287" s="130"/>
      <c r="ED287" s="130"/>
      <c r="EE287" s="130"/>
      <c r="EF287" s="130"/>
      <c r="EG287" s="130"/>
      <c r="EH287" s="130"/>
      <c r="EI287" s="130"/>
      <c r="EJ287" s="130"/>
      <c r="EK287" s="130"/>
      <c r="EL287" s="130"/>
      <c r="EM287" s="130"/>
      <c r="EN287" s="130"/>
      <c r="EO287" s="130"/>
      <c r="EP287" s="30"/>
      <c r="EQ287" s="30"/>
      <c r="ER287" s="30"/>
      <c r="ES287" s="30"/>
      <c r="ET287" s="30"/>
      <c r="EU287" s="30"/>
      <c r="EV287" s="30"/>
      <c r="EW287" s="30"/>
      <c r="EX287" s="30"/>
      <c r="EY287" s="135"/>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130"/>
      <c r="LE287" s="130"/>
      <c r="LF287" s="130"/>
      <c r="LG287" s="130"/>
      <c r="LH287" s="130"/>
      <c r="LI287" s="130"/>
      <c r="LJ287" s="130"/>
      <c r="LK287" s="130"/>
      <c r="LL287" s="130"/>
      <c r="LM287" s="130"/>
      <c r="LN287" s="130"/>
      <c r="LO287" s="130"/>
      <c r="LP287" s="130"/>
      <c r="LQ287" s="130"/>
      <c r="LR287" s="130"/>
      <c r="LS287" s="130"/>
      <c r="LT287" s="130"/>
      <c r="LU287" s="130"/>
      <c r="LV287" s="130"/>
      <c r="LW287" s="130"/>
      <c r="LX287" s="135"/>
      <c r="LY287" s="30"/>
      <c r="LZ287" s="30"/>
      <c r="MA287" s="30"/>
      <c r="MB287" s="30"/>
      <c r="MC287" s="30"/>
      <c r="MD287" s="30"/>
      <c r="ME287" s="30"/>
      <c r="MF287" s="30"/>
      <c r="MG287" s="30"/>
      <c r="MH287" s="30"/>
      <c r="MI287" s="30"/>
      <c r="MJ287" s="30"/>
      <c r="MK287" s="30"/>
      <c r="ML287" s="30"/>
      <c r="MM287" s="30"/>
      <c r="MN287" s="30"/>
      <c r="MO287" s="30"/>
      <c r="MP287" s="30"/>
      <c r="MQ287" s="30"/>
      <c r="MR287" s="30"/>
      <c r="MS287" s="30"/>
      <c r="MT287" s="30"/>
      <c r="MU287" s="30"/>
      <c r="MV287" s="30"/>
      <c r="MW287" s="30"/>
      <c r="MX287" s="30"/>
      <c r="MY287" s="30"/>
      <c r="MZ287" s="30"/>
      <c r="NA287" s="30"/>
      <c r="NB287" s="30"/>
      <c r="NC287" s="135"/>
      <c r="ND287" s="30"/>
      <c r="NE287" s="30"/>
      <c r="NF287" s="30"/>
      <c r="NG287" s="30"/>
      <c r="NH287" s="30"/>
      <c r="NI287" s="30"/>
      <c r="NJ287" s="30"/>
      <c r="NK287" s="30"/>
      <c r="NL287" s="30"/>
      <c r="NM287" s="30"/>
      <c r="NN287" s="30"/>
      <c r="NO287" s="30"/>
      <c r="NP287" s="30"/>
      <c r="NQ287" s="30"/>
      <c r="NR287" s="30"/>
      <c r="NS287" s="30"/>
      <c r="NT287" s="30"/>
      <c r="NU287" s="30"/>
      <c r="NV287" s="30"/>
      <c r="NW287" s="30"/>
      <c r="NX287" s="30"/>
      <c r="NY287" s="30"/>
      <c r="NZ287" s="30"/>
      <c r="OA287" s="30"/>
      <c r="OB287" s="30"/>
      <c r="OC287" s="30"/>
      <c r="OD287" s="30"/>
      <c r="OE287" s="30"/>
      <c r="OF287" s="30"/>
      <c r="OG287" s="30"/>
      <c r="OH287" s="30"/>
      <c r="OI287" s="30"/>
      <c r="OJ287" s="30"/>
      <c r="OK287" s="30"/>
      <c r="OL287" s="30"/>
      <c r="OM287" s="30">
        <f t="shared" si="847"/>
        <v>1</v>
      </c>
      <c r="ON287" s="51"/>
    </row>
    <row r="288" spans="1:404" ht="67.5" hidden="1" customHeight="1">
      <c r="A288" s="28">
        <v>247</v>
      </c>
      <c r="B288" s="22">
        <v>83</v>
      </c>
      <c r="C288" s="20" t="s">
        <v>114</v>
      </c>
      <c r="D288" s="21" t="s">
        <v>3</v>
      </c>
      <c r="E288" s="35" t="s">
        <v>117</v>
      </c>
      <c r="F288" s="82" t="s">
        <v>112</v>
      </c>
      <c r="G288" s="14" t="s">
        <v>27</v>
      </c>
      <c r="H288" s="72" t="s">
        <v>735</v>
      </c>
      <c r="I288" s="34" t="s">
        <v>734</v>
      </c>
      <c r="J288" s="54"/>
      <c r="K288" s="30" t="s">
        <v>958</v>
      </c>
      <c r="L288" s="30" t="s">
        <v>957</v>
      </c>
      <c r="M288" s="29" t="s">
        <v>983</v>
      </c>
      <c r="N288" s="93" t="s">
        <v>981</v>
      </c>
      <c r="O288" s="105" t="s">
        <v>27</v>
      </c>
      <c r="P288" s="54"/>
      <c r="Q288" s="30"/>
      <c r="R288" s="30"/>
      <c r="S288" s="30"/>
      <c r="T288" s="30"/>
      <c r="U288" s="30"/>
      <c r="V288" s="30"/>
      <c r="W288" s="30"/>
      <c r="X288" s="30" t="s">
        <v>27</v>
      </c>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130"/>
      <c r="CP288" s="130"/>
      <c r="CQ288" s="130"/>
      <c r="CR288" s="130"/>
      <c r="CS288" s="130"/>
      <c r="CT288" s="130"/>
      <c r="CU288" s="130"/>
      <c r="CV288" s="130"/>
      <c r="CW288" s="130"/>
      <c r="CX288" s="130"/>
      <c r="CY288" s="30"/>
      <c r="CZ288" s="30"/>
      <c r="DA288" s="30"/>
      <c r="DB288" s="30"/>
      <c r="DC288" s="30"/>
      <c r="DD288" s="30"/>
      <c r="DE288" s="30"/>
      <c r="DF288" s="30"/>
      <c r="DG288" s="30"/>
      <c r="DH288" s="135"/>
      <c r="DI288" s="30"/>
      <c r="DJ288" s="30"/>
      <c r="DK288" s="30"/>
      <c r="DL288" s="30"/>
      <c r="DM288" s="30"/>
      <c r="DN288" s="30"/>
      <c r="DO288" s="30"/>
      <c r="DP288" s="30"/>
      <c r="DQ288" s="30"/>
      <c r="DR288" s="135"/>
      <c r="DS288" s="30"/>
      <c r="DT288" s="30"/>
      <c r="DU288" s="30"/>
      <c r="DV288" s="130"/>
      <c r="DW288" s="130"/>
      <c r="DX288" s="130"/>
      <c r="DY288" s="130"/>
      <c r="DZ288" s="130"/>
      <c r="EA288" s="130"/>
      <c r="EB288" s="130"/>
      <c r="EC288" s="130"/>
      <c r="ED288" s="130"/>
      <c r="EE288" s="130"/>
      <c r="EF288" s="130"/>
      <c r="EG288" s="130"/>
      <c r="EH288" s="130"/>
      <c r="EI288" s="130"/>
      <c r="EJ288" s="130"/>
      <c r="EK288" s="130"/>
      <c r="EL288" s="130"/>
      <c r="EM288" s="130"/>
      <c r="EN288" s="130"/>
      <c r="EO288" s="130"/>
      <c r="EP288" s="30"/>
      <c r="EQ288" s="30"/>
      <c r="ER288" s="30"/>
      <c r="ES288" s="30"/>
      <c r="ET288" s="30"/>
      <c r="EU288" s="30"/>
      <c r="EV288" s="30"/>
      <c r="EW288" s="30"/>
      <c r="EX288" s="30"/>
      <c r="EY288" s="135"/>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c r="LB288" s="30"/>
      <c r="LC288" s="30"/>
      <c r="LD288" s="130"/>
      <c r="LE288" s="130"/>
      <c r="LF288" s="130"/>
      <c r="LG288" s="130"/>
      <c r="LH288" s="130"/>
      <c r="LI288" s="130"/>
      <c r="LJ288" s="130"/>
      <c r="LK288" s="130"/>
      <c r="LL288" s="130"/>
      <c r="LM288" s="130"/>
      <c r="LN288" s="130"/>
      <c r="LO288" s="130"/>
      <c r="LP288" s="130"/>
      <c r="LQ288" s="130"/>
      <c r="LR288" s="130"/>
      <c r="LS288" s="130"/>
      <c r="LT288" s="130"/>
      <c r="LU288" s="130"/>
      <c r="LV288" s="130"/>
      <c r="LW288" s="130"/>
      <c r="LX288" s="135"/>
      <c r="LY288" s="30"/>
      <c r="LZ288" s="30"/>
      <c r="MA288" s="30"/>
      <c r="MB288" s="30"/>
      <c r="MC288" s="30"/>
      <c r="MD288" s="30"/>
      <c r="ME288" s="30"/>
      <c r="MF288" s="30"/>
      <c r="MG288" s="30"/>
      <c r="MH288" s="30"/>
      <c r="MI288" s="30"/>
      <c r="MJ288" s="30"/>
      <c r="MK288" s="30"/>
      <c r="ML288" s="30"/>
      <c r="MM288" s="30"/>
      <c r="MN288" s="30"/>
      <c r="MO288" s="30"/>
      <c r="MP288" s="30"/>
      <c r="MQ288" s="30"/>
      <c r="MR288" s="30"/>
      <c r="MS288" s="30"/>
      <c r="MT288" s="30"/>
      <c r="MU288" s="30"/>
      <c r="MV288" s="30"/>
      <c r="MW288" s="30"/>
      <c r="MX288" s="30"/>
      <c r="MY288" s="30"/>
      <c r="MZ288" s="30"/>
      <c r="NA288" s="30"/>
      <c r="NB288" s="30"/>
      <c r="NC288" s="135"/>
      <c r="ND288" s="30"/>
      <c r="NE288" s="30"/>
      <c r="NF288" s="30"/>
      <c r="NG288" s="30"/>
      <c r="NH288" s="30"/>
      <c r="NI288" s="30"/>
      <c r="NJ288" s="30"/>
      <c r="NK288" s="30"/>
      <c r="NL288" s="30"/>
      <c r="NM288" s="30"/>
      <c r="NN288" s="30"/>
      <c r="NO288" s="30"/>
      <c r="NP288" s="30"/>
      <c r="NQ288" s="30"/>
      <c r="NR288" s="30"/>
      <c r="NS288" s="30"/>
      <c r="NT288" s="30"/>
      <c r="NU288" s="30"/>
      <c r="NV288" s="30"/>
      <c r="NW288" s="30"/>
      <c r="NX288" s="30"/>
      <c r="NY288" s="30"/>
      <c r="NZ288" s="30"/>
      <c r="OA288" s="30"/>
      <c r="OB288" s="30"/>
      <c r="OC288" s="30"/>
      <c r="OD288" s="30"/>
      <c r="OE288" s="30"/>
      <c r="OF288" s="30"/>
      <c r="OG288" s="30"/>
      <c r="OH288" s="30"/>
      <c r="OI288" s="30"/>
      <c r="OJ288" s="30"/>
      <c r="OK288" s="30"/>
      <c r="OL288" s="30"/>
      <c r="OM288" s="30">
        <f t="shared" si="847"/>
        <v>1</v>
      </c>
      <c r="ON288" s="51"/>
    </row>
    <row r="289" spans="1:404" ht="119.25" hidden="1" customHeight="1">
      <c r="A289" s="28">
        <v>248</v>
      </c>
      <c r="B289" s="22">
        <v>84</v>
      </c>
      <c r="C289" s="20" t="s">
        <v>114</v>
      </c>
      <c r="D289" s="21" t="s">
        <v>112</v>
      </c>
      <c r="E289" s="35" t="s">
        <v>118</v>
      </c>
      <c r="F289" s="82" t="s">
        <v>112</v>
      </c>
      <c r="G289" s="14" t="s">
        <v>27</v>
      </c>
      <c r="H289" s="72" t="s">
        <v>736</v>
      </c>
      <c r="I289" s="26" t="s">
        <v>578</v>
      </c>
      <c r="J289" s="54"/>
      <c r="K289" s="30" t="s">
        <v>636</v>
      </c>
      <c r="L289" s="30" t="s">
        <v>957</v>
      </c>
      <c r="M289" s="29" t="s">
        <v>983</v>
      </c>
      <c r="N289" s="93" t="s">
        <v>982</v>
      </c>
      <c r="O289" s="105" t="s">
        <v>27</v>
      </c>
      <c r="P289" s="54"/>
      <c r="Q289" s="30"/>
      <c r="R289" s="30"/>
      <c r="S289" s="30"/>
      <c r="T289" s="30"/>
      <c r="U289" s="30"/>
      <c r="V289" s="30"/>
      <c r="W289" s="30"/>
      <c r="X289" s="30" t="s">
        <v>27</v>
      </c>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130"/>
      <c r="CP289" s="130"/>
      <c r="CQ289" s="130"/>
      <c r="CR289" s="130"/>
      <c r="CS289" s="130"/>
      <c r="CT289" s="130"/>
      <c r="CU289" s="130"/>
      <c r="CV289" s="130"/>
      <c r="CW289" s="130"/>
      <c r="CX289" s="130"/>
      <c r="CY289" s="30"/>
      <c r="CZ289" s="30"/>
      <c r="DA289" s="30"/>
      <c r="DB289" s="30"/>
      <c r="DC289" s="30"/>
      <c r="DD289" s="30"/>
      <c r="DE289" s="30"/>
      <c r="DF289" s="30"/>
      <c r="DG289" s="30"/>
      <c r="DH289" s="135"/>
      <c r="DI289" s="30"/>
      <c r="DJ289" s="30"/>
      <c r="DK289" s="30"/>
      <c r="DL289" s="30"/>
      <c r="DM289" s="30"/>
      <c r="DN289" s="30"/>
      <c r="DO289" s="30"/>
      <c r="DP289" s="30"/>
      <c r="DQ289" s="30"/>
      <c r="DR289" s="135"/>
      <c r="DS289" s="30"/>
      <c r="DT289" s="30"/>
      <c r="DU289" s="30"/>
      <c r="DV289" s="130"/>
      <c r="DW289" s="130"/>
      <c r="DX289" s="130"/>
      <c r="DY289" s="130"/>
      <c r="DZ289" s="130"/>
      <c r="EA289" s="130"/>
      <c r="EB289" s="130"/>
      <c r="EC289" s="130"/>
      <c r="ED289" s="130"/>
      <c r="EE289" s="130"/>
      <c r="EF289" s="130"/>
      <c r="EG289" s="130"/>
      <c r="EH289" s="130"/>
      <c r="EI289" s="130"/>
      <c r="EJ289" s="130"/>
      <c r="EK289" s="130"/>
      <c r="EL289" s="130"/>
      <c r="EM289" s="130"/>
      <c r="EN289" s="130"/>
      <c r="EO289" s="130"/>
      <c r="EP289" s="30"/>
      <c r="EQ289" s="30"/>
      <c r="ER289" s="30"/>
      <c r="ES289" s="30"/>
      <c r="ET289" s="30"/>
      <c r="EU289" s="30"/>
      <c r="EV289" s="30"/>
      <c r="EW289" s="30"/>
      <c r="EX289" s="30"/>
      <c r="EY289" s="135"/>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c r="IM289" s="30"/>
      <c r="IN289" s="30"/>
      <c r="IO289" s="30"/>
      <c r="IP289" s="30"/>
      <c r="IQ289" s="30"/>
      <c r="IR289" s="30"/>
      <c r="IS289" s="30"/>
      <c r="IT289" s="30"/>
      <c r="IU289" s="30"/>
      <c r="IV289" s="30"/>
      <c r="IW289" s="30"/>
      <c r="IX289" s="30"/>
      <c r="IY289" s="30"/>
      <c r="IZ289" s="30"/>
      <c r="JA289" s="30"/>
      <c r="JB289" s="30"/>
      <c r="JC289" s="30"/>
      <c r="JD289" s="30"/>
      <c r="JE289" s="30"/>
      <c r="JF289" s="30"/>
      <c r="JG289" s="30"/>
      <c r="JH289" s="30"/>
      <c r="JI289" s="30"/>
      <c r="JJ289" s="30"/>
      <c r="JK289" s="30"/>
      <c r="JL289" s="30"/>
      <c r="JM289" s="30"/>
      <c r="JN289" s="30"/>
      <c r="JO289" s="30"/>
      <c r="JP289" s="30"/>
      <c r="JQ289" s="30"/>
      <c r="JR289" s="30"/>
      <c r="JS289" s="30"/>
      <c r="JT289" s="30"/>
      <c r="JU289" s="30"/>
      <c r="JV289" s="30"/>
      <c r="JW289" s="30"/>
      <c r="JX289" s="30"/>
      <c r="JY289" s="30"/>
      <c r="JZ289" s="30"/>
      <c r="KA289" s="30"/>
      <c r="KB289" s="30"/>
      <c r="KC289" s="30"/>
      <c r="KD289" s="30"/>
      <c r="KE289" s="30"/>
      <c r="KF289" s="30"/>
      <c r="KG289" s="30"/>
      <c r="KH289" s="30"/>
      <c r="KI289" s="30"/>
      <c r="KJ289" s="30"/>
      <c r="KK289" s="30"/>
      <c r="KL289" s="30"/>
      <c r="KM289" s="30"/>
      <c r="KN289" s="30"/>
      <c r="KO289" s="30"/>
      <c r="KP289" s="30"/>
      <c r="KQ289" s="30"/>
      <c r="KR289" s="30"/>
      <c r="KS289" s="30"/>
      <c r="KT289" s="30"/>
      <c r="KU289" s="30"/>
      <c r="KV289" s="30"/>
      <c r="KW289" s="30"/>
      <c r="KX289" s="30"/>
      <c r="KY289" s="30"/>
      <c r="KZ289" s="30"/>
      <c r="LA289" s="30"/>
      <c r="LB289" s="30"/>
      <c r="LC289" s="30"/>
      <c r="LD289" s="130"/>
      <c r="LE289" s="130"/>
      <c r="LF289" s="130"/>
      <c r="LG289" s="130"/>
      <c r="LH289" s="130"/>
      <c r="LI289" s="130"/>
      <c r="LJ289" s="130"/>
      <c r="LK289" s="130"/>
      <c r="LL289" s="130"/>
      <c r="LM289" s="130"/>
      <c r="LN289" s="130"/>
      <c r="LO289" s="130"/>
      <c r="LP289" s="130"/>
      <c r="LQ289" s="130"/>
      <c r="LR289" s="130"/>
      <c r="LS289" s="130"/>
      <c r="LT289" s="130"/>
      <c r="LU289" s="130"/>
      <c r="LV289" s="130"/>
      <c r="LW289" s="130"/>
      <c r="LX289" s="135"/>
      <c r="LY289" s="30"/>
      <c r="LZ289" s="30"/>
      <c r="MA289" s="30"/>
      <c r="MB289" s="30"/>
      <c r="MC289" s="30"/>
      <c r="MD289" s="30"/>
      <c r="ME289" s="30"/>
      <c r="MF289" s="30"/>
      <c r="MG289" s="30"/>
      <c r="MH289" s="30"/>
      <c r="MI289" s="30"/>
      <c r="MJ289" s="30"/>
      <c r="MK289" s="30"/>
      <c r="ML289" s="30"/>
      <c r="MM289" s="30"/>
      <c r="MN289" s="30"/>
      <c r="MO289" s="30"/>
      <c r="MP289" s="30"/>
      <c r="MQ289" s="30"/>
      <c r="MR289" s="30"/>
      <c r="MS289" s="30"/>
      <c r="MT289" s="30"/>
      <c r="MU289" s="30"/>
      <c r="MV289" s="30"/>
      <c r="MW289" s="30"/>
      <c r="MX289" s="30"/>
      <c r="MY289" s="30"/>
      <c r="MZ289" s="30"/>
      <c r="NA289" s="30"/>
      <c r="NB289" s="30"/>
      <c r="NC289" s="135"/>
      <c r="ND289" s="30"/>
      <c r="NE289" s="30"/>
      <c r="NF289" s="30"/>
      <c r="NG289" s="30"/>
      <c r="NH289" s="30"/>
      <c r="NI289" s="30"/>
      <c r="NJ289" s="30"/>
      <c r="NK289" s="30"/>
      <c r="NL289" s="30"/>
      <c r="NM289" s="30"/>
      <c r="NN289" s="30"/>
      <c r="NO289" s="30"/>
      <c r="NP289" s="30"/>
      <c r="NQ289" s="30"/>
      <c r="NR289" s="30"/>
      <c r="NS289" s="30"/>
      <c r="NT289" s="30"/>
      <c r="NU289" s="30"/>
      <c r="NV289" s="30"/>
      <c r="NW289" s="30"/>
      <c r="NX289" s="30"/>
      <c r="NY289" s="30"/>
      <c r="NZ289" s="30"/>
      <c r="OA289" s="30"/>
      <c r="OB289" s="30"/>
      <c r="OC289" s="30"/>
      <c r="OD289" s="30"/>
      <c r="OE289" s="30"/>
      <c r="OF289" s="30"/>
      <c r="OG289" s="30"/>
      <c r="OH289" s="30"/>
      <c r="OI289" s="30"/>
      <c r="OJ289" s="30"/>
      <c r="OK289" s="30"/>
      <c r="OL289" s="30"/>
      <c r="OM289" s="30">
        <f t="shared" si="847"/>
        <v>1</v>
      </c>
      <c r="ON289" s="51"/>
    </row>
    <row r="290" spans="1:404" ht="21" customHeight="1">
      <c r="A290" s="28"/>
      <c r="B290" s="13"/>
      <c r="C290" s="296" t="s">
        <v>8</v>
      </c>
      <c r="D290" s="296"/>
      <c r="E290" s="296"/>
      <c r="F290" s="82"/>
      <c r="G290" s="30">
        <f>COUNTIF(G291:G305,"x")</f>
        <v>1</v>
      </c>
      <c r="H290" s="76"/>
      <c r="I290" s="26"/>
      <c r="J290" s="54"/>
      <c r="K290" s="105"/>
      <c r="L290" s="105"/>
      <c r="M290" s="105"/>
      <c r="N290" s="105"/>
      <c r="O290" s="25">
        <f>COUNTIF(O291:O305,"x")</f>
        <v>5</v>
      </c>
      <c r="P290" s="12">
        <f>SUM(P291:P305)</f>
        <v>4</v>
      </c>
      <c r="Q290" s="108" t="s">
        <v>122</v>
      </c>
      <c r="R290" s="124" t="s">
        <v>122</v>
      </c>
      <c r="S290" s="124" t="s">
        <v>122</v>
      </c>
      <c r="T290" s="124" t="s">
        <v>122</v>
      </c>
      <c r="U290" s="124" t="s">
        <v>122</v>
      </c>
      <c r="V290" s="124" t="s">
        <v>122</v>
      </c>
      <c r="W290" s="124" t="s">
        <v>122</v>
      </c>
      <c r="X290" s="124" t="s">
        <v>122</v>
      </c>
      <c r="Y290" s="124" t="s">
        <v>122</v>
      </c>
      <c r="Z290" s="124" t="s">
        <v>122</v>
      </c>
      <c r="AA290" s="124" t="s">
        <v>122</v>
      </c>
      <c r="AB290" s="124"/>
      <c r="AC290" s="124"/>
      <c r="AD290" s="124"/>
      <c r="AE290" s="119"/>
      <c r="AF290" s="120"/>
      <c r="AG290" s="120"/>
      <c r="AH290" s="120"/>
      <c r="AI290" s="25"/>
      <c r="AJ290" s="25"/>
      <c r="AK290" s="120"/>
      <c r="AL290" s="120"/>
      <c r="AM290" s="120"/>
      <c r="AN290" s="120"/>
      <c r="AO290" s="120"/>
      <c r="AP290" s="25"/>
      <c r="AQ290" s="120"/>
      <c r="AR290" s="25"/>
      <c r="AS290" s="120"/>
      <c r="AT290" s="120"/>
      <c r="AU290" s="120"/>
      <c r="AV290" s="164"/>
      <c r="AW290" s="120"/>
      <c r="AX290" s="120"/>
      <c r="AY290" s="120"/>
      <c r="AZ290" s="120"/>
      <c r="BA290" s="119"/>
      <c r="BB290" s="119"/>
      <c r="BC290" s="119"/>
      <c r="BD290" s="119"/>
      <c r="BE290" s="119"/>
      <c r="BF290" s="119"/>
      <c r="BG290" s="119"/>
      <c r="BH290" s="119"/>
      <c r="BI290" s="119"/>
      <c r="BJ290" s="119"/>
      <c r="BK290" s="120"/>
      <c r="BL290" s="120"/>
      <c r="BM290" s="120"/>
      <c r="BN290" s="164"/>
      <c r="BO290" s="164"/>
      <c r="BP290" s="164"/>
      <c r="BQ290" s="120"/>
      <c r="BR290" s="120"/>
      <c r="BS290" s="120"/>
      <c r="BT290" s="120"/>
      <c r="BU290" s="120"/>
      <c r="BV290" s="120"/>
      <c r="BW290" s="120"/>
      <c r="BX290" s="120"/>
      <c r="BY290" s="120"/>
      <c r="BZ290" s="120"/>
      <c r="CA290" s="120"/>
      <c r="CB290" s="120"/>
      <c r="CC290" s="120"/>
      <c r="CD290" s="120"/>
      <c r="CE290" s="120"/>
      <c r="CF290" s="119"/>
      <c r="CG290" s="119"/>
      <c r="CH290" s="119"/>
      <c r="CI290" s="119"/>
      <c r="CJ290" s="119"/>
      <c r="CK290" s="119"/>
      <c r="CL290" s="119"/>
      <c r="CM290" s="119"/>
      <c r="CN290" s="119"/>
      <c r="CO290" s="125"/>
      <c r="CP290" s="125"/>
      <c r="CQ290" s="125"/>
      <c r="CR290" s="125"/>
      <c r="CS290" s="125"/>
      <c r="CT290" s="125"/>
      <c r="CU290" s="125"/>
      <c r="CV290" s="125"/>
      <c r="CW290" s="125"/>
      <c r="CX290" s="125"/>
      <c r="CY290" s="120"/>
      <c r="CZ290" s="120"/>
      <c r="DA290" s="120"/>
      <c r="DB290" s="120"/>
      <c r="DC290" s="120"/>
      <c r="DD290" s="120"/>
      <c r="DE290" s="120"/>
      <c r="DF290" s="120"/>
      <c r="DG290" s="120"/>
      <c r="DH290" s="126"/>
      <c r="DI290" s="120"/>
      <c r="DJ290" s="120"/>
      <c r="DK290" s="120"/>
      <c r="DL290" s="120"/>
      <c r="DM290" s="120"/>
      <c r="DN290" s="120"/>
      <c r="DO290" s="120"/>
      <c r="DP290" s="120"/>
      <c r="DQ290" s="120"/>
      <c r="DR290" s="126"/>
      <c r="DS290" s="119"/>
      <c r="DT290" s="119"/>
      <c r="DU290" s="119"/>
      <c r="DV290" s="125"/>
      <c r="DW290" s="203"/>
      <c r="DX290" s="203"/>
      <c r="DY290" s="203"/>
      <c r="DZ290" s="203"/>
      <c r="EA290" s="203"/>
      <c r="EB290" s="203"/>
      <c r="EC290" s="203"/>
      <c r="ED290" s="203"/>
      <c r="EE290" s="125"/>
      <c r="EF290" s="125"/>
      <c r="EG290" s="125"/>
      <c r="EH290" s="125"/>
      <c r="EI290" s="125"/>
      <c r="EJ290" s="125"/>
      <c r="EK290" s="125"/>
      <c r="EL290" s="125"/>
      <c r="EM290" s="125"/>
      <c r="EN290" s="125"/>
      <c r="EO290" s="125"/>
      <c r="EP290" s="120"/>
      <c r="EQ290" s="120"/>
      <c r="ER290" s="120"/>
      <c r="ES290" s="120"/>
      <c r="ET290" s="120"/>
      <c r="EU290" s="120"/>
      <c r="EV290" s="120"/>
      <c r="EW290" s="120"/>
      <c r="EX290" s="120"/>
      <c r="EY290" s="126"/>
      <c r="EZ290" s="119"/>
      <c r="FA290" s="119"/>
      <c r="FB290" s="119"/>
      <c r="FC290" s="120"/>
      <c r="FD290" s="120"/>
      <c r="FE290" s="120"/>
      <c r="FF290" s="120"/>
      <c r="FG290" s="120"/>
      <c r="FH290" s="120"/>
      <c r="FI290" s="120"/>
      <c r="FJ290" s="120"/>
      <c r="FK290" s="120"/>
      <c r="FL290" s="120"/>
      <c r="FM290" s="120"/>
      <c r="FN290" s="120"/>
      <c r="FO290" s="120"/>
      <c r="FP290" s="120"/>
      <c r="FQ290" s="120"/>
      <c r="FR290" s="120"/>
      <c r="FS290" s="120"/>
      <c r="FT290" s="120"/>
      <c r="FU290" s="119"/>
      <c r="FV290" s="119"/>
      <c r="FW290" s="119"/>
      <c r="FX290" s="119"/>
      <c r="FY290" s="119"/>
      <c r="FZ290" s="119"/>
      <c r="GA290" s="119"/>
      <c r="GB290" s="119"/>
      <c r="GC290" s="119"/>
      <c r="GD290" s="119"/>
      <c r="GE290" s="119"/>
      <c r="GF290" s="119"/>
      <c r="GG290" s="120"/>
      <c r="GH290" s="120"/>
      <c r="GI290" s="120"/>
      <c r="GJ290" s="120"/>
      <c r="GK290" s="120"/>
      <c r="GL290" s="120"/>
      <c r="GM290" s="120"/>
      <c r="GN290" s="120"/>
      <c r="GO290" s="164"/>
      <c r="GP290" s="164"/>
      <c r="GQ290" s="164"/>
      <c r="GR290" s="164"/>
      <c r="GS290" s="164"/>
      <c r="GT290" s="120"/>
      <c r="GU290" s="120"/>
      <c r="GV290" s="120"/>
      <c r="GW290" s="120"/>
      <c r="GX290" s="119"/>
      <c r="GY290" s="119"/>
      <c r="GZ290" s="119"/>
      <c r="HA290" s="119"/>
      <c r="HB290" s="119"/>
      <c r="HC290" s="119"/>
      <c r="HD290" s="119"/>
      <c r="HE290" s="119"/>
      <c r="HF290" s="119"/>
      <c r="HG290" s="119"/>
      <c r="HH290" s="119"/>
      <c r="HI290" s="120"/>
      <c r="HJ290" s="119"/>
      <c r="HK290" s="119"/>
      <c r="HL290" s="119"/>
      <c r="HM290" s="119"/>
      <c r="HN290" s="120"/>
      <c r="HO290" s="120"/>
      <c r="HP290" s="120"/>
      <c r="HQ290" s="120"/>
      <c r="HR290" s="120"/>
      <c r="HS290" s="120"/>
      <c r="HT290" s="120"/>
      <c r="HU290" s="120"/>
      <c r="HV290" s="120"/>
      <c r="HW290" s="120"/>
      <c r="HX290" s="120"/>
      <c r="HY290" s="120"/>
      <c r="HZ290" s="120"/>
      <c r="IA290" s="120"/>
      <c r="IB290" s="120"/>
      <c r="IC290" s="119"/>
      <c r="ID290" s="119"/>
      <c r="IE290" s="119"/>
      <c r="IF290" s="119"/>
      <c r="IG290" s="119"/>
      <c r="IH290" s="119"/>
      <c r="II290" s="119"/>
      <c r="IJ290" s="119"/>
      <c r="IK290" s="119"/>
      <c r="IL290" s="119"/>
      <c r="IM290" s="119"/>
      <c r="IN290" s="119"/>
      <c r="IO290" s="119"/>
      <c r="IP290" s="119"/>
      <c r="IQ290" s="119"/>
      <c r="IR290" s="119"/>
      <c r="IS290" s="119"/>
      <c r="IT290" s="119"/>
      <c r="IU290" s="119"/>
      <c r="IV290" s="119"/>
      <c r="IW290" s="119"/>
      <c r="IX290" s="119"/>
      <c r="IY290" s="119"/>
      <c r="IZ290" s="119"/>
      <c r="JA290" s="120"/>
      <c r="JB290" s="120"/>
      <c r="JC290" s="120"/>
      <c r="JD290" s="120"/>
      <c r="JE290" s="120"/>
      <c r="JF290" s="120"/>
      <c r="JG290" s="119"/>
      <c r="JH290" s="119"/>
      <c r="JI290" s="119"/>
      <c r="JJ290" s="119"/>
      <c r="JK290" s="119"/>
      <c r="JL290" s="119"/>
      <c r="JM290" s="119"/>
      <c r="JN290" s="119"/>
      <c r="JO290" s="119"/>
      <c r="JP290" s="119"/>
      <c r="JQ290" s="119"/>
      <c r="JR290" s="119"/>
      <c r="JS290" s="119"/>
      <c r="JT290" s="119"/>
      <c r="JU290" s="119"/>
      <c r="JV290" s="119"/>
      <c r="JW290" s="119"/>
      <c r="JX290" s="119"/>
      <c r="JY290" s="119"/>
      <c r="JZ290" s="119"/>
      <c r="KA290" s="119"/>
      <c r="KB290" s="119"/>
      <c r="KC290" s="230"/>
      <c r="KD290" s="230"/>
      <c r="KE290" s="230"/>
      <c r="KF290" s="230"/>
      <c r="KG290" s="230"/>
      <c r="KH290" s="230"/>
      <c r="KI290" s="230"/>
      <c r="KJ290" s="230"/>
      <c r="KK290" s="230"/>
      <c r="KL290" s="230"/>
      <c r="KM290" s="230"/>
      <c r="KN290" s="230"/>
      <c r="KO290" s="230"/>
      <c r="KP290" s="230"/>
      <c r="KQ290" s="119"/>
      <c r="KR290" s="119"/>
      <c r="KS290" s="119"/>
      <c r="KT290" s="119"/>
      <c r="KU290" s="119"/>
      <c r="KV290" s="119"/>
      <c r="KW290" s="119"/>
      <c r="KX290" s="119"/>
      <c r="KY290" s="119"/>
      <c r="KZ290" s="119"/>
      <c r="LA290" s="119"/>
      <c r="LB290" s="119"/>
      <c r="LC290" s="119"/>
      <c r="LD290" s="125"/>
      <c r="LE290" s="125"/>
      <c r="LF290" s="125"/>
      <c r="LG290" s="231"/>
      <c r="LH290" s="231"/>
      <c r="LI290" s="231"/>
      <c r="LJ290" s="231"/>
      <c r="LK290" s="231"/>
      <c r="LL290" s="231"/>
      <c r="LM290" s="231"/>
      <c r="LN290" s="231"/>
      <c r="LO290" s="231"/>
      <c r="LP290" s="231"/>
      <c r="LQ290" s="231"/>
      <c r="LR290" s="231"/>
      <c r="LS290" s="125"/>
      <c r="LT290" s="125"/>
      <c r="LU290" s="125"/>
      <c r="LV290" s="125"/>
      <c r="LW290" s="125"/>
      <c r="LX290" s="126"/>
      <c r="LY290" s="119"/>
      <c r="LZ290" s="119"/>
      <c r="MA290" s="119"/>
      <c r="MB290" s="119"/>
      <c r="MC290" s="119"/>
      <c r="MD290" s="119"/>
      <c r="ME290" s="119"/>
      <c r="MF290" s="119"/>
      <c r="MG290" s="119"/>
      <c r="MH290" s="119"/>
      <c r="MI290" s="119"/>
      <c r="MJ290" s="119"/>
      <c r="MK290" s="230"/>
      <c r="ML290" s="230"/>
      <c r="MM290" s="230"/>
      <c r="MN290" s="230"/>
      <c r="MO290" s="230"/>
      <c r="MP290" s="230"/>
      <c r="MQ290" s="230"/>
      <c r="MR290" s="230"/>
      <c r="MS290" s="230"/>
      <c r="MT290" s="230"/>
      <c r="MU290" s="230"/>
      <c r="MV290" s="230"/>
      <c r="MW290" s="230"/>
      <c r="MX290" s="230"/>
      <c r="MY290" s="119"/>
      <c r="MZ290" s="119"/>
      <c r="NA290" s="119"/>
      <c r="NB290" s="119"/>
      <c r="NC290" s="126"/>
      <c r="ND290" s="119"/>
      <c r="NE290" s="119"/>
      <c r="NF290" s="119"/>
      <c r="NG290" s="119"/>
      <c r="NH290" s="119"/>
      <c r="NI290" s="119"/>
      <c r="NJ290" s="119"/>
      <c r="NK290" s="119"/>
      <c r="NL290" s="119"/>
      <c r="NM290" s="119"/>
      <c r="NN290" s="119"/>
      <c r="NO290" s="119"/>
      <c r="NP290" s="119"/>
      <c r="NQ290" s="119"/>
      <c r="NR290" s="119"/>
      <c r="NS290" s="119"/>
      <c r="NT290" s="119"/>
      <c r="NU290" s="119"/>
      <c r="NV290" s="119"/>
      <c r="NW290" s="119"/>
      <c r="NX290" s="119"/>
      <c r="NY290" s="119"/>
      <c r="NZ290" s="119"/>
      <c r="OA290" s="119"/>
      <c r="OB290" s="119"/>
      <c r="OC290" s="119"/>
      <c r="OD290" s="119"/>
      <c r="OE290" s="119"/>
      <c r="OF290" s="119"/>
      <c r="OG290" s="119"/>
      <c r="OH290" s="119"/>
      <c r="OI290" s="119"/>
      <c r="OJ290" s="119"/>
      <c r="OK290" s="119"/>
      <c r="OL290" s="119"/>
      <c r="OM290" s="30"/>
      <c r="ON290" s="15"/>
    </row>
    <row r="291" spans="1:404" ht="33.75" hidden="1" customHeight="1">
      <c r="A291" s="28">
        <v>249</v>
      </c>
      <c r="B291" s="51">
        <v>85</v>
      </c>
      <c r="C291" s="16" t="s">
        <v>276</v>
      </c>
      <c r="D291" s="14" t="s">
        <v>2</v>
      </c>
      <c r="E291" s="16" t="s">
        <v>277</v>
      </c>
      <c r="F291" s="82" t="s">
        <v>2</v>
      </c>
      <c r="G291" s="14"/>
      <c r="H291" s="89" t="s">
        <v>740</v>
      </c>
      <c r="I291" s="34" t="s">
        <v>1273</v>
      </c>
      <c r="J291" s="54"/>
      <c r="K291" s="30" t="s">
        <v>636</v>
      </c>
      <c r="L291" s="30" t="s">
        <v>957</v>
      </c>
      <c r="M291" s="29" t="s">
        <v>983</v>
      </c>
      <c r="N291" s="93" t="s">
        <v>639</v>
      </c>
      <c r="O291" s="105" t="s">
        <v>27</v>
      </c>
      <c r="P291" s="54">
        <v>1</v>
      </c>
      <c r="Q291" s="30"/>
      <c r="R291" s="30"/>
      <c r="S291" s="30"/>
      <c r="T291" s="30"/>
      <c r="U291" s="30" t="s">
        <v>27</v>
      </c>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130"/>
      <c r="CP291" s="130"/>
      <c r="CQ291" s="130"/>
      <c r="CR291" s="130"/>
      <c r="CS291" s="130"/>
      <c r="CT291" s="130"/>
      <c r="CU291" s="130"/>
      <c r="CV291" s="130"/>
      <c r="CW291" s="130"/>
      <c r="CX291" s="130"/>
      <c r="CY291" s="30"/>
      <c r="CZ291" s="30"/>
      <c r="DA291" s="30"/>
      <c r="DB291" s="30"/>
      <c r="DC291" s="30"/>
      <c r="DD291" s="30"/>
      <c r="DE291" s="30"/>
      <c r="DF291" s="30"/>
      <c r="DG291" s="30"/>
      <c r="DH291" s="135"/>
      <c r="DI291" s="30"/>
      <c r="DJ291" s="30"/>
      <c r="DK291" s="30"/>
      <c r="DL291" s="30"/>
      <c r="DM291" s="30"/>
      <c r="DN291" s="30"/>
      <c r="DO291" s="30"/>
      <c r="DP291" s="30"/>
      <c r="DQ291" s="30"/>
      <c r="DR291" s="135"/>
      <c r="DS291" s="30"/>
      <c r="DT291" s="30"/>
      <c r="DU291" s="30"/>
      <c r="DV291" s="130"/>
      <c r="DW291" s="130"/>
      <c r="DX291" s="130"/>
      <c r="DY291" s="130"/>
      <c r="DZ291" s="130"/>
      <c r="EA291" s="130"/>
      <c r="EB291" s="130"/>
      <c r="EC291" s="130"/>
      <c r="ED291" s="130"/>
      <c r="EE291" s="130"/>
      <c r="EF291" s="130"/>
      <c r="EG291" s="130"/>
      <c r="EH291" s="130"/>
      <c r="EI291" s="130"/>
      <c r="EJ291" s="130"/>
      <c r="EK291" s="130"/>
      <c r="EL291" s="130"/>
      <c r="EM291" s="130"/>
      <c r="EN291" s="130"/>
      <c r="EO291" s="130"/>
      <c r="EP291" s="30"/>
      <c r="EQ291" s="30"/>
      <c r="ER291" s="30"/>
      <c r="ES291" s="30"/>
      <c r="ET291" s="30"/>
      <c r="EU291" s="30"/>
      <c r="EV291" s="30"/>
      <c r="EW291" s="30"/>
      <c r="EX291" s="30"/>
      <c r="EY291" s="152" t="s">
        <v>1066</v>
      </c>
      <c r="EZ291" s="152"/>
      <c r="FA291" s="152" t="s">
        <v>1066</v>
      </c>
      <c r="FB291" s="30">
        <v>2</v>
      </c>
      <c r="FC291" s="30">
        <v>2</v>
      </c>
      <c r="FD291" s="30">
        <v>2</v>
      </c>
      <c r="FE291" s="30">
        <v>2</v>
      </c>
      <c r="FF291" s="23">
        <v>1</v>
      </c>
      <c r="FG291" s="23">
        <v>2</v>
      </c>
      <c r="FH291" s="30">
        <v>2</v>
      </c>
      <c r="FI291" s="30">
        <v>2</v>
      </c>
      <c r="FJ291" s="30">
        <v>2</v>
      </c>
      <c r="FK291" s="30">
        <v>1</v>
      </c>
      <c r="FL291" s="30">
        <v>2</v>
      </c>
      <c r="FM291" s="23">
        <v>2</v>
      </c>
      <c r="FN291" s="30">
        <v>2</v>
      </c>
      <c r="FO291" s="23">
        <v>1</v>
      </c>
      <c r="FP291" s="30">
        <v>2</v>
      </c>
      <c r="FQ291" s="30">
        <v>2</v>
      </c>
      <c r="FR291" s="30">
        <v>2</v>
      </c>
      <c r="FS291" s="30"/>
      <c r="FT291" s="214">
        <f>COUNTIF(FB291:FS291,"2")</f>
        <v>14</v>
      </c>
      <c r="FU291" s="215">
        <f t="shared" ref="FU291:FU292" si="890">FT291/(FT291+FV291+FX291+FZ291)</f>
        <v>0.82352941176470584</v>
      </c>
      <c r="FV291" s="214">
        <f>COUNTIF(FB291:FS291,"1")</f>
        <v>3</v>
      </c>
      <c r="FW291" s="215">
        <f t="shared" ref="FW291:FW292" si="891">FV291/(FT291+FV291+FX291+FZ291)</f>
        <v>0.17647058823529413</v>
      </c>
      <c r="FX291" s="214">
        <f>COUNTIF(FB291:FS291,"0")</f>
        <v>0</v>
      </c>
      <c r="FY291" s="215">
        <f t="shared" ref="FY291:FY292" si="892">FX291/(FT291+FV291+FX291+FZ291)</f>
        <v>0</v>
      </c>
      <c r="FZ291" s="214">
        <f>COUNTIF(FB291:FS291,"KĐG")</f>
        <v>0</v>
      </c>
      <c r="GA291" s="215">
        <f t="shared" ref="GA291:GA292" si="893">FZ291/(FT291+FV291+FX291+FZ291)</f>
        <v>0</v>
      </c>
      <c r="GB291" s="216">
        <f t="shared" ref="GB291:GB292" si="894">(((FT291*2)+(FV291*1)+(FX291*0)))/(FT291+FV291+FX291)</f>
        <v>1.8235294117647058</v>
      </c>
      <c r="GC291" s="169" t="str">
        <f t="shared" ref="GC291:GC292" si="895">IF(GA291&gt;=50%,"KĐG",IF(GB291&gt;=1.6,"ĐMT",IF(GB291&gt;=1,"CCG","CĐ")))</f>
        <v>ĐMT</v>
      </c>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130"/>
      <c r="LE291" s="130"/>
      <c r="LF291" s="130"/>
      <c r="LG291" s="130"/>
      <c r="LH291" s="130"/>
      <c r="LI291" s="130"/>
      <c r="LJ291" s="130"/>
      <c r="LK291" s="130"/>
      <c r="LL291" s="130"/>
      <c r="LM291" s="130"/>
      <c r="LN291" s="130"/>
      <c r="LO291" s="130"/>
      <c r="LP291" s="130"/>
      <c r="LQ291" s="130"/>
      <c r="LR291" s="130"/>
      <c r="LS291" s="130"/>
      <c r="LT291" s="130"/>
      <c r="LU291" s="130"/>
      <c r="LV291" s="130"/>
      <c r="LW291" s="130"/>
      <c r="LX291" s="135"/>
      <c r="LY291" s="30"/>
      <c r="LZ291" s="30"/>
      <c r="MA291" s="30"/>
      <c r="MB291" s="30"/>
      <c r="MC291" s="30"/>
      <c r="MD291" s="30"/>
      <c r="ME291" s="30"/>
      <c r="MF291" s="30"/>
      <c r="MG291" s="30"/>
      <c r="MH291" s="30"/>
      <c r="MI291" s="30"/>
      <c r="MJ291" s="30"/>
      <c r="MK291" s="30"/>
      <c r="ML291" s="30"/>
      <c r="MM291" s="30"/>
      <c r="MN291" s="30"/>
      <c r="MO291" s="30"/>
      <c r="MP291" s="30"/>
      <c r="MQ291" s="30"/>
      <c r="MR291" s="30"/>
      <c r="MS291" s="30"/>
      <c r="MT291" s="30"/>
      <c r="MU291" s="30"/>
      <c r="MV291" s="30"/>
      <c r="MW291" s="30"/>
      <c r="MX291" s="30"/>
      <c r="MY291" s="30"/>
      <c r="MZ291" s="30"/>
      <c r="NA291" s="30"/>
      <c r="NB291" s="30"/>
      <c r="NC291" s="135"/>
      <c r="ND291" s="30"/>
      <c r="NE291" s="30"/>
      <c r="NF291" s="30"/>
      <c r="NG291" s="30"/>
      <c r="NH291" s="30"/>
      <c r="NI291" s="30"/>
      <c r="NJ291" s="30"/>
      <c r="NK291" s="30"/>
      <c r="NL291" s="30"/>
      <c r="NM291" s="30"/>
      <c r="NN291" s="30"/>
      <c r="NO291" s="30"/>
      <c r="NP291" s="30"/>
      <c r="NQ291" s="30"/>
      <c r="NR291" s="30"/>
      <c r="NS291" s="30"/>
      <c r="NT291" s="30"/>
      <c r="NU291" s="30"/>
      <c r="NV291" s="30"/>
      <c r="NW291" s="30"/>
      <c r="NX291" s="30"/>
      <c r="NY291" s="30"/>
      <c r="NZ291" s="30"/>
      <c r="OA291" s="30"/>
      <c r="OB291" s="30"/>
      <c r="OC291" s="30"/>
      <c r="OD291" s="30"/>
      <c r="OE291" s="30"/>
      <c r="OF291" s="30"/>
      <c r="OG291" s="30"/>
      <c r="OH291" s="30"/>
      <c r="OI291" s="30"/>
      <c r="OJ291" s="30"/>
      <c r="OK291" s="30"/>
      <c r="OL291" s="30"/>
      <c r="OM291" s="30">
        <f t="shared" ref="OM291:OM305" si="896">COUNTIF(Q291:AA291,"x")</f>
        <v>1</v>
      </c>
      <c r="ON291" s="51"/>
    </row>
    <row r="292" spans="1:404" ht="49.5" hidden="1" customHeight="1">
      <c r="A292" s="28">
        <v>250</v>
      </c>
      <c r="B292" s="51">
        <v>86</v>
      </c>
      <c r="C292" s="16" t="s">
        <v>278</v>
      </c>
      <c r="D292" s="14" t="s">
        <v>2</v>
      </c>
      <c r="E292" s="16" t="s">
        <v>279</v>
      </c>
      <c r="F292" s="82" t="s">
        <v>2</v>
      </c>
      <c r="G292" s="14"/>
      <c r="H292" s="89" t="s">
        <v>741</v>
      </c>
      <c r="I292" s="49" t="s">
        <v>1263</v>
      </c>
      <c r="J292" s="54"/>
      <c r="K292" s="30" t="s">
        <v>636</v>
      </c>
      <c r="L292" s="30" t="s">
        <v>957</v>
      </c>
      <c r="M292" s="29" t="s">
        <v>983</v>
      </c>
      <c r="N292" s="93" t="s">
        <v>639</v>
      </c>
      <c r="O292" s="105" t="s">
        <v>27</v>
      </c>
      <c r="P292" s="54">
        <v>1</v>
      </c>
      <c r="Q292" s="30"/>
      <c r="R292" s="30"/>
      <c r="S292" s="30"/>
      <c r="T292" s="30"/>
      <c r="U292" s="30" t="s">
        <v>27</v>
      </c>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130"/>
      <c r="CP292" s="130"/>
      <c r="CQ292" s="130"/>
      <c r="CR292" s="130"/>
      <c r="CS292" s="130"/>
      <c r="CT292" s="130"/>
      <c r="CU292" s="130"/>
      <c r="CV292" s="130"/>
      <c r="CW292" s="130"/>
      <c r="CX292" s="130"/>
      <c r="CY292" s="30"/>
      <c r="CZ292" s="30"/>
      <c r="DA292" s="30"/>
      <c r="DB292" s="30"/>
      <c r="DC292" s="30"/>
      <c r="DD292" s="30"/>
      <c r="DE292" s="30"/>
      <c r="DF292" s="30"/>
      <c r="DG292" s="30"/>
      <c r="DH292" s="135"/>
      <c r="DI292" s="30"/>
      <c r="DJ292" s="30"/>
      <c r="DK292" s="30"/>
      <c r="DL292" s="30"/>
      <c r="DM292" s="30"/>
      <c r="DN292" s="30"/>
      <c r="DO292" s="30"/>
      <c r="DP292" s="30"/>
      <c r="DQ292" s="30"/>
      <c r="DR292" s="135"/>
      <c r="DS292" s="30"/>
      <c r="DT292" s="30"/>
      <c r="DU292" s="30"/>
      <c r="DV292" s="130"/>
      <c r="DW292" s="130"/>
      <c r="DX292" s="130"/>
      <c r="DY292" s="130"/>
      <c r="DZ292" s="130"/>
      <c r="EA292" s="130"/>
      <c r="EB292" s="130"/>
      <c r="EC292" s="130"/>
      <c r="ED292" s="130"/>
      <c r="EE292" s="130"/>
      <c r="EF292" s="130"/>
      <c r="EG292" s="130"/>
      <c r="EH292" s="130"/>
      <c r="EI292" s="130"/>
      <c r="EJ292" s="130"/>
      <c r="EK292" s="130"/>
      <c r="EL292" s="130"/>
      <c r="EM292" s="130"/>
      <c r="EN292" s="130"/>
      <c r="EO292" s="130"/>
      <c r="EP292" s="30"/>
      <c r="EQ292" s="30"/>
      <c r="ER292" s="30"/>
      <c r="ES292" s="30"/>
      <c r="ET292" s="30"/>
      <c r="EU292" s="30"/>
      <c r="EV292" s="30"/>
      <c r="EW292" s="30"/>
      <c r="EX292" s="30"/>
      <c r="EY292" s="152" t="s">
        <v>1068</v>
      </c>
      <c r="EZ292" s="152" t="s">
        <v>1068</v>
      </c>
      <c r="FA292" s="152" t="s">
        <v>1068</v>
      </c>
      <c r="FB292" s="30">
        <v>2</v>
      </c>
      <c r="FC292" s="30">
        <v>2</v>
      </c>
      <c r="FD292" s="30">
        <v>2</v>
      </c>
      <c r="FE292" s="30">
        <v>2</v>
      </c>
      <c r="FF292" s="23">
        <v>1</v>
      </c>
      <c r="FG292" s="23">
        <v>2</v>
      </c>
      <c r="FH292" s="30">
        <v>2</v>
      </c>
      <c r="FI292" s="30">
        <v>1</v>
      </c>
      <c r="FJ292" s="30">
        <v>2</v>
      </c>
      <c r="FK292" s="30">
        <v>1</v>
      </c>
      <c r="FL292" s="30">
        <v>2</v>
      </c>
      <c r="FM292" s="23">
        <v>2</v>
      </c>
      <c r="FN292" s="30">
        <v>2</v>
      </c>
      <c r="FO292" s="23">
        <v>1</v>
      </c>
      <c r="FP292" s="30">
        <v>2</v>
      </c>
      <c r="FQ292" s="30">
        <v>2</v>
      </c>
      <c r="FR292" s="30">
        <v>2</v>
      </c>
      <c r="FS292" s="30"/>
      <c r="FT292" s="214">
        <f>COUNTIF(FB292:FS292,"2")</f>
        <v>13</v>
      </c>
      <c r="FU292" s="215">
        <f t="shared" si="890"/>
        <v>0.76470588235294112</v>
      </c>
      <c r="FV292" s="214">
        <f>COUNTIF(FB292:FS292,"1")</f>
        <v>4</v>
      </c>
      <c r="FW292" s="215">
        <f t="shared" si="891"/>
        <v>0.23529411764705882</v>
      </c>
      <c r="FX292" s="214">
        <f>COUNTIF(FB292:FS292,"0")</f>
        <v>0</v>
      </c>
      <c r="FY292" s="215">
        <f t="shared" si="892"/>
        <v>0</v>
      </c>
      <c r="FZ292" s="214">
        <f>COUNTIF(FB292:FS292,"KĐG")</f>
        <v>0</v>
      </c>
      <c r="GA292" s="215">
        <f t="shared" si="893"/>
        <v>0</v>
      </c>
      <c r="GB292" s="216">
        <f t="shared" si="894"/>
        <v>1.7647058823529411</v>
      </c>
      <c r="GC292" s="169" t="str">
        <f t="shared" si="895"/>
        <v>ĐMT</v>
      </c>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c r="LB292" s="30"/>
      <c r="LC292" s="30"/>
      <c r="LD292" s="130"/>
      <c r="LE292" s="130"/>
      <c r="LF292" s="130"/>
      <c r="LG292" s="130"/>
      <c r="LH292" s="130"/>
      <c r="LI292" s="130"/>
      <c r="LJ292" s="130"/>
      <c r="LK292" s="130"/>
      <c r="LL292" s="130"/>
      <c r="LM292" s="130"/>
      <c r="LN292" s="130"/>
      <c r="LO292" s="130"/>
      <c r="LP292" s="130"/>
      <c r="LQ292" s="130"/>
      <c r="LR292" s="130"/>
      <c r="LS292" s="130"/>
      <c r="LT292" s="130"/>
      <c r="LU292" s="130"/>
      <c r="LV292" s="130"/>
      <c r="LW292" s="130"/>
      <c r="LX292" s="135"/>
      <c r="LY292" s="30"/>
      <c r="LZ292" s="30"/>
      <c r="MA292" s="30"/>
      <c r="MB292" s="30"/>
      <c r="MC292" s="30"/>
      <c r="MD292" s="30"/>
      <c r="ME292" s="30"/>
      <c r="MF292" s="30"/>
      <c r="MG292" s="30"/>
      <c r="MH292" s="30"/>
      <c r="MI292" s="30"/>
      <c r="MJ292" s="30"/>
      <c r="MK292" s="30"/>
      <c r="ML292" s="30"/>
      <c r="MM292" s="30"/>
      <c r="MN292" s="30"/>
      <c r="MO292" s="30"/>
      <c r="MP292" s="30"/>
      <c r="MQ292" s="30"/>
      <c r="MR292" s="30"/>
      <c r="MS292" s="30"/>
      <c r="MT292" s="30"/>
      <c r="MU292" s="30"/>
      <c r="MV292" s="30"/>
      <c r="MW292" s="30"/>
      <c r="MX292" s="30"/>
      <c r="MY292" s="30"/>
      <c r="MZ292" s="30"/>
      <c r="NA292" s="30"/>
      <c r="NB292" s="30"/>
      <c r="NC292" s="135"/>
      <c r="ND292" s="30"/>
      <c r="NE292" s="30"/>
      <c r="NF292" s="30"/>
      <c r="NG292" s="30"/>
      <c r="NH292" s="30"/>
      <c r="NI292" s="30"/>
      <c r="NJ292" s="30"/>
      <c r="NK292" s="30"/>
      <c r="NL292" s="30"/>
      <c r="NM292" s="30"/>
      <c r="NN292" s="30"/>
      <c r="NO292" s="30"/>
      <c r="NP292" s="30"/>
      <c r="NQ292" s="30"/>
      <c r="NR292" s="30"/>
      <c r="NS292" s="30"/>
      <c r="NT292" s="30"/>
      <c r="NU292" s="30"/>
      <c r="NV292" s="30"/>
      <c r="NW292" s="30"/>
      <c r="NX292" s="30"/>
      <c r="NY292" s="30"/>
      <c r="NZ292" s="30"/>
      <c r="OA292" s="30"/>
      <c r="OB292" s="30"/>
      <c r="OC292" s="30"/>
      <c r="OD292" s="30"/>
      <c r="OE292" s="30"/>
      <c r="OF292" s="30"/>
      <c r="OG292" s="30"/>
      <c r="OH292" s="30"/>
      <c r="OI292" s="30"/>
      <c r="OJ292" s="30"/>
      <c r="OK292" s="30"/>
      <c r="OL292" s="30"/>
      <c r="OM292" s="30">
        <f t="shared" si="896"/>
        <v>1</v>
      </c>
      <c r="ON292" s="51"/>
    </row>
    <row r="293" spans="1:404" ht="32.25" customHeight="1">
      <c r="A293" s="28">
        <v>251</v>
      </c>
      <c r="B293" s="51">
        <v>87</v>
      </c>
      <c r="C293" s="16" t="s">
        <v>280</v>
      </c>
      <c r="D293" s="14" t="s">
        <v>2</v>
      </c>
      <c r="E293" s="16" t="s">
        <v>281</v>
      </c>
      <c r="F293" s="82" t="s">
        <v>2</v>
      </c>
      <c r="G293" s="14"/>
      <c r="H293" s="89" t="s">
        <v>281</v>
      </c>
      <c r="I293" s="49" t="s">
        <v>1319</v>
      </c>
      <c r="J293" s="54"/>
      <c r="K293" s="30" t="s">
        <v>636</v>
      </c>
      <c r="L293" s="30" t="s">
        <v>957</v>
      </c>
      <c r="M293" s="29" t="s">
        <v>983</v>
      </c>
      <c r="N293" s="93" t="s">
        <v>639</v>
      </c>
      <c r="O293" s="105" t="s">
        <v>27</v>
      </c>
      <c r="P293" s="54">
        <v>1</v>
      </c>
      <c r="Q293" s="30"/>
      <c r="R293" s="30"/>
      <c r="S293" s="30"/>
      <c r="T293" s="30"/>
      <c r="U293" s="30"/>
      <c r="V293" s="30"/>
      <c r="W293" s="30" t="s">
        <v>27</v>
      </c>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130"/>
      <c r="CP293" s="130"/>
      <c r="CQ293" s="130"/>
      <c r="CR293" s="130"/>
      <c r="CS293" s="130"/>
      <c r="CT293" s="130"/>
      <c r="CU293" s="130"/>
      <c r="CV293" s="130"/>
      <c r="CW293" s="130"/>
      <c r="CX293" s="130"/>
      <c r="CY293" s="30"/>
      <c r="CZ293" s="30"/>
      <c r="DA293" s="30"/>
      <c r="DB293" s="30"/>
      <c r="DC293" s="30"/>
      <c r="DD293" s="30"/>
      <c r="DE293" s="30"/>
      <c r="DF293" s="30"/>
      <c r="DG293" s="30"/>
      <c r="DH293" s="135"/>
      <c r="DI293" s="30"/>
      <c r="DJ293" s="30"/>
      <c r="DK293" s="30"/>
      <c r="DL293" s="30"/>
      <c r="DM293" s="30"/>
      <c r="DN293" s="30"/>
      <c r="DO293" s="30"/>
      <c r="DP293" s="30"/>
      <c r="DQ293" s="30"/>
      <c r="DR293" s="135"/>
      <c r="DS293" s="30"/>
      <c r="DT293" s="30"/>
      <c r="DU293" s="30"/>
      <c r="DV293" s="130"/>
      <c r="DW293" s="130"/>
      <c r="DX293" s="130"/>
      <c r="DY293" s="130"/>
      <c r="DZ293" s="130"/>
      <c r="EA293" s="130"/>
      <c r="EB293" s="130"/>
      <c r="EC293" s="130"/>
      <c r="ED293" s="130"/>
      <c r="EE293" s="130"/>
      <c r="EF293" s="130"/>
      <c r="EG293" s="130"/>
      <c r="EH293" s="130"/>
      <c r="EI293" s="130"/>
      <c r="EJ293" s="130"/>
      <c r="EK293" s="130"/>
      <c r="EL293" s="130"/>
      <c r="EM293" s="130"/>
      <c r="EN293" s="130"/>
      <c r="EO293" s="130"/>
      <c r="EP293" s="30"/>
      <c r="EQ293" s="30"/>
      <c r="ER293" s="30"/>
      <c r="ES293" s="30"/>
      <c r="ET293" s="30"/>
      <c r="EU293" s="30"/>
      <c r="EV293" s="30"/>
      <c r="EW293" s="30"/>
      <c r="EX293" s="30"/>
      <c r="EY293" s="135"/>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152"/>
      <c r="HJ293" s="152" t="s">
        <v>1066</v>
      </c>
      <c r="HK293" s="152"/>
      <c r="HL293" s="152" t="s">
        <v>1066</v>
      </c>
      <c r="HM293" s="152"/>
      <c r="HN293" s="30">
        <v>2</v>
      </c>
      <c r="HO293" s="30">
        <v>1</v>
      </c>
      <c r="HP293" s="30">
        <v>2</v>
      </c>
      <c r="HQ293" s="30">
        <v>2</v>
      </c>
      <c r="HR293" s="23">
        <v>1</v>
      </c>
      <c r="HS293" s="23">
        <v>2</v>
      </c>
      <c r="HT293" s="30">
        <v>2</v>
      </c>
      <c r="HU293" s="30">
        <v>2</v>
      </c>
      <c r="HV293" s="30">
        <v>2</v>
      </c>
      <c r="HW293" s="30">
        <v>2</v>
      </c>
      <c r="HX293" s="30">
        <v>2</v>
      </c>
      <c r="HY293" s="30">
        <v>2</v>
      </c>
      <c r="HZ293" s="30">
        <v>2</v>
      </c>
      <c r="IA293" s="23">
        <v>1</v>
      </c>
      <c r="IB293" s="30">
        <v>2</v>
      </c>
      <c r="IC293" s="30">
        <v>2</v>
      </c>
      <c r="ID293" s="30">
        <v>2</v>
      </c>
      <c r="IE293" s="30"/>
      <c r="IF293" s="30">
        <v>2</v>
      </c>
      <c r="IG293" s="234">
        <f>COUNTIF(HN293:IF293,"2")</f>
        <v>15</v>
      </c>
      <c r="IH293" s="235">
        <f t="shared" ref="IH293" si="897">IG293/(IG293+II293+IK293+IM293)</f>
        <v>0.83333333333333337</v>
      </c>
      <c r="II293" s="234">
        <f>COUNTIF(HO293:IF293,"1")</f>
        <v>3</v>
      </c>
      <c r="IJ293" s="235">
        <f t="shared" ref="IJ293" si="898">II293/(IG293+II293+IK293+IM293)</f>
        <v>0.16666666666666666</v>
      </c>
      <c r="IK293" s="234">
        <f>COUNTIF(HO293:IF293,"0")</f>
        <v>0</v>
      </c>
      <c r="IL293" s="235">
        <f t="shared" ref="IL293" si="899">IK293/(IG293+II293+IK293+IM293)</f>
        <v>0</v>
      </c>
      <c r="IM293" s="234">
        <f>COUNTIF(HO293:IF293,"KĐG")</f>
        <v>0</v>
      </c>
      <c r="IN293" s="235">
        <f t="shared" ref="IN293" si="900">IM293/(IG293+II293+IK293+IM293)</f>
        <v>0</v>
      </c>
      <c r="IO293" s="236">
        <f t="shared" ref="IO293" si="901">(((IG293*2)+(II293*1)+(IK293*0)))/(IG293+II293+IK293)</f>
        <v>1.8333333333333333</v>
      </c>
      <c r="IP293" s="169" t="str">
        <f t="shared" ref="IP293" si="902">IF(IN293&gt;=50%,"KĐG",IF(IO293&gt;=1.6,"ĐMT",IF(IO293&gt;=1,"CCG","CĐ")))</f>
        <v>ĐMT</v>
      </c>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130"/>
      <c r="LE293" s="130"/>
      <c r="LF293" s="130"/>
      <c r="LG293" s="130"/>
      <c r="LH293" s="130"/>
      <c r="LI293" s="130"/>
      <c r="LJ293" s="130"/>
      <c r="LK293" s="130"/>
      <c r="LL293" s="130"/>
      <c r="LM293" s="130"/>
      <c r="LN293" s="130"/>
      <c r="LO293" s="130"/>
      <c r="LP293" s="130"/>
      <c r="LQ293" s="130"/>
      <c r="LR293" s="130"/>
      <c r="LS293" s="130"/>
      <c r="LT293" s="130"/>
      <c r="LU293" s="130"/>
      <c r="LV293" s="130"/>
      <c r="LW293" s="130"/>
      <c r="LX293" s="135"/>
      <c r="LY293" s="30"/>
      <c r="LZ293" s="30"/>
      <c r="MA293" s="30"/>
      <c r="MB293" s="30"/>
      <c r="MC293" s="30"/>
      <c r="MD293" s="30"/>
      <c r="ME293" s="30"/>
      <c r="MF293" s="30"/>
      <c r="MG293" s="30"/>
      <c r="MH293" s="30"/>
      <c r="MI293" s="30"/>
      <c r="MJ293" s="30"/>
      <c r="MK293" s="30"/>
      <c r="ML293" s="30"/>
      <c r="MM293" s="30"/>
      <c r="MN293" s="30"/>
      <c r="MO293" s="30"/>
      <c r="MP293" s="30"/>
      <c r="MQ293" s="30"/>
      <c r="MR293" s="30"/>
      <c r="MS293" s="30"/>
      <c r="MT293" s="30"/>
      <c r="MU293" s="30"/>
      <c r="MV293" s="30"/>
      <c r="MW293" s="30"/>
      <c r="MX293" s="30"/>
      <c r="MY293" s="30"/>
      <c r="MZ293" s="30"/>
      <c r="NA293" s="30"/>
      <c r="NB293" s="30"/>
      <c r="NC293" s="135"/>
      <c r="ND293" s="30"/>
      <c r="NE293" s="30"/>
      <c r="NF293" s="30"/>
      <c r="NG293" s="30"/>
      <c r="NH293" s="30"/>
      <c r="NI293" s="30"/>
      <c r="NJ293" s="30"/>
      <c r="NK293" s="30"/>
      <c r="NL293" s="30"/>
      <c r="NM293" s="30"/>
      <c r="NN293" s="30"/>
      <c r="NO293" s="30"/>
      <c r="NP293" s="30"/>
      <c r="NQ293" s="30"/>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f t="shared" si="896"/>
        <v>1</v>
      </c>
      <c r="ON293" s="51"/>
    </row>
    <row r="294" spans="1:404" ht="54.75" hidden="1" customHeight="1">
      <c r="A294" s="309">
        <v>252</v>
      </c>
      <c r="B294" s="51">
        <v>88</v>
      </c>
      <c r="C294" s="16" t="s">
        <v>282</v>
      </c>
      <c r="D294" s="14" t="s">
        <v>2</v>
      </c>
      <c r="E294" s="16" t="s">
        <v>283</v>
      </c>
      <c r="F294" s="82" t="s">
        <v>2</v>
      </c>
      <c r="G294" s="14"/>
      <c r="H294" s="89" t="s">
        <v>742</v>
      </c>
      <c r="I294" s="33" t="s">
        <v>743</v>
      </c>
      <c r="J294" s="54"/>
      <c r="K294" s="30" t="s">
        <v>636</v>
      </c>
      <c r="L294" s="30" t="s">
        <v>637</v>
      </c>
      <c r="M294" s="29" t="s">
        <v>983</v>
      </c>
      <c r="N294" s="93" t="s">
        <v>639</v>
      </c>
      <c r="O294" s="300" t="s">
        <v>27</v>
      </c>
      <c r="P294" s="54">
        <v>1</v>
      </c>
      <c r="Q294" s="30" t="s">
        <v>27</v>
      </c>
      <c r="R294" s="30"/>
      <c r="S294" s="30"/>
      <c r="T294" s="30"/>
      <c r="U294" s="30"/>
      <c r="V294" s="30"/>
      <c r="W294" s="30"/>
      <c r="X294" s="30"/>
      <c r="Y294" s="30"/>
      <c r="Z294" s="30"/>
      <c r="AA294" s="30"/>
      <c r="AB294" s="152" t="s">
        <v>1067</v>
      </c>
      <c r="AC294" s="152" t="s">
        <v>1067</v>
      </c>
      <c r="AD294" s="152" t="s">
        <v>1067</v>
      </c>
      <c r="AE294" s="30">
        <v>1</v>
      </c>
      <c r="AF294" s="30">
        <v>2</v>
      </c>
      <c r="AG294" s="30">
        <v>2</v>
      </c>
      <c r="AH294" s="30">
        <v>2</v>
      </c>
      <c r="AI294" s="23">
        <v>1</v>
      </c>
      <c r="AJ294" s="23">
        <v>1</v>
      </c>
      <c r="AK294" s="30">
        <v>2</v>
      </c>
      <c r="AL294" s="30">
        <v>2</v>
      </c>
      <c r="AM294" s="30">
        <v>2</v>
      </c>
      <c r="AN294" s="30">
        <v>2</v>
      </c>
      <c r="AO294" s="30">
        <v>2</v>
      </c>
      <c r="AP294" s="23">
        <v>2</v>
      </c>
      <c r="AQ294" s="30">
        <v>2</v>
      </c>
      <c r="AR294" s="23">
        <v>1</v>
      </c>
      <c r="AS294" s="30">
        <v>2</v>
      </c>
      <c r="AT294" s="30">
        <v>2</v>
      </c>
      <c r="AU294" s="30">
        <v>2</v>
      </c>
      <c r="AV294" s="30">
        <v>2</v>
      </c>
      <c r="AW294" s="173">
        <f>COUNTIF(AE294:AV294,"2")</f>
        <v>14</v>
      </c>
      <c r="AX294" s="174">
        <f t="shared" ref="AX294" si="903">AW294/(AW294+AY294+BA294+BC294)</f>
        <v>0.77777777777777779</v>
      </c>
      <c r="AY294" s="173">
        <f>COUNTIF(AE294:AV294,"1")</f>
        <v>4</v>
      </c>
      <c r="AZ294" s="174">
        <f t="shared" ref="AZ294" si="904">AY294/(AW294+AY294+BA294+BC294)</f>
        <v>0.22222222222222221</v>
      </c>
      <c r="BA294" s="173">
        <f>COUNTIF(AE294:AV294,"0")</f>
        <v>0</v>
      </c>
      <c r="BB294" s="174">
        <f t="shared" ref="BB294" si="905">BA294/(AW294+AY294+BA294+BC294)</f>
        <v>0</v>
      </c>
      <c r="BC294" s="173">
        <f>COUNTIF(AE294:AV294,"KĐG")</f>
        <v>0</v>
      </c>
      <c r="BD294" s="174">
        <f t="shared" ref="BD294" si="906">BC294/(AW294+AY294+BA294+BC294)</f>
        <v>0</v>
      </c>
      <c r="BE294" s="175">
        <f t="shared" ref="BE294" si="907">(((AW294*2)+(AY294*1)+(BA294*0)))/(AW294+AY294+BA294)</f>
        <v>1.7777777777777777</v>
      </c>
      <c r="BF294" s="169" t="str">
        <f t="shared" ref="BF294" si="908">IF(BD294&gt;=50%,"KĐG",IF(BE294&gt;=1.6,"ĐMT",IF(BE294&gt;=1,"CCG","CĐ")))</f>
        <v>ĐMT</v>
      </c>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130"/>
      <c r="CP294" s="130"/>
      <c r="CQ294" s="130"/>
      <c r="CR294" s="130"/>
      <c r="CS294" s="130"/>
      <c r="CT294" s="130"/>
      <c r="CU294" s="130"/>
      <c r="CV294" s="130"/>
      <c r="CW294" s="130"/>
      <c r="CX294" s="130"/>
      <c r="CY294" s="30"/>
      <c r="CZ294" s="30"/>
      <c r="DA294" s="30"/>
      <c r="DB294" s="30"/>
      <c r="DC294" s="30"/>
      <c r="DD294" s="30"/>
      <c r="DE294" s="30"/>
      <c r="DF294" s="30"/>
      <c r="DG294" s="30"/>
      <c r="DH294" s="135"/>
      <c r="DI294" s="30"/>
      <c r="DJ294" s="30"/>
      <c r="DK294" s="30"/>
      <c r="DL294" s="30"/>
      <c r="DM294" s="30"/>
      <c r="DN294" s="30"/>
      <c r="DO294" s="30"/>
      <c r="DP294" s="30"/>
      <c r="DQ294" s="30"/>
      <c r="DR294" s="135"/>
      <c r="DS294" s="30"/>
      <c r="DT294" s="30"/>
      <c r="DU294" s="30"/>
      <c r="DV294" s="130"/>
      <c r="DW294" s="130"/>
      <c r="DX294" s="130"/>
      <c r="DY294" s="130"/>
      <c r="DZ294" s="130"/>
      <c r="EA294" s="130"/>
      <c r="EB294" s="130"/>
      <c r="EC294" s="130"/>
      <c r="ED294" s="130"/>
      <c r="EE294" s="130"/>
      <c r="EF294" s="130"/>
      <c r="EG294" s="130"/>
      <c r="EH294" s="130"/>
      <c r="EI294" s="130"/>
      <c r="EJ294" s="130"/>
      <c r="EK294" s="130"/>
      <c r="EL294" s="130"/>
      <c r="EM294" s="130"/>
      <c r="EN294" s="130"/>
      <c r="EO294" s="130"/>
      <c r="EP294" s="30"/>
      <c r="EQ294" s="30"/>
      <c r="ER294" s="30"/>
      <c r="ES294" s="30"/>
      <c r="ET294" s="30"/>
      <c r="EU294" s="30"/>
      <c r="EV294" s="30"/>
      <c r="EW294" s="30"/>
      <c r="EX294" s="30"/>
      <c r="EY294" s="135"/>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c r="IM294" s="30"/>
      <c r="IN294" s="30"/>
      <c r="IO294" s="30"/>
      <c r="IP294" s="30"/>
      <c r="IQ294" s="30"/>
      <c r="IR294" s="30"/>
      <c r="IS294" s="30"/>
      <c r="IT294" s="30"/>
      <c r="IU294" s="30"/>
      <c r="IV294" s="30"/>
      <c r="IW294" s="30"/>
      <c r="IX294" s="30"/>
      <c r="IY294" s="30"/>
      <c r="IZ294" s="30"/>
      <c r="JA294" s="30"/>
      <c r="JB294" s="30"/>
      <c r="JC294" s="30"/>
      <c r="JD294" s="30"/>
      <c r="JE294" s="30"/>
      <c r="JF294" s="30"/>
      <c r="JG294" s="30"/>
      <c r="JH294" s="30"/>
      <c r="JI294" s="30"/>
      <c r="JJ294" s="30"/>
      <c r="JK294" s="30"/>
      <c r="JL294" s="30"/>
      <c r="JM294" s="30"/>
      <c r="JN294" s="30"/>
      <c r="JO294" s="30"/>
      <c r="JP294" s="30"/>
      <c r="JQ294" s="30"/>
      <c r="JR294" s="30"/>
      <c r="JS294" s="30"/>
      <c r="JT294" s="30"/>
      <c r="JU294" s="30"/>
      <c r="JV294" s="30"/>
      <c r="JW294" s="30"/>
      <c r="JX294" s="30"/>
      <c r="JY294" s="30"/>
      <c r="JZ294" s="30"/>
      <c r="KA294" s="30"/>
      <c r="KB294" s="30"/>
      <c r="KC294" s="30"/>
      <c r="KD294" s="30"/>
      <c r="KE294" s="30"/>
      <c r="KF294" s="30"/>
      <c r="KG294" s="30"/>
      <c r="KH294" s="30"/>
      <c r="KI294" s="30"/>
      <c r="KJ294" s="30"/>
      <c r="KK294" s="30"/>
      <c r="KL294" s="30"/>
      <c r="KM294" s="30"/>
      <c r="KN294" s="30"/>
      <c r="KO294" s="30"/>
      <c r="KP294" s="30"/>
      <c r="KQ294" s="30"/>
      <c r="KR294" s="30"/>
      <c r="KS294" s="30"/>
      <c r="KT294" s="30"/>
      <c r="KU294" s="30"/>
      <c r="KV294" s="30"/>
      <c r="KW294" s="30"/>
      <c r="KX294" s="30"/>
      <c r="KY294" s="30"/>
      <c r="KZ294" s="30"/>
      <c r="LA294" s="30"/>
      <c r="LB294" s="30"/>
      <c r="LC294" s="30"/>
      <c r="LD294" s="130"/>
      <c r="LE294" s="130"/>
      <c r="LF294" s="130"/>
      <c r="LG294" s="130"/>
      <c r="LH294" s="130"/>
      <c r="LI294" s="130"/>
      <c r="LJ294" s="130"/>
      <c r="LK294" s="130"/>
      <c r="LL294" s="130"/>
      <c r="LM294" s="130"/>
      <c r="LN294" s="130"/>
      <c r="LO294" s="130"/>
      <c r="LP294" s="130"/>
      <c r="LQ294" s="130"/>
      <c r="LR294" s="130"/>
      <c r="LS294" s="130"/>
      <c r="LT294" s="130"/>
      <c r="LU294" s="130"/>
      <c r="LV294" s="130"/>
      <c r="LW294" s="130"/>
      <c r="LX294" s="135"/>
      <c r="LY294" s="30"/>
      <c r="LZ294" s="30"/>
      <c r="MA294" s="30"/>
      <c r="MB294" s="30"/>
      <c r="MC294" s="30"/>
      <c r="MD294" s="30"/>
      <c r="ME294" s="30"/>
      <c r="MF294" s="30"/>
      <c r="MG294" s="30"/>
      <c r="MH294" s="30"/>
      <c r="MI294" s="30"/>
      <c r="MJ294" s="30"/>
      <c r="MK294" s="30"/>
      <c r="ML294" s="30"/>
      <c r="MM294" s="30"/>
      <c r="MN294" s="30"/>
      <c r="MO294" s="30"/>
      <c r="MP294" s="30"/>
      <c r="MQ294" s="30"/>
      <c r="MR294" s="30"/>
      <c r="MS294" s="30"/>
      <c r="MT294" s="30"/>
      <c r="MU294" s="30"/>
      <c r="MV294" s="30"/>
      <c r="MW294" s="30"/>
      <c r="MX294" s="30"/>
      <c r="MY294" s="30"/>
      <c r="MZ294" s="30"/>
      <c r="NA294" s="30"/>
      <c r="NB294" s="30"/>
      <c r="NC294" s="135"/>
      <c r="ND294" s="30"/>
      <c r="NE294" s="30"/>
      <c r="NF294" s="30"/>
      <c r="NG294" s="30"/>
      <c r="NH294" s="30"/>
      <c r="NI294" s="30"/>
      <c r="NJ294" s="30"/>
      <c r="NK294" s="30"/>
      <c r="NL294" s="30"/>
      <c r="NM294" s="30"/>
      <c r="NN294" s="30"/>
      <c r="NO294" s="30"/>
      <c r="NP294" s="30"/>
      <c r="NQ294" s="30"/>
      <c r="NR294" s="30"/>
      <c r="NS294" s="30"/>
      <c r="NT294" s="30"/>
      <c r="NU294" s="30"/>
      <c r="NV294" s="30"/>
      <c r="NW294" s="30"/>
      <c r="NX294" s="30"/>
      <c r="NY294" s="30"/>
      <c r="NZ294" s="30"/>
      <c r="OA294" s="30"/>
      <c r="OB294" s="30"/>
      <c r="OC294" s="30"/>
      <c r="OD294" s="30"/>
      <c r="OE294" s="30"/>
      <c r="OF294" s="30"/>
      <c r="OG294" s="30"/>
      <c r="OH294" s="30"/>
      <c r="OI294" s="30"/>
      <c r="OJ294" s="30"/>
      <c r="OK294" s="30"/>
      <c r="OL294" s="30"/>
      <c r="OM294" s="30">
        <f t="shared" si="896"/>
        <v>1</v>
      </c>
      <c r="ON294" s="121"/>
    </row>
    <row r="295" spans="1:404" ht="50.25" hidden="1" customHeight="1">
      <c r="A295" s="310"/>
      <c r="B295" s="74">
        <v>88</v>
      </c>
      <c r="C295" s="16" t="s">
        <v>282</v>
      </c>
      <c r="D295" s="73" t="s">
        <v>2</v>
      </c>
      <c r="E295" s="16" t="s">
        <v>283</v>
      </c>
      <c r="F295" s="82" t="s">
        <v>2</v>
      </c>
      <c r="G295" s="73"/>
      <c r="H295" s="89" t="s">
        <v>742</v>
      </c>
      <c r="I295" s="33" t="s">
        <v>1174</v>
      </c>
      <c r="J295" s="76"/>
      <c r="K295" s="30" t="s">
        <v>636</v>
      </c>
      <c r="L295" s="30" t="s">
        <v>637</v>
      </c>
      <c r="M295" s="29" t="s">
        <v>983</v>
      </c>
      <c r="N295" s="93" t="s">
        <v>639</v>
      </c>
      <c r="O295" s="301"/>
      <c r="P295" s="76"/>
      <c r="Q295" s="30"/>
      <c r="R295" s="30" t="s">
        <v>27</v>
      </c>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152" t="s">
        <v>1067</v>
      </c>
      <c r="BH295" s="152" t="s">
        <v>1067</v>
      </c>
      <c r="BI295" s="152" t="s">
        <v>1067</v>
      </c>
      <c r="BJ295" s="30">
        <v>2</v>
      </c>
      <c r="BK295" s="30">
        <v>2</v>
      </c>
      <c r="BL295" s="30">
        <v>2</v>
      </c>
      <c r="BM295" s="30">
        <v>2</v>
      </c>
      <c r="BN295" s="23">
        <v>1</v>
      </c>
      <c r="BO295" s="23">
        <v>2</v>
      </c>
      <c r="BP295" s="30">
        <v>2</v>
      </c>
      <c r="BQ295" s="30">
        <v>2</v>
      </c>
      <c r="BR295" s="30">
        <v>2</v>
      </c>
      <c r="BS295" s="30">
        <v>2</v>
      </c>
      <c r="BT295" s="30">
        <v>2</v>
      </c>
      <c r="BU295" s="23">
        <v>2</v>
      </c>
      <c r="BV295" s="30">
        <v>2</v>
      </c>
      <c r="BW295" s="23">
        <v>1</v>
      </c>
      <c r="BX295" s="30">
        <v>2</v>
      </c>
      <c r="BY295" s="30">
        <v>2</v>
      </c>
      <c r="BZ295" s="30">
        <v>2</v>
      </c>
      <c r="CA295" s="30">
        <v>1</v>
      </c>
      <c r="CB295" s="30"/>
      <c r="CC295" s="185">
        <f>COUNTIF(BJ295:CA295,"2")</f>
        <v>15</v>
      </c>
      <c r="CD295" s="186">
        <f t="shared" ref="CD295" si="909">CC295/(CC295+CE295+CG295+CI295)</f>
        <v>0.83333333333333337</v>
      </c>
      <c r="CE295" s="185">
        <f>COUNTIF(BJ295:CA295,"1")</f>
        <v>3</v>
      </c>
      <c r="CF295" s="186">
        <f t="shared" ref="CF295" si="910">CE295/(CC295+CE295+CG295+CI295)</f>
        <v>0.16666666666666666</v>
      </c>
      <c r="CG295" s="185">
        <f>COUNTIF(BJ295:CA295,"0")</f>
        <v>0</v>
      </c>
      <c r="CH295" s="186">
        <f t="shared" ref="CH295" si="911">CG295/(CC295+CE295+CG295+CI295)</f>
        <v>0</v>
      </c>
      <c r="CI295" s="185">
        <f>COUNTIF(BJ295:CA295,"KĐG")</f>
        <v>0</v>
      </c>
      <c r="CJ295" s="186">
        <f t="shared" ref="CJ295" si="912">CI295/(CC295+CE295+CG295+CI295)</f>
        <v>0</v>
      </c>
      <c r="CK295" s="187">
        <f t="shared" ref="CK295" si="913">(((CC295*2)+(CE295*1)+(CG295*0)))/(CC295+CE295+CG295)</f>
        <v>1.8333333333333333</v>
      </c>
      <c r="CL295" s="169" t="str">
        <f t="shared" ref="CL295" si="914">IF(CJ295&gt;=50%,"KĐG",IF(CK295&gt;=1.6,"ĐMT",IF(CK295&gt;=1,"CCG","CĐ")))</f>
        <v>ĐMT</v>
      </c>
      <c r="CM295" s="30"/>
      <c r="CN295" s="30"/>
      <c r="CO295" s="130"/>
      <c r="CP295" s="130"/>
      <c r="CQ295" s="130"/>
      <c r="CR295" s="130"/>
      <c r="CS295" s="130"/>
      <c r="CT295" s="130"/>
      <c r="CU295" s="130"/>
      <c r="CV295" s="130"/>
      <c r="CW295" s="130"/>
      <c r="CX295" s="130"/>
      <c r="CY295" s="30"/>
      <c r="CZ295" s="30"/>
      <c r="DA295" s="30"/>
      <c r="DB295" s="30"/>
      <c r="DC295" s="30"/>
      <c r="DD295" s="30"/>
      <c r="DE295" s="30"/>
      <c r="DF295" s="30"/>
      <c r="DG295" s="30"/>
      <c r="DH295" s="135"/>
      <c r="DI295" s="30"/>
      <c r="DJ295" s="30"/>
      <c r="DK295" s="30"/>
      <c r="DL295" s="30"/>
      <c r="DM295" s="30"/>
      <c r="DN295" s="30"/>
      <c r="DO295" s="30"/>
      <c r="DP295" s="30"/>
      <c r="DQ295" s="30"/>
      <c r="DR295" s="135"/>
      <c r="DS295" s="30"/>
      <c r="DT295" s="30"/>
      <c r="DU295" s="30"/>
      <c r="DV295" s="130"/>
      <c r="DW295" s="130"/>
      <c r="DX295" s="130"/>
      <c r="DY295" s="130"/>
      <c r="DZ295" s="130"/>
      <c r="EA295" s="130"/>
      <c r="EB295" s="130"/>
      <c r="EC295" s="130"/>
      <c r="ED295" s="130"/>
      <c r="EE295" s="130"/>
      <c r="EF295" s="130"/>
      <c r="EG295" s="130"/>
      <c r="EH295" s="130"/>
      <c r="EI295" s="130"/>
      <c r="EJ295" s="130"/>
      <c r="EK295" s="130"/>
      <c r="EL295" s="130"/>
      <c r="EM295" s="130"/>
      <c r="EN295" s="130"/>
      <c r="EO295" s="130"/>
      <c r="EP295" s="30"/>
      <c r="EQ295" s="30"/>
      <c r="ER295" s="30"/>
      <c r="ES295" s="30"/>
      <c r="ET295" s="30"/>
      <c r="EU295" s="30"/>
      <c r="EV295" s="30"/>
      <c r="EW295" s="30"/>
      <c r="EX295" s="30"/>
      <c r="EY295" s="135"/>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c r="IY295" s="30"/>
      <c r="IZ295" s="30"/>
      <c r="JA295" s="30"/>
      <c r="JB295" s="30"/>
      <c r="JC295" s="30"/>
      <c r="JD295" s="30"/>
      <c r="JE295" s="30"/>
      <c r="JF295" s="30"/>
      <c r="JG295" s="30"/>
      <c r="JH295" s="30"/>
      <c r="JI295" s="30"/>
      <c r="JJ295" s="30"/>
      <c r="JK295" s="30"/>
      <c r="JL295" s="30"/>
      <c r="JM295" s="30"/>
      <c r="JN295" s="30"/>
      <c r="JO295" s="30"/>
      <c r="JP295" s="30"/>
      <c r="JQ295" s="30"/>
      <c r="JR295" s="30"/>
      <c r="JS295" s="30"/>
      <c r="JT295" s="30"/>
      <c r="JU295" s="30"/>
      <c r="JV295" s="30"/>
      <c r="JW295" s="30"/>
      <c r="JX295" s="30"/>
      <c r="JY295" s="30"/>
      <c r="JZ295" s="30"/>
      <c r="KA295" s="30"/>
      <c r="KB295" s="30"/>
      <c r="KC295" s="30"/>
      <c r="KD295" s="30"/>
      <c r="KE295" s="30"/>
      <c r="KF295" s="30"/>
      <c r="KG295" s="30"/>
      <c r="KH295" s="30"/>
      <c r="KI295" s="30"/>
      <c r="KJ295" s="30"/>
      <c r="KK295" s="30"/>
      <c r="KL295" s="30"/>
      <c r="KM295" s="30"/>
      <c r="KN295" s="30"/>
      <c r="KO295" s="30"/>
      <c r="KP295" s="30"/>
      <c r="KQ295" s="30"/>
      <c r="KR295" s="30"/>
      <c r="KS295" s="30"/>
      <c r="KT295" s="30"/>
      <c r="KU295" s="30"/>
      <c r="KV295" s="30"/>
      <c r="KW295" s="30"/>
      <c r="KX295" s="30"/>
      <c r="KY295" s="30"/>
      <c r="KZ295" s="30"/>
      <c r="LA295" s="30"/>
      <c r="LB295" s="30"/>
      <c r="LC295" s="30"/>
      <c r="LD295" s="130"/>
      <c r="LE295" s="130"/>
      <c r="LF295" s="130"/>
      <c r="LG295" s="130"/>
      <c r="LH295" s="130"/>
      <c r="LI295" s="130"/>
      <c r="LJ295" s="130"/>
      <c r="LK295" s="130"/>
      <c r="LL295" s="130"/>
      <c r="LM295" s="130"/>
      <c r="LN295" s="130"/>
      <c r="LO295" s="130"/>
      <c r="LP295" s="130"/>
      <c r="LQ295" s="130"/>
      <c r="LR295" s="130"/>
      <c r="LS295" s="130"/>
      <c r="LT295" s="130"/>
      <c r="LU295" s="130"/>
      <c r="LV295" s="130"/>
      <c r="LW295" s="130"/>
      <c r="LX295" s="135"/>
      <c r="LY295" s="30"/>
      <c r="LZ295" s="30"/>
      <c r="MA295" s="30"/>
      <c r="MB295" s="30"/>
      <c r="MC295" s="30"/>
      <c r="MD295" s="30"/>
      <c r="ME295" s="30"/>
      <c r="MF295" s="30"/>
      <c r="MG295" s="30"/>
      <c r="MH295" s="30"/>
      <c r="MI295" s="30"/>
      <c r="MJ295" s="30"/>
      <c r="MK295" s="30"/>
      <c r="ML295" s="30"/>
      <c r="MM295" s="30"/>
      <c r="MN295" s="30"/>
      <c r="MO295" s="30"/>
      <c r="MP295" s="30"/>
      <c r="MQ295" s="30"/>
      <c r="MR295" s="30"/>
      <c r="MS295" s="30"/>
      <c r="MT295" s="30"/>
      <c r="MU295" s="30"/>
      <c r="MV295" s="30"/>
      <c r="MW295" s="30"/>
      <c r="MX295" s="30"/>
      <c r="MY295" s="30"/>
      <c r="MZ295" s="30"/>
      <c r="NA295" s="30"/>
      <c r="NB295" s="30"/>
      <c r="NC295" s="135"/>
      <c r="ND295" s="30"/>
      <c r="NE295" s="30"/>
      <c r="NF295" s="30"/>
      <c r="NG295" s="30"/>
      <c r="NH295" s="30"/>
      <c r="NI295" s="30"/>
      <c r="NJ295" s="30"/>
      <c r="NK295" s="30"/>
      <c r="NL295" s="30"/>
      <c r="NM295" s="30"/>
      <c r="NN295" s="30"/>
      <c r="NO295" s="30"/>
      <c r="NP295" s="30"/>
      <c r="NQ295" s="30"/>
      <c r="NR295" s="30"/>
      <c r="NS295" s="30"/>
      <c r="NT295" s="30"/>
      <c r="NU295" s="30"/>
      <c r="NV295" s="30"/>
      <c r="NW295" s="30"/>
      <c r="NX295" s="30"/>
      <c r="NY295" s="30"/>
      <c r="NZ295" s="30"/>
      <c r="OA295" s="30"/>
      <c r="OB295" s="30"/>
      <c r="OC295" s="30"/>
      <c r="OD295" s="30"/>
      <c r="OE295" s="30"/>
      <c r="OF295" s="30"/>
      <c r="OG295" s="30"/>
      <c r="OH295" s="30"/>
      <c r="OI295" s="30"/>
      <c r="OJ295" s="30"/>
      <c r="OK295" s="30"/>
      <c r="OL295" s="30"/>
      <c r="OM295" s="30">
        <f t="shared" si="896"/>
        <v>1</v>
      </c>
      <c r="ON295" s="74"/>
    </row>
    <row r="296" spans="1:404" ht="40.5" hidden="1" customHeight="1">
      <c r="A296" s="310"/>
      <c r="B296" s="74">
        <v>88</v>
      </c>
      <c r="C296" s="16" t="s">
        <v>282</v>
      </c>
      <c r="D296" s="73" t="s">
        <v>2</v>
      </c>
      <c r="E296" s="16" t="s">
        <v>283</v>
      </c>
      <c r="F296" s="82" t="s">
        <v>2</v>
      </c>
      <c r="G296" s="29"/>
      <c r="H296" s="89" t="s">
        <v>742</v>
      </c>
      <c r="I296" s="33" t="s">
        <v>743</v>
      </c>
      <c r="J296" s="76"/>
      <c r="K296" s="30" t="s">
        <v>636</v>
      </c>
      <c r="L296" s="30" t="s">
        <v>637</v>
      </c>
      <c r="M296" s="29" t="s">
        <v>983</v>
      </c>
      <c r="N296" s="93" t="s">
        <v>639</v>
      </c>
      <c r="O296" s="301"/>
      <c r="P296" s="76"/>
      <c r="Q296" s="30"/>
      <c r="R296" s="30"/>
      <c r="S296" s="30" t="s">
        <v>27</v>
      </c>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152" t="s">
        <v>1067</v>
      </c>
      <c r="CN296" s="152" t="s">
        <v>1067</v>
      </c>
      <c r="CO296" s="152" t="s">
        <v>1067</v>
      </c>
      <c r="CP296" s="30">
        <v>2</v>
      </c>
      <c r="CQ296" s="30">
        <v>2</v>
      </c>
      <c r="CR296" s="30">
        <v>2</v>
      </c>
      <c r="CS296" s="30">
        <v>2</v>
      </c>
      <c r="CT296" s="23">
        <v>1</v>
      </c>
      <c r="CU296" s="23">
        <v>2</v>
      </c>
      <c r="CV296" s="30">
        <v>2</v>
      </c>
      <c r="CW296" s="30">
        <v>2</v>
      </c>
      <c r="CX296" s="30">
        <v>2</v>
      </c>
      <c r="CY296" s="30">
        <v>2</v>
      </c>
      <c r="CZ296" s="30">
        <v>2</v>
      </c>
      <c r="DA296" s="23">
        <v>2</v>
      </c>
      <c r="DB296" s="30">
        <v>2</v>
      </c>
      <c r="DC296" s="23">
        <v>1</v>
      </c>
      <c r="DD296" s="30">
        <v>2</v>
      </c>
      <c r="DE296" s="30">
        <v>2</v>
      </c>
      <c r="DF296" s="30">
        <v>2</v>
      </c>
      <c r="DG296" s="30"/>
      <c r="DH296" s="201">
        <f>COUNTIF(CP296:DG296,"2")</f>
        <v>15</v>
      </c>
      <c r="DI296" s="198">
        <f t="shared" ref="DI296" si="915">DH296/(DH296+DJ296+DL296+DN296)</f>
        <v>0.88235294117647056</v>
      </c>
      <c r="DJ296" s="201">
        <f>COUNTIF(CP296:DG296,"1")</f>
        <v>2</v>
      </c>
      <c r="DK296" s="198">
        <f t="shared" ref="DK296" si="916">DJ296/(DH296+DJ296+DL296+DN296)</f>
        <v>0.11764705882352941</v>
      </c>
      <c r="DL296" s="201">
        <f>COUNTIF(CP296:DG296,"0")</f>
        <v>0</v>
      </c>
      <c r="DM296" s="198">
        <f t="shared" ref="DM296" si="917">DL296/(DH296+DJ296+DL296+DN296)</f>
        <v>0</v>
      </c>
      <c r="DN296" s="201">
        <f>COUNTIF(CP296:DG296,"KĐG")</f>
        <v>0</v>
      </c>
      <c r="DO296" s="198">
        <f t="shared" ref="DO296" si="918">DN296/(DH296+DJ296+DL296+DN296)</f>
        <v>0</v>
      </c>
      <c r="DP296" s="199">
        <f t="shared" ref="DP296" si="919">(((DH296*2)+(DJ296*1)+(DL296*0)))/(DH296+DJ296+DL296)</f>
        <v>1.8823529411764706</v>
      </c>
      <c r="DQ296" s="169" t="str">
        <f t="shared" ref="DQ296" si="920">IF(DO296&gt;=50%,"KĐG",IF(DP296&gt;=1.6,"ĐMT",IF(DP296&gt;=1,"CCG","CĐ")))</f>
        <v>ĐMT</v>
      </c>
      <c r="DR296" s="135"/>
      <c r="DS296" s="30"/>
      <c r="DT296" s="30"/>
      <c r="DU296" s="30"/>
      <c r="DV296" s="130"/>
      <c r="DW296" s="130"/>
      <c r="DX296" s="130"/>
      <c r="DY296" s="130"/>
      <c r="DZ296" s="130"/>
      <c r="EA296" s="130"/>
      <c r="EB296" s="130"/>
      <c r="EC296" s="130"/>
      <c r="ED296" s="130"/>
      <c r="EE296" s="130"/>
      <c r="EF296" s="130"/>
      <c r="EG296" s="130"/>
      <c r="EH296" s="130"/>
      <c r="EI296" s="130"/>
      <c r="EJ296" s="130"/>
      <c r="EK296" s="130"/>
      <c r="EL296" s="130"/>
      <c r="EM296" s="130"/>
      <c r="EN296" s="130"/>
      <c r="EO296" s="130"/>
      <c r="EP296" s="30"/>
      <c r="EQ296" s="30"/>
      <c r="ER296" s="30"/>
      <c r="ES296" s="30"/>
      <c r="ET296" s="30"/>
      <c r="EU296" s="30"/>
      <c r="EV296" s="30"/>
      <c r="EW296" s="30"/>
      <c r="EX296" s="30"/>
      <c r="EY296" s="135"/>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c r="IN296" s="30"/>
      <c r="IO296" s="30"/>
      <c r="IP296" s="30"/>
      <c r="IQ296" s="30"/>
      <c r="IR296" s="30"/>
      <c r="IS296" s="30"/>
      <c r="IT296" s="30"/>
      <c r="IU296" s="30"/>
      <c r="IV296" s="30"/>
      <c r="IW296" s="30"/>
      <c r="IX296" s="30"/>
      <c r="IY296" s="30"/>
      <c r="IZ296" s="30"/>
      <c r="JA296" s="30"/>
      <c r="JB296" s="30"/>
      <c r="JC296" s="30"/>
      <c r="JD296" s="30"/>
      <c r="JE296" s="30"/>
      <c r="JF296" s="30"/>
      <c r="JG296" s="30"/>
      <c r="JH296" s="30"/>
      <c r="JI296" s="30"/>
      <c r="JJ296" s="30"/>
      <c r="JK296" s="30"/>
      <c r="JL296" s="30"/>
      <c r="JM296" s="30"/>
      <c r="JN296" s="30"/>
      <c r="JO296" s="30"/>
      <c r="JP296" s="30"/>
      <c r="JQ296" s="30"/>
      <c r="JR296" s="30"/>
      <c r="JS296" s="30"/>
      <c r="JT296" s="30"/>
      <c r="JU296" s="30"/>
      <c r="JV296" s="30"/>
      <c r="JW296" s="30"/>
      <c r="JX296" s="30"/>
      <c r="JY296" s="30"/>
      <c r="JZ296" s="30"/>
      <c r="KA296" s="30"/>
      <c r="KB296" s="30"/>
      <c r="KC296" s="30"/>
      <c r="KD296" s="30"/>
      <c r="KE296" s="30"/>
      <c r="KF296" s="30"/>
      <c r="KG296" s="30"/>
      <c r="KH296" s="30"/>
      <c r="KI296" s="30"/>
      <c r="KJ296" s="30"/>
      <c r="KK296" s="30"/>
      <c r="KL296" s="30"/>
      <c r="KM296" s="30"/>
      <c r="KN296" s="30"/>
      <c r="KO296" s="30"/>
      <c r="KP296" s="30"/>
      <c r="KQ296" s="30"/>
      <c r="KR296" s="30"/>
      <c r="KS296" s="30"/>
      <c r="KT296" s="30"/>
      <c r="KU296" s="30"/>
      <c r="KV296" s="30"/>
      <c r="KW296" s="30"/>
      <c r="KX296" s="30"/>
      <c r="KY296" s="30"/>
      <c r="KZ296" s="30"/>
      <c r="LA296" s="30"/>
      <c r="LB296" s="30"/>
      <c r="LC296" s="30"/>
      <c r="LD296" s="130"/>
      <c r="LE296" s="130"/>
      <c r="LF296" s="130"/>
      <c r="LG296" s="130"/>
      <c r="LH296" s="130"/>
      <c r="LI296" s="130"/>
      <c r="LJ296" s="130"/>
      <c r="LK296" s="130"/>
      <c r="LL296" s="130"/>
      <c r="LM296" s="130"/>
      <c r="LN296" s="130"/>
      <c r="LO296" s="130"/>
      <c r="LP296" s="130"/>
      <c r="LQ296" s="130"/>
      <c r="LR296" s="130"/>
      <c r="LS296" s="130"/>
      <c r="LT296" s="130"/>
      <c r="LU296" s="130"/>
      <c r="LV296" s="130"/>
      <c r="LW296" s="130"/>
      <c r="LX296" s="135"/>
      <c r="LY296" s="30"/>
      <c r="LZ296" s="30"/>
      <c r="MA296" s="30"/>
      <c r="MB296" s="30"/>
      <c r="MC296" s="30"/>
      <c r="MD296" s="30"/>
      <c r="ME296" s="30"/>
      <c r="MF296" s="30"/>
      <c r="MG296" s="30"/>
      <c r="MH296" s="30"/>
      <c r="MI296" s="30"/>
      <c r="MJ296" s="30"/>
      <c r="MK296" s="30"/>
      <c r="ML296" s="30"/>
      <c r="MM296" s="30"/>
      <c r="MN296" s="30"/>
      <c r="MO296" s="30"/>
      <c r="MP296" s="30"/>
      <c r="MQ296" s="30"/>
      <c r="MR296" s="30"/>
      <c r="MS296" s="30"/>
      <c r="MT296" s="30"/>
      <c r="MU296" s="30"/>
      <c r="MV296" s="30"/>
      <c r="MW296" s="30"/>
      <c r="MX296" s="30"/>
      <c r="MY296" s="30"/>
      <c r="MZ296" s="30"/>
      <c r="NA296" s="30"/>
      <c r="NB296" s="30"/>
      <c r="NC296" s="135"/>
      <c r="ND296" s="30"/>
      <c r="NE296" s="30"/>
      <c r="NF296" s="30"/>
      <c r="NG296" s="30"/>
      <c r="NH296" s="30"/>
      <c r="NI296" s="30"/>
      <c r="NJ296" s="30"/>
      <c r="NK296" s="30"/>
      <c r="NL296" s="30"/>
      <c r="NM296" s="30"/>
      <c r="NN296" s="30"/>
      <c r="NO296" s="30"/>
      <c r="NP296" s="30"/>
      <c r="NQ296" s="30"/>
      <c r="NR296" s="30"/>
      <c r="NS296" s="30"/>
      <c r="NT296" s="30"/>
      <c r="NU296" s="30"/>
      <c r="NV296" s="30"/>
      <c r="NW296" s="30"/>
      <c r="NX296" s="30"/>
      <c r="NY296" s="30"/>
      <c r="NZ296" s="30"/>
      <c r="OA296" s="30"/>
      <c r="OB296" s="30"/>
      <c r="OC296" s="30"/>
      <c r="OD296" s="30"/>
      <c r="OE296" s="30"/>
      <c r="OF296" s="30"/>
      <c r="OG296" s="30"/>
      <c r="OH296" s="30"/>
      <c r="OI296" s="30"/>
      <c r="OJ296" s="30"/>
      <c r="OK296" s="30"/>
      <c r="OL296" s="30"/>
      <c r="OM296" s="30">
        <f t="shared" si="896"/>
        <v>1</v>
      </c>
      <c r="ON296" s="74"/>
    </row>
    <row r="297" spans="1:404" ht="52.5" hidden="1" customHeight="1">
      <c r="A297" s="310"/>
      <c r="B297" s="74">
        <v>88</v>
      </c>
      <c r="C297" s="16" t="s">
        <v>282</v>
      </c>
      <c r="D297" s="73" t="s">
        <v>2</v>
      </c>
      <c r="E297" s="16" t="s">
        <v>283</v>
      </c>
      <c r="F297" s="82" t="s">
        <v>2</v>
      </c>
      <c r="G297" s="73"/>
      <c r="H297" s="89" t="s">
        <v>742</v>
      </c>
      <c r="I297" s="33" t="s">
        <v>1249</v>
      </c>
      <c r="J297" s="76"/>
      <c r="K297" s="30" t="s">
        <v>636</v>
      </c>
      <c r="L297" s="30" t="s">
        <v>637</v>
      </c>
      <c r="M297" s="29" t="s">
        <v>983</v>
      </c>
      <c r="N297" s="93" t="s">
        <v>639</v>
      </c>
      <c r="O297" s="301"/>
      <c r="P297" s="76"/>
      <c r="Q297" s="30"/>
      <c r="R297" s="30"/>
      <c r="S297" s="30"/>
      <c r="T297" s="30" t="s">
        <v>27</v>
      </c>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130"/>
      <c r="CP297" s="130"/>
      <c r="CQ297" s="130"/>
      <c r="CR297" s="130"/>
      <c r="CS297" s="130"/>
      <c r="CT297" s="130"/>
      <c r="CU297" s="130"/>
      <c r="CV297" s="130"/>
      <c r="CW297" s="130"/>
      <c r="CX297" s="130"/>
      <c r="CY297" s="30"/>
      <c r="CZ297" s="30"/>
      <c r="DA297" s="30"/>
      <c r="DB297" s="30"/>
      <c r="DC297" s="30"/>
      <c r="DD297" s="30"/>
      <c r="DE297" s="30"/>
      <c r="DF297" s="30"/>
      <c r="DG297" s="30"/>
      <c r="DH297" s="135"/>
      <c r="DI297" s="30"/>
      <c r="DJ297" s="30"/>
      <c r="DK297" s="30"/>
      <c r="DL297" s="30"/>
      <c r="DM297" s="30"/>
      <c r="DN297" s="30"/>
      <c r="DO297" s="30"/>
      <c r="DP297" s="30"/>
      <c r="DQ297" s="30"/>
      <c r="DR297" s="152" t="s">
        <v>1067</v>
      </c>
      <c r="DS297" s="152" t="s">
        <v>1067</v>
      </c>
      <c r="DT297" s="152" t="s">
        <v>1067</v>
      </c>
      <c r="DU297" s="152" t="s">
        <v>1067</v>
      </c>
      <c r="DV297" s="152" t="s">
        <v>1067</v>
      </c>
      <c r="DW297" s="30">
        <v>2</v>
      </c>
      <c r="DX297" s="30">
        <v>1</v>
      </c>
      <c r="DY297" s="30">
        <v>2</v>
      </c>
      <c r="DZ297" s="30">
        <v>2</v>
      </c>
      <c r="EA297" s="23">
        <v>1</v>
      </c>
      <c r="EB297" s="23">
        <v>1</v>
      </c>
      <c r="EC297" s="30">
        <v>2</v>
      </c>
      <c r="ED297" s="30">
        <v>2</v>
      </c>
      <c r="EE297" s="30">
        <v>2</v>
      </c>
      <c r="EF297" s="30">
        <v>2</v>
      </c>
      <c r="EG297" s="30">
        <v>2</v>
      </c>
      <c r="EH297" s="23">
        <v>2</v>
      </c>
      <c r="EI297" s="30">
        <v>2</v>
      </c>
      <c r="EJ297" s="23">
        <v>1</v>
      </c>
      <c r="EK297" s="30">
        <v>2</v>
      </c>
      <c r="EL297" s="30">
        <v>2</v>
      </c>
      <c r="EM297" s="30">
        <v>2</v>
      </c>
      <c r="EN297" s="30"/>
      <c r="EO297" s="208">
        <f>COUNTIF(DW297:EN297,"2")</f>
        <v>13</v>
      </c>
      <c r="EP297" s="207">
        <f t="shared" ref="EP297" si="921">EO297/(EO297+EQ297+ES297+EU297)</f>
        <v>0.76470588235294112</v>
      </c>
      <c r="EQ297" s="208">
        <f>COUNTIF(DW297:EN297,"1")</f>
        <v>4</v>
      </c>
      <c r="ER297" s="207">
        <f t="shared" ref="ER297" si="922">EQ297/(EO297+EQ297+ES297+EU297)</f>
        <v>0.23529411764705882</v>
      </c>
      <c r="ES297" s="208">
        <f>COUNTIF(DW297:EN297,"0")</f>
        <v>0</v>
      </c>
      <c r="ET297" s="207">
        <f t="shared" ref="ET297" si="923">ES297/(EO297+EQ297+ES297+EU297)</f>
        <v>0</v>
      </c>
      <c r="EU297" s="208">
        <f>COUNTIF(DW297:EN297,"KĐG")</f>
        <v>0</v>
      </c>
      <c r="EV297" s="207">
        <f t="shared" ref="EV297" si="924">EU297/(EO297+EQ297+ES297+EU297)</f>
        <v>0</v>
      </c>
      <c r="EW297" s="209">
        <f t="shared" ref="EW297" si="925">(((EO297*2)+(EQ297*1)+(ES297*0)))/(EO297+EQ297+ES297)</f>
        <v>1.7647058823529411</v>
      </c>
      <c r="EX297" s="169" t="str">
        <f t="shared" ref="EX297" si="926">IF(EV297&gt;=50%,"KĐG",IF(EW297&gt;=1.6,"ĐMT",IF(EW297&gt;=1,"CCG","CĐ")))</f>
        <v>ĐMT</v>
      </c>
      <c r="EY297" s="135"/>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c r="IY297" s="30"/>
      <c r="IZ297" s="30"/>
      <c r="JA297" s="30"/>
      <c r="JB297" s="30"/>
      <c r="JC297" s="30"/>
      <c r="JD297" s="30"/>
      <c r="JE297" s="30"/>
      <c r="JF297" s="30"/>
      <c r="JG297" s="30"/>
      <c r="JH297" s="30"/>
      <c r="JI297" s="30"/>
      <c r="JJ297" s="30"/>
      <c r="JK297" s="30"/>
      <c r="JL297" s="30"/>
      <c r="JM297" s="30"/>
      <c r="JN297" s="30"/>
      <c r="JO297" s="30"/>
      <c r="JP297" s="30"/>
      <c r="JQ297" s="30"/>
      <c r="JR297" s="30"/>
      <c r="JS297" s="30"/>
      <c r="JT297" s="30"/>
      <c r="JU297" s="30"/>
      <c r="JV297" s="30"/>
      <c r="JW297" s="30"/>
      <c r="JX297" s="30"/>
      <c r="JY297" s="30"/>
      <c r="JZ297" s="30"/>
      <c r="KA297" s="30"/>
      <c r="KB297" s="30"/>
      <c r="KC297" s="30"/>
      <c r="KD297" s="30"/>
      <c r="KE297" s="30"/>
      <c r="KF297" s="30"/>
      <c r="KG297" s="30"/>
      <c r="KH297" s="30"/>
      <c r="KI297" s="30"/>
      <c r="KJ297" s="30"/>
      <c r="KK297" s="30"/>
      <c r="KL297" s="30"/>
      <c r="KM297" s="30"/>
      <c r="KN297" s="30"/>
      <c r="KO297" s="30"/>
      <c r="KP297" s="30"/>
      <c r="KQ297" s="30"/>
      <c r="KR297" s="30"/>
      <c r="KS297" s="30"/>
      <c r="KT297" s="30"/>
      <c r="KU297" s="30"/>
      <c r="KV297" s="30"/>
      <c r="KW297" s="30"/>
      <c r="KX297" s="30"/>
      <c r="KY297" s="30"/>
      <c r="KZ297" s="30"/>
      <c r="LA297" s="30"/>
      <c r="LB297" s="30"/>
      <c r="LC297" s="30"/>
      <c r="LD297" s="130"/>
      <c r="LE297" s="130"/>
      <c r="LF297" s="130"/>
      <c r="LG297" s="130"/>
      <c r="LH297" s="130"/>
      <c r="LI297" s="130"/>
      <c r="LJ297" s="130"/>
      <c r="LK297" s="130"/>
      <c r="LL297" s="130"/>
      <c r="LM297" s="130"/>
      <c r="LN297" s="130"/>
      <c r="LO297" s="130"/>
      <c r="LP297" s="130"/>
      <c r="LQ297" s="130"/>
      <c r="LR297" s="130"/>
      <c r="LS297" s="130"/>
      <c r="LT297" s="130"/>
      <c r="LU297" s="130"/>
      <c r="LV297" s="130"/>
      <c r="LW297" s="130"/>
      <c r="LX297" s="135"/>
      <c r="LY297" s="30"/>
      <c r="LZ297" s="30"/>
      <c r="MA297" s="30"/>
      <c r="MB297" s="30"/>
      <c r="MC297" s="30"/>
      <c r="MD297" s="30"/>
      <c r="ME297" s="30"/>
      <c r="MF297" s="30"/>
      <c r="MG297" s="30"/>
      <c r="MH297" s="30"/>
      <c r="MI297" s="30"/>
      <c r="MJ297" s="30"/>
      <c r="MK297" s="30"/>
      <c r="ML297" s="30"/>
      <c r="MM297" s="30"/>
      <c r="MN297" s="30"/>
      <c r="MO297" s="30"/>
      <c r="MP297" s="30"/>
      <c r="MQ297" s="30"/>
      <c r="MR297" s="30"/>
      <c r="MS297" s="30"/>
      <c r="MT297" s="30"/>
      <c r="MU297" s="30"/>
      <c r="MV297" s="30"/>
      <c r="MW297" s="30"/>
      <c r="MX297" s="30"/>
      <c r="MY297" s="30"/>
      <c r="MZ297" s="30"/>
      <c r="NA297" s="30"/>
      <c r="NB297" s="30"/>
      <c r="NC297" s="135"/>
      <c r="ND297" s="30"/>
      <c r="NE297" s="30"/>
      <c r="NF297" s="30"/>
      <c r="NG297" s="30"/>
      <c r="NH297" s="30"/>
      <c r="NI297" s="30"/>
      <c r="NJ297" s="30"/>
      <c r="NK297" s="30"/>
      <c r="NL297" s="30"/>
      <c r="NM297" s="30"/>
      <c r="NN297" s="30"/>
      <c r="NO297" s="30"/>
      <c r="NP297" s="30"/>
      <c r="NQ297" s="30"/>
      <c r="NR297" s="30"/>
      <c r="NS297" s="30"/>
      <c r="NT297" s="30"/>
      <c r="NU297" s="30"/>
      <c r="NV297" s="30"/>
      <c r="NW297" s="30"/>
      <c r="NX297" s="30"/>
      <c r="NY297" s="30"/>
      <c r="NZ297" s="30"/>
      <c r="OA297" s="30"/>
      <c r="OB297" s="30"/>
      <c r="OC297" s="30"/>
      <c r="OD297" s="30"/>
      <c r="OE297" s="30"/>
      <c r="OF297" s="30"/>
      <c r="OG297" s="30"/>
      <c r="OH297" s="30"/>
      <c r="OI297" s="30"/>
      <c r="OJ297" s="30"/>
      <c r="OK297" s="30"/>
      <c r="OL297" s="30"/>
      <c r="OM297" s="30">
        <f t="shared" si="896"/>
        <v>1</v>
      </c>
      <c r="ON297" s="74"/>
    </row>
    <row r="298" spans="1:404" ht="36" hidden="1" customHeight="1">
      <c r="A298" s="310"/>
      <c r="B298" s="74">
        <v>88</v>
      </c>
      <c r="C298" s="16" t="s">
        <v>282</v>
      </c>
      <c r="D298" s="73" t="s">
        <v>2</v>
      </c>
      <c r="E298" s="16" t="s">
        <v>283</v>
      </c>
      <c r="F298" s="82" t="s">
        <v>2</v>
      </c>
      <c r="G298" s="73"/>
      <c r="H298" s="89" t="s">
        <v>742</v>
      </c>
      <c r="I298" s="33" t="s">
        <v>1286</v>
      </c>
      <c r="J298" s="76"/>
      <c r="K298" s="30" t="s">
        <v>636</v>
      </c>
      <c r="L298" s="30" t="s">
        <v>637</v>
      </c>
      <c r="M298" s="29" t="s">
        <v>983</v>
      </c>
      <c r="N298" s="93" t="s">
        <v>639</v>
      </c>
      <c r="O298" s="301"/>
      <c r="P298" s="76"/>
      <c r="Q298" s="30"/>
      <c r="R298" s="30"/>
      <c r="S298" s="30"/>
      <c r="T298" s="30"/>
      <c r="U298" s="30" t="s">
        <v>27</v>
      </c>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130"/>
      <c r="CP298" s="130"/>
      <c r="CQ298" s="130"/>
      <c r="CR298" s="130"/>
      <c r="CS298" s="130"/>
      <c r="CT298" s="130"/>
      <c r="CU298" s="130"/>
      <c r="CV298" s="130"/>
      <c r="CW298" s="130"/>
      <c r="CX298" s="130"/>
      <c r="CY298" s="30"/>
      <c r="CZ298" s="30"/>
      <c r="DA298" s="30"/>
      <c r="DB298" s="30"/>
      <c r="DC298" s="30"/>
      <c r="DD298" s="30"/>
      <c r="DE298" s="30"/>
      <c r="DF298" s="30"/>
      <c r="DG298" s="30"/>
      <c r="DH298" s="135"/>
      <c r="DI298" s="30"/>
      <c r="DJ298" s="30"/>
      <c r="DK298" s="30"/>
      <c r="DL298" s="30"/>
      <c r="DM298" s="30"/>
      <c r="DN298" s="30"/>
      <c r="DO298" s="30"/>
      <c r="DP298" s="30"/>
      <c r="DQ298" s="30"/>
      <c r="DR298" s="135"/>
      <c r="DS298" s="30"/>
      <c r="DT298" s="30"/>
      <c r="DU298" s="30"/>
      <c r="DV298" s="130"/>
      <c r="DW298" s="130"/>
      <c r="DX298" s="130"/>
      <c r="DY298" s="130"/>
      <c r="DZ298" s="130"/>
      <c r="EA298" s="130"/>
      <c r="EB298" s="130"/>
      <c r="EC298" s="130"/>
      <c r="ED298" s="130"/>
      <c r="EE298" s="130"/>
      <c r="EF298" s="130"/>
      <c r="EG298" s="130"/>
      <c r="EH298" s="130"/>
      <c r="EI298" s="130"/>
      <c r="EJ298" s="130"/>
      <c r="EK298" s="130"/>
      <c r="EL298" s="130"/>
      <c r="EM298" s="130"/>
      <c r="EN298" s="130"/>
      <c r="EO298" s="130"/>
      <c r="EP298" s="30"/>
      <c r="EQ298" s="30"/>
      <c r="ER298" s="30"/>
      <c r="ES298" s="30"/>
      <c r="ET298" s="30"/>
      <c r="EU298" s="30"/>
      <c r="EV298" s="30"/>
      <c r="EW298" s="30"/>
      <c r="EX298" s="30"/>
      <c r="EY298" s="152" t="s">
        <v>1067</v>
      </c>
      <c r="EZ298" s="152" t="s">
        <v>1067</v>
      </c>
      <c r="FA298" s="152" t="s">
        <v>1067</v>
      </c>
      <c r="FB298" s="30">
        <v>2</v>
      </c>
      <c r="FC298" s="30">
        <v>1</v>
      </c>
      <c r="FD298" s="30">
        <v>2</v>
      </c>
      <c r="FE298" s="30">
        <v>2</v>
      </c>
      <c r="FF298" s="23">
        <v>1</v>
      </c>
      <c r="FG298" s="23">
        <v>2</v>
      </c>
      <c r="FH298" s="30">
        <v>2</v>
      </c>
      <c r="FI298" s="30">
        <v>2</v>
      </c>
      <c r="FJ298" s="30">
        <v>2</v>
      </c>
      <c r="FK298" s="30">
        <v>2</v>
      </c>
      <c r="FL298" s="30">
        <v>2</v>
      </c>
      <c r="FM298" s="23">
        <v>2</v>
      </c>
      <c r="FN298" s="30">
        <v>2</v>
      </c>
      <c r="FO298" s="23">
        <v>1</v>
      </c>
      <c r="FP298" s="30">
        <v>2</v>
      </c>
      <c r="FQ298" s="30">
        <v>2</v>
      </c>
      <c r="FR298" s="30">
        <v>2</v>
      </c>
      <c r="FS298" s="30"/>
      <c r="FT298" s="214">
        <f>COUNTIF(FB298:FS298,"2")</f>
        <v>14</v>
      </c>
      <c r="FU298" s="215">
        <f t="shared" ref="FU298" si="927">FT298/(FT298+FV298+FX298+FZ298)</f>
        <v>0.82352941176470584</v>
      </c>
      <c r="FV298" s="214">
        <f>COUNTIF(FB298:FS298,"1")</f>
        <v>3</v>
      </c>
      <c r="FW298" s="215">
        <f t="shared" ref="FW298" si="928">FV298/(FT298+FV298+FX298+FZ298)</f>
        <v>0.17647058823529413</v>
      </c>
      <c r="FX298" s="214">
        <f>COUNTIF(FB298:FS298,"0")</f>
        <v>0</v>
      </c>
      <c r="FY298" s="215">
        <f t="shared" ref="FY298" si="929">FX298/(FT298+FV298+FX298+FZ298)</f>
        <v>0</v>
      </c>
      <c r="FZ298" s="214">
        <f>COUNTIF(FB298:FS298,"KĐG")</f>
        <v>0</v>
      </c>
      <c r="GA298" s="215">
        <f t="shared" ref="GA298" si="930">FZ298/(FT298+FV298+FX298+FZ298)</f>
        <v>0</v>
      </c>
      <c r="GB298" s="216">
        <f t="shared" ref="GB298" si="931">(((FT298*2)+(FV298*1)+(FX298*0)))/(FT298+FV298+FX298)</f>
        <v>1.8235294117647058</v>
      </c>
      <c r="GC298" s="169" t="str">
        <f t="shared" ref="GC298" si="932">IF(GA298&gt;=50%,"KĐG",IF(GB298&gt;=1.6,"ĐMT",IF(GB298&gt;=1,"CCG","CĐ")))</f>
        <v>ĐMT</v>
      </c>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c r="IY298" s="30"/>
      <c r="IZ298" s="30"/>
      <c r="JA298" s="30"/>
      <c r="JB298" s="30"/>
      <c r="JC298" s="30"/>
      <c r="JD298" s="30"/>
      <c r="JE298" s="30"/>
      <c r="JF298" s="30"/>
      <c r="JG298" s="30"/>
      <c r="JH298" s="30"/>
      <c r="JI298" s="30"/>
      <c r="JJ298" s="30"/>
      <c r="JK298" s="30"/>
      <c r="JL298" s="30"/>
      <c r="JM298" s="30"/>
      <c r="JN298" s="30"/>
      <c r="JO298" s="30"/>
      <c r="JP298" s="30"/>
      <c r="JQ298" s="30"/>
      <c r="JR298" s="30"/>
      <c r="JS298" s="30"/>
      <c r="JT298" s="30"/>
      <c r="JU298" s="30"/>
      <c r="JV298" s="30"/>
      <c r="JW298" s="30"/>
      <c r="JX298" s="30"/>
      <c r="JY298" s="30"/>
      <c r="JZ298" s="30"/>
      <c r="KA298" s="30"/>
      <c r="KB298" s="30"/>
      <c r="KC298" s="30"/>
      <c r="KD298" s="30"/>
      <c r="KE298" s="30"/>
      <c r="KF298" s="30"/>
      <c r="KG298" s="30"/>
      <c r="KH298" s="30"/>
      <c r="KI298" s="30"/>
      <c r="KJ298" s="30"/>
      <c r="KK298" s="30"/>
      <c r="KL298" s="30"/>
      <c r="KM298" s="30"/>
      <c r="KN298" s="30"/>
      <c r="KO298" s="30"/>
      <c r="KP298" s="30"/>
      <c r="KQ298" s="30"/>
      <c r="KR298" s="30"/>
      <c r="KS298" s="30"/>
      <c r="KT298" s="30"/>
      <c r="KU298" s="30"/>
      <c r="KV298" s="30"/>
      <c r="KW298" s="30"/>
      <c r="KX298" s="30"/>
      <c r="KY298" s="30"/>
      <c r="KZ298" s="30"/>
      <c r="LA298" s="30"/>
      <c r="LB298" s="30"/>
      <c r="LC298" s="30"/>
      <c r="LD298" s="130"/>
      <c r="LE298" s="130"/>
      <c r="LF298" s="130"/>
      <c r="LG298" s="130"/>
      <c r="LH298" s="130"/>
      <c r="LI298" s="130"/>
      <c r="LJ298" s="130"/>
      <c r="LK298" s="130"/>
      <c r="LL298" s="130"/>
      <c r="LM298" s="130"/>
      <c r="LN298" s="130"/>
      <c r="LO298" s="130"/>
      <c r="LP298" s="130"/>
      <c r="LQ298" s="130"/>
      <c r="LR298" s="130"/>
      <c r="LS298" s="130"/>
      <c r="LT298" s="130"/>
      <c r="LU298" s="130"/>
      <c r="LV298" s="130"/>
      <c r="LW298" s="130"/>
      <c r="LX298" s="135"/>
      <c r="LY298" s="30"/>
      <c r="LZ298" s="30"/>
      <c r="MA298" s="30"/>
      <c r="MB298" s="30"/>
      <c r="MC298" s="30"/>
      <c r="MD298" s="30"/>
      <c r="ME298" s="30"/>
      <c r="MF298" s="30"/>
      <c r="MG298" s="30"/>
      <c r="MH298" s="30"/>
      <c r="MI298" s="30"/>
      <c r="MJ298" s="30"/>
      <c r="MK298" s="30"/>
      <c r="ML298" s="30"/>
      <c r="MM298" s="30"/>
      <c r="MN298" s="30"/>
      <c r="MO298" s="30"/>
      <c r="MP298" s="30"/>
      <c r="MQ298" s="30"/>
      <c r="MR298" s="30"/>
      <c r="MS298" s="30"/>
      <c r="MT298" s="30"/>
      <c r="MU298" s="30"/>
      <c r="MV298" s="30"/>
      <c r="MW298" s="30"/>
      <c r="MX298" s="30"/>
      <c r="MY298" s="30"/>
      <c r="MZ298" s="30"/>
      <c r="NA298" s="30"/>
      <c r="NB298" s="30"/>
      <c r="NC298" s="135"/>
      <c r="ND298" s="30"/>
      <c r="NE298" s="30"/>
      <c r="NF298" s="30"/>
      <c r="NG298" s="30"/>
      <c r="NH298" s="30"/>
      <c r="NI298" s="30"/>
      <c r="NJ298" s="30"/>
      <c r="NK298" s="30"/>
      <c r="NL298" s="30"/>
      <c r="NM298" s="30"/>
      <c r="NN298" s="30"/>
      <c r="NO298" s="30"/>
      <c r="NP298" s="30"/>
      <c r="NQ298" s="30"/>
      <c r="NR298" s="30"/>
      <c r="NS298" s="30"/>
      <c r="NT298" s="30"/>
      <c r="NU298" s="30"/>
      <c r="NV298" s="30"/>
      <c r="NW298" s="30"/>
      <c r="NX298" s="30"/>
      <c r="NY298" s="30"/>
      <c r="NZ298" s="30"/>
      <c r="OA298" s="30"/>
      <c r="OB298" s="30"/>
      <c r="OC298" s="30"/>
      <c r="OD298" s="30"/>
      <c r="OE298" s="30"/>
      <c r="OF298" s="30"/>
      <c r="OG298" s="30"/>
      <c r="OH298" s="30"/>
      <c r="OI298" s="30"/>
      <c r="OJ298" s="30"/>
      <c r="OK298" s="30"/>
      <c r="OL298" s="30"/>
      <c r="OM298" s="30">
        <f t="shared" si="896"/>
        <v>1</v>
      </c>
      <c r="ON298" s="74"/>
    </row>
    <row r="299" spans="1:404" ht="32.25" hidden="1" customHeight="1">
      <c r="A299" s="310"/>
      <c r="B299" s="74">
        <v>88</v>
      </c>
      <c r="C299" s="16" t="s">
        <v>282</v>
      </c>
      <c r="D299" s="73" t="s">
        <v>2</v>
      </c>
      <c r="E299" s="16" t="s">
        <v>283</v>
      </c>
      <c r="F299" s="82" t="s">
        <v>2</v>
      </c>
      <c r="G299" s="73"/>
      <c r="H299" s="89" t="s">
        <v>742</v>
      </c>
      <c r="I299" s="33" t="s">
        <v>743</v>
      </c>
      <c r="J299" s="76"/>
      <c r="K299" s="30" t="s">
        <v>636</v>
      </c>
      <c r="L299" s="30" t="s">
        <v>637</v>
      </c>
      <c r="M299" s="29" t="s">
        <v>983</v>
      </c>
      <c r="N299" s="93" t="s">
        <v>639</v>
      </c>
      <c r="O299" s="301"/>
      <c r="P299" s="76"/>
      <c r="Q299" s="30"/>
      <c r="R299" s="30"/>
      <c r="S299" s="30"/>
      <c r="T299" s="30"/>
      <c r="U299" s="30"/>
      <c r="V299" s="30" t="s">
        <v>27</v>
      </c>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130"/>
      <c r="CP299" s="130"/>
      <c r="CQ299" s="130"/>
      <c r="CR299" s="130"/>
      <c r="CS299" s="130"/>
      <c r="CT299" s="130"/>
      <c r="CU299" s="130"/>
      <c r="CV299" s="130"/>
      <c r="CW299" s="130"/>
      <c r="CX299" s="130"/>
      <c r="CY299" s="30"/>
      <c r="CZ299" s="30"/>
      <c r="DA299" s="30"/>
      <c r="DB299" s="30"/>
      <c r="DC299" s="30"/>
      <c r="DD299" s="30"/>
      <c r="DE299" s="30"/>
      <c r="DF299" s="30"/>
      <c r="DG299" s="30"/>
      <c r="DH299" s="135"/>
      <c r="DI299" s="30"/>
      <c r="DJ299" s="30"/>
      <c r="DK299" s="30"/>
      <c r="DL299" s="30"/>
      <c r="DM299" s="30"/>
      <c r="DN299" s="30"/>
      <c r="DO299" s="30"/>
      <c r="DP299" s="30"/>
      <c r="DQ299" s="30"/>
      <c r="DR299" s="135"/>
      <c r="DS299" s="30"/>
      <c r="DT299" s="30"/>
      <c r="DU299" s="30"/>
      <c r="DV299" s="130"/>
      <c r="DW299" s="130"/>
      <c r="DX299" s="130"/>
      <c r="DY299" s="130"/>
      <c r="DZ299" s="130"/>
      <c r="EA299" s="130"/>
      <c r="EB299" s="130"/>
      <c r="EC299" s="130"/>
      <c r="ED299" s="130"/>
      <c r="EE299" s="130"/>
      <c r="EF299" s="130"/>
      <c r="EG299" s="130"/>
      <c r="EH299" s="130"/>
      <c r="EI299" s="130"/>
      <c r="EJ299" s="130"/>
      <c r="EK299" s="130"/>
      <c r="EL299" s="130"/>
      <c r="EM299" s="130"/>
      <c r="EN299" s="130"/>
      <c r="EO299" s="130"/>
      <c r="EP299" s="30"/>
      <c r="EQ299" s="30"/>
      <c r="ER299" s="30"/>
      <c r="ES299" s="30"/>
      <c r="ET299" s="30"/>
      <c r="EU299" s="30"/>
      <c r="EV299" s="30"/>
      <c r="EW299" s="30"/>
      <c r="EX299" s="30"/>
      <c r="EY299" s="135"/>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152" t="s">
        <v>1067</v>
      </c>
      <c r="GE299" s="152" t="s">
        <v>1067</v>
      </c>
      <c r="GF299" s="30">
        <v>2</v>
      </c>
      <c r="GG299" s="30">
        <v>1</v>
      </c>
      <c r="GH299" s="30">
        <v>2</v>
      </c>
      <c r="GI299" s="30">
        <v>2</v>
      </c>
      <c r="GJ299" s="23">
        <v>1</v>
      </c>
      <c r="GK299" s="23">
        <v>1</v>
      </c>
      <c r="GL299" s="30">
        <v>2</v>
      </c>
      <c r="GM299" s="30">
        <v>2</v>
      </c>
      <c r="GN299" s="30">
        <v>2</v>
      </c>
      <c r="GO299" s="30">
        <v>2</v>
      </c>
      <c r="GP299" s="30">
        <v>2</v>
      </c>
      <c r="GQ299" s="30">
        <v>2</v>
      </c>
      <c r="GR299" s="30">
        <v>2</v>
      </c>
      <c r="GS299" s="23">
        <v>1</v>
      </c>
      <c r="GT299" s="30">
        <v>2</v>
      </c>
      <c r="GU299" s="30">
        <v>2</v>
      </c>
      <c r="GV299" s="30">
        <v>2</v>
      </c>
      <c r="GW299" s="30"/>
      <c r="GX299" s="30">
        <v>2</v>
      </c>
      <c r="GY299" s="224">
        <f>COUNTIF(GF299:GX299,"2")</f>
        <v>14</v>
      </c>
      <c r="GZ299" s="225">
        <f t="shared" ref="GZ299" si="933">GY299/(GY299+HA299+HC299+HE299)</f>
        <v>0.77777777777777779</v>
      </c>
      <c r="HA299" s="224">
        <f>COUNTIF(GG299:GX299,"1")</f>
        <v>4</v>
      </c>
      <c r="HB299" s="225">
        <f t="shared" ref="HB299" si="934">HA299/(GY299+HA299+HC299+HE299)</f>
        <v>0.22222222222222221</v>
      </c>
      <c r="HC299" s="224">
        <f>COUNTIF(GG299:GX299,"0")</f>
        <v>0</v>
      </c>
      <c r="HD299" s="225">
        <f t="shared" ref="HD299" si="935">HC299/(GY299+HA299+HC299+HE299)</f>
        <v>0</v>
      </c>
      <c r="HE299" s="224">
        <f>COUNTIF(GG299:GX299,"KĐG")</f>
        <v>0</v>
      </c>
      <c r="HF299" s="225">
        <f t="shared" ref="HF299" si="936">HE299/(GY299+HA299+HC299+HE299)</f>
        <v>0</v>
      </c>
      <c r="HG299" s="226">
        <f t="shared" ref="HG299" si="937">(((GY299*2)+(HA299*1)+(HC299*0)))/(GY299+HA299+HC299)</f>
        <v>1.7777777777777777</v>
      </c>
      <c r="HH299" s="169" t="str">
        <f t="shared" ref="HH299" si="938">IF(HF299&gt;=50%,"KĐG",IF(HG299&gt;=1.6,"ĐMT",IF(HG299&gt;=1,"CCG","CĐ")))</f>
        <v>ĐMT</v>
      </c>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c r="KZ299" s="30"/>
      <c r="LA299" s="30"/>
      <c r="LB299" s="30"/>
      <c r="LC299" s="30"/>
      <c r="LD299" s="130"/>
      <c r="LE299" s="130"/>
      <c r="LF299" s="130"/>
      <c r="LG299" s="130"/>
      <c r="LH299" s="130"/>
      <c r="LI299" s="130"/>
      <c r="LJ299" s="130"/>
      <c r="LK299" s="130"/>
      <c r="LL299" s="130"/>
      <c r="LM299" s="130"/>
      <c r="LN299" s="130"/>
      <c r="LO299" s="130"/>
      <c r="LP299" s="130"/>
      <c r="LQ299" s="130"/>
      <c r="LR299" s="130"/>
      <c r="LS299" s="130"/>
      <c r="LT299" s="130"/>
      <c r="LU299" s="130"/>
      <c r="LV299" s="130"/>
      <c r="LW299" s="130"/>
      <c r="LX299" s="135"/>
      <c r="LY299" s="30"/>
      <c r="LZ299" s="30"/>
      <c r="MA299" s="30"/>
      <c r="MB299" s="30"/>
      <c r="MC299" s="30"/>
      <c r="MD299" s="30"/>
      <c r="ME299" s="30"/>
      <c r="MF299" s="30"/>
      <c r="MG299" s="30"/>
      <c r="MH299" s="30"/>
      <c r="MI299" s="30"/>
      <c r="MJ299" s="30"/>
      <c r="MK299" s="30"/>
      <c r="ML299" s="30"/>
      <c r="MM299" s="30"/>
      <c r="MN299" s="30"/>
      <c r="MO299" s="30"/>
      <c r="MP299" s="30"/>
      <c r="MQ299" s="30"/>
      <c r="MR299" s="30"/>
      <c r="MS299" s="30"/>
      <c r="MT299" s="30"/>
      <c r="MU299" s="30"/>
      <c r="MV299" s="30"/>
      <c r="MW299" s="30"/>
      <c r="MX299" s="30"/>
      <c r="MY299" s="30"/>
      <c r="MZ299" s="30"/>
      <c r="NA299" s="30"/>
      <c r="NB299" s="30"/>
      <c r="NC299" s="135"/>
      <c r="ND299" s="30"/>
      <c r="NE299" s="30"/>
      <c r="NF299" s="30"/>
      <c r="NG299" s="30"/>
      <c r="NH299" s="30"/>
      <c r="NI299" s="30"/>
      <c r="NJ299" s="30"/>
      <c r="NK299" s="30"/>
      <c r="NL299" s="30"/>
      <c r="NM299" s="30"/>
      <c r="NN299" s="30"/>
      <c r="NO299" s="30"/>
      <c r="NP299" s="30"/>
      <c r="NQ299" s="30"/>
      <c r="NR299" s="30"/>
      <c r="NS299" s="30"/>
      <c r="NT299" s="30"/>
      <c r="NU299" s="30"/>
      <c r="NV299" s="30"/>
      <c r="NW299" s="30"/>
      <c r="NX299" s="30"/>
      <c r="NY299" s="30"/>
      <c r="NZ299" s="30"/>
      <c r="OA299" s="30"/>
      <c r="OB299" s="30"/>
      <c r="OC299" s="30"/>
      <c r="OD299" s="30"/>
      <c r="OE299" s="30"/>
      <c r="OF299" s="30"/>
      <c r="OG299" s="30"/>
      <c r="OH299" s="30"/>
      <c r="OI299" s="30"/>
      <c r="OJ299" s="30"/>
      <c r="OK299" s="30"/>
      <c r="OL299" s="30"/>
      <c r="OM299" s="30">
        <f t="shared" si="896"/>
        <v>1</v>
      </c>
      <c r="ON299" s="74"/>
    </row>
    <row r="300" spans="1:404" ht="51" customHeight="1">
      <c r="A300" s="310"/>
      <c r="B300" s="74">
        <v>88</v>
      </c>
      <c r="C300" s="16" t="s">
        <v>282</v>
      </c>
      <c r="D300" s="73" t="s">
        <v>2</v>
      </c>
      <c r="E300" s="16" t="s">
        <v>283</v>
      </c>
      <c r="F300" s="82" t="s">
        <v>2</v>
      </c>
      <c r="G300" s="73"/>
      <c r="H300" s="89" t="s">
        <v>742</v>
      </c>
      <c r="I300" s="33" t="s">
        <v>743</v>
      </c>
      <c r="J300" s="76"/>
      <c r="K300" s="30" t="s">
        <v>636</v>
      </c>
      <c r="L300" s="30" t="s">
        <v>637</v>
      </c>
      <c r="M300" s="29" t="s">
        <v>983</v>
      </c>
      <c r="N300" s="93" t="s">
        <v>639</v>
      </c>
      <c r="O300" s="301"/>
      <c r="P300" s="76"/>
      <c r="Q300" s="30"/>
      <c r="R300" s="30"/>
      <c r="S300" s="30"/>
      <c r="T300" s="30"/>
      <c r="U300" s="30"/>
      <c r="V300" s="30"/>
      <c r="W300" s="30" t="s">
        <v>27</v>
      </c>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130"/>
      <c r="CP300" s="130"/>
      <c r="CQ300" s="130"/>
      <c r="CR300" s="130"/>
      <c r="CS300" s="130"/>
      <c r="CT300" s="130"/>
      <c r="CU300" s="130"/>
      <c r="CV300" s="130"/>
      <c r="CW300" s="130"/>
      <c r="CX300" s="130"/>
      <c r="CY300" s="30"/>
      <c r="CZ300" s="30"/>
      <c r="DA300" s="30"/>
      <c r="DB300" s="30"/>
      <c r="DC300" s="30"/>
      <c r="DD300" s="30"/>
      <c r="DE300" s="30"/>
      <c r="DF300" s="30"/>
      <c r="DG300" s="30"/>
      <c r="DH300" s="135"/>
      <c r="DI300" s="30"/>
      <c r="DJ300" s="30"/>
      <c r="DK300" s="30"/>
      <c r="DL300" s="30"/>
      <c r="DM300" s="30"/>
      <c r="DN300" s="30"/>
      <c r="DO300" s="30"/>
      <c r="DP300" s="30"/>
      <c r="DQ300" s="30"/>
      <c r="DR300" s="135"/>
      <c r="DS300" s="30"/>
      <c r="DT300" s="30"/>
      <c r="DU300" s="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30"/>
      <c r="EQ300" s="30"/>
      <c r="ER300" s="30"/>
      <c r="ES300" s="30"/>
      <c r="ET300" s="30"/>
      <c r="EU300" s="30"/>
      <c r="EV300" s="30"/>
      <c r="EW300" s="30"/>
      <c r="EX300" s="30"/>
      <c r="EY300" s="135"/>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152" t="s">
        <v>1067</v>
      </c>
      <c r="HJ300" s="152" t="s">
        <v>1067</v>
      </c>
      <c r="HK300" s="152" t="s">
        <v>1067</v>
      </c>
      <c r="HL300" s="152" t="s">
        <v>1067</v>
      </c>
      <c r="HM300" s="152" t="s">
        <v>1067</v>
      </c>
      <c r="HN300" s="30">
        <v>2</v>
      </c>
      <c r="HO300" s="30">
        <v>1</v>
      </c>
      <c r="HP300" s="30">
        <v>2</v>
      </c>
      <c r="HQ300" s="30">
        <v>2</v>
      </c>
      <c r="HR300" s="23">
        <v>1</v>
      </c>
      <c r="HS300" s="23">
        <v>2</v>
      </c>
      <c r="HT300" s="30">
        <v>2</v>
      </c>
      <c r="HU300" s="30">
        <v>1</v>
      </c>
      <c r="HV300" s="30">
        <v>2</v>
      </c>
      <c r="HW300" s="30">
        <v>2</v>
      </c>
      <c r="HX300" s="30">
        <v>2</v>
      </c>
      <c r="HY300" s="30">
        <v>2</v>
      </c>
      <c r="HZ300" s="30">
        <v>2</v>
      </c>
      <c r="IA300" s="23">
        <v>1</v>
      </c>
      <c r="IB300" s="30">
        <v>2</v>
      </c>
      <c r="IC300" s="30">
        <v>2</v>
      </c>
      <c r="ID300" s="30">
        <v>2</v>
      </c>
      <c r="IE300" s="30"/>
      <c r="IF300" s="30">
        <v>2</v>
      </c>
      <c r="IG300" s="234">
        <f>COUNTIF(HN300:IF300,"2")</f>
        <v>14</v>
      </c>
      <c r="IH300" s="235">
        <f t="shared" ref="IH300" si="939">IG300/(IG300+II300+IK300+IM300)</f>
        <v>0.77777777777777779</v>
      </c>
      <c r="II300" s="234">
        <f>COUNTIF(HO300:IF300,"1")</f>
        <v>4</v>
      </c>
      <c r="IJ300" s="235">
        <f t="shared" ref="IJ300" si="940">II300/(IG300+II300+IK300+IM300)</f>
        <v>0.22222222222222221</v>
      </c>
      <c r="IK300" s="234">
        <f>COUNTIF(HO300:IF300,"0")</f>
        <v>0</v>
      </c>
      <c r="IL300" s="235">
        <f t="shared" ref="IL300" si="941">IK300/(IG300+II300+IK300+IM300)</f>
        <v>0</v>
      </c>
      <c r="IM300" s="234">
        <f>COUNTIF(HO300:IF300,"KĐG")</f>
        <v>0</v>
      </c>
      <c r="IN300" s="235">
        <f t="shared" ref="IN300" si="942">IM300/(IG300+II300+IK300+IM300)</f>
        <v>0</v>
      </c>
      <c r="IO300" s="236">
        <f t="shared" ref="IO300" si="943">(((IG300*2)+(II300*1)+(IK300*0)))/(IG300+II300+IK300)</f>
        <v>1.7777777777777777</v>
      </c>
      <c r="IP300" s="169" t="str">
        <f t="shared" ref="IP300" si="944">IF(IN300&gt;=50%,"KĐG",IF(IO300&gt;=1.6,"ĐMT",IF(IO300&gt;=1,"CCG","CĐ")))</f>
        <v>ĐMT</v>
      </c>
      <c r="IQ300" s="30"/>
      <c r="IR300" s="30"/>
      <c r="IS300" s="30"/>
      <c r="IT300" s="30"/>
      <c r="IU300" s="30"/>
      <c r="IV300" s="30"/>
      <c r="IW300" s="30"/>
      <c r="IX300" s="30"/>
      <c r="IY300" s="30"/>
      <c r="IZ300" s="30"/>
      <c r="JA300" s="30"/>
      <c r="JB300" s="30"/>
      <c r="JC300" s="30"/>
      <c r="JD300" s="30"/>
      <c r="JE300" s="30"/>
      <c r="JF300" s="30"/>
      <c r="JG300" s="30"/>
      <c r="JH300" s="30"/>
      <c r="JI300" s="30"/>
      <c r="JJ300" s="30"/>
      <c r="JK300" s="30"/>
      <c r="JL300" s="30"/>
      <c r="JM300" s="30"/>
      <c r="JN300" s="30"/>
      <c r="JO300" s="30"/>
      <c r="JP300" s="30"/>
      <c r="JQ300" s="30"/>
      <c r="JR300" s="30"/>
      <c r="JS300" s="30"/>
      <c r="JT300" s="30"/>
      <c r="JU300" s="30"/>
      <c r="JV300" s="30"/>
      <c r="JW300" s="30"/>
      <c r="JX300" s="30"/>
      <c r="JY300" s="30"/>
      <c r="JZ300" s="30"/>
      <c r="KA300" s="30"/>
      <c r="KB300" s="30"/>
      <c r="KC300" s="30"/>
      <c r="KD300" s="30"/>
      <c r="KE300" s="30"/>
      <c r="KF300" s="30"/>
      <c r="KG300" s="30"/>
      <c r="KH300" s="30"/>
      <c r="KI300" s="30"/>
      <c r="KJ300" s="30"/>
      <c r="KK300" s="30"/>
      <c r="KL300" s="30"/>
      <c r="KM300" s="30"/>
      <c r="KN300" s="30"/>
      <c r="KO300" s="30"/>
      <c r="KP300" s="30"/>
      <c r="KQ300" s="30"/>
      <c r="KR300" s="30"/>
      <c r="KS300" s="30"/>
      <c r="KT300" s="30"/>
      <c r="KU300" s="30"/>
      <c r="KV300" s="30"/>
      <c r="KW300" s="30"/>
      <c r="KX300" s="30"/>
      <c r="KY300" s="30"/>
      <c r="KZ300" s="30"/>
      <c r="LA300" s="30"/>
      <c r="LB300" s="30"/>
      <c r="LC300" s="30"/>
      <c r="LD300" s="130"/>
      <c r="LE300" s="130"/>
      <c r="LF300" s="130"/>
      <c r="LG300" s="130"/>
      <c r="LH300" s="130"/>
      <c r="LI300" s="130"/>
      <c r="LJ300" s="130"/>
      <c r="LK300" s="130"/>
      <c r="LL300" s="130"/>
      <c r="LM300" s="130"/>
      <c r="LN300" s="130"/>
      <c r="LO300" s="130"/>
      <c r="LP300" s="130"/>
      <c r="LQ300" s="130"/>
      <c r="LR300" s="130"/>
      <c r="LS300" s="130"/>
      <c r="LT300" s="130"/>
      <c r="LU300" s="130"/>
      <c r="LV300" s="130"/>
      <c r="LW300" s="130"/>
      <c r="LX300" s="135"/>
      <c r="LY300" s="30"/>
      <c r="LZ300" s="30"/>
      <c r="MA300" s="30"/>
      <c r="MB300" s="30"/>
      <c r="MC300" s="30"/>
      <c r="MD300" s="30"/>
      <c r="ME300" s="30"/>
      <c r="MF300" s="30"/>
      <c r="MG300" s="30"/>
      <c r="MH300" s="30"/>
      <c r="MI300" s="30"/>
      <c r="MJ300" s="30"/>
      <c r="MK300" s="30"/>
      <c r="ML300" s="30"/>
      <c r="MM300" s="30"/>
      <c r="MN300" s="30"/>
      <c r="MO300" s="30"/>
      <c r="MP300" s="30"/>
      <c r="MQ300" s="30"/>
      <c r="MR300" s="30"/>
      <c r="MS300" s="30"/>
      <c r="MT300" s="30"/>
      <c r="MU300" s="30"/>
      <c r="MV300" s="30"/>
      <c r="MW300" s="30"/>
      <c r="MX300" s="30"/>
      <c r="MY300" s="30"/>
      <c r="MZ300" s="30"/>
      <c r="NA300" s="30"/>
      <c r="NB300" s="30"/>
      <c r="NC300" s="135"/>
      <c r="ND300" s="30"/>
      <c r="NE300" s="30"/>
      <c r="NF300" s="30"/>
      <c r="NG300" s="30"/>
      <c r="NH300" s="30"/>
      <c r="NI300" s="30"/>
      <c r="NJ300" s="30"/>
      <c r="NK300" s="30"/>
      <c r="NL300" s="30"/>
      <c r="NM300" s="30"/>
      <c r="NN300" s="30"/>
      <c r="NO300" s="30"/>
      <c r="NP300" s="30"/>
      <c r="NQ300" s="30"/>
      <c r="NR300" s="30"/>
      <c r="NS300" s="30"/>
      <c r="NT300" s="30"/>
      <c r="NU300" s="30"/>
      <c r="NV300" s="30"/>
      <c r="NW300" s="30"/>
      <c r="NX300" s="30"/>
      <c r="NY300" s="30"/>
      <c r="NZ300" s="30"/>
      <c r="OA300" s="30"/>
      <c r="OB300" s="30"/>
      <c r="OC300" s="30"/>
      <c r="OD300" s="30"/>
      <c r="OE300" s="30"/>
      <c r="OF300" s="30"/>
      <c r="OG300" s="30"/>
      <c r="OH300" s="30"/>
      <c r="OI300" s="30"/>
      <c r="OJ300" s="30"/>
      <c r="OK300" s="30"/>
      <c r="OL300" s="30"/>
      <c r="OM300" s="30">
        <f t="shared" si="896"/>
        <v>1</v>
      </c>
      <c r="ON300" s="74"/>
    </row>
    <row r="301" spans="1:404" ht="79.5" hidden="1" customHeight="1">
      <c r="A301" s="310"/>
      <c r="B301" s="74">
        <v>88</v>
      </c>
      <c r="C301" s="16" t="s">
        <v>282</v>
      </c>
      <c r="D301" s="73" t="s">
        <v>2</v>
      </c>
      <c r="E301" s="16" t="s">
        <v>283</v>
      </c>
      <c r="F301" s="82" t="s">
        <v>2</v>
      </c>
      <c r="G301" s="73"/>
      <c r="H301" s="89" t="s">
        <v>742</v>
      </c>
      <c r="I301" s="33" t="s">
        <v>743</v>
      </c>
      <c r="J301" s="76"/>
      <c r="K301" s="30" t="s">
        <v>636</v>
      </c>
      <c r="L301" s="30" t="s">
        <v>637</v>
      </c>
      <c r="M301" s="29" t="s">
        <v>983</v>
      </c>
      <c r="N301" s="93" t="s">
        <v>639</v>
      </c>
      <c r="O301" s="301"/>
      <c r="P301" s="76"/>
      <c r="Q301" s="30"/>
      <c r="R301" s="30"/>
      <c r="S301" s="30"/>
      <c r="T301" s="30"/>
      <c r="U301" s="30"/>
      <c r="V301" s="30"/>
      <c r="W301" s="30"/>
      <c r="X301" s="30" t="s">
        <v>27</v>
      </c>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130"/>
      <c r="CP301" s="130"/>
      <c r="CQ301" s="130"/>
      <c r="CR301" s="130"/>
      <c r="CS301" s="130"/>
      <c r="CT301" s="130"/>
      <c r="CU301" s="130"/>
      <c r="CV301" s="130"/>
      <c r="CW301" s="130"/>
      <c r="CX301" s="130"/>
      <c r="CY301" s="30"/>
      <c r="CZ301" s="30"/>
      <c r="DA301" s="30"/>
      <c r="DB301" s="30"/>
      <c r="DC301" s="30"/>
      <c r="DD301" s="30"/>
      <c r="DE301" s="30"/>
      <c r="DF301" s="30"/>
      <c r="DG301" s="30"/>
      <c r="DH301" s="135"/>
      <c r="DI301" s="30"/>
      <c r="DJ301" s="30"/>
      <c r="DK301" s="30"/>
      <c r="DL301" s="30"/>
      <c r="DM301" s="30"/>
      <c r="DN301" s="30"/>
      <c r="DO301" s="30"/>
      <c r="DP301" s="30"/>
      <c r="DQ301" s="30"/>
      <c r="DR301" s="135"/>
      <c r="DS301" s="30"/>
      <c r="DT301" s="30"/>
      <c r="DU301" s="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30"/>
      <c r="EQ301" s="30"/>
      <c r="ER301" s="30"/>
      <c r="ES301" s="30"/>
      <c r="ET301" s="30"/>
      <c r="EU301" s="30"/>
      <c r="EV301" s="30"/>
      <c r="EW301" s="30"/>
      <c r="EX301" s="30"/>
      <c r="EY301" s="135"/>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30"/>
      <c r="IR301" s="30"/>
      <c r="IS301" s="30"/>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130"/>
      <c r="LE301" s="130"/>
      <c r="LF301" s="130"/>
      <c r="LG301" s="130"/>
      <c r="LH301" s="130"/>
      <c r="LI301" s="130"/>
      <c r="LJ301" s="130"/>
      <c r="LK301" s="130"/>
      <c r="LL301" s="130"/>
      <c r="LM301" s="130"/>
      <c r="LN301" s="130"/>
      <c r="LO301" s="130"/>
      <c r="LP301" s="130"/>
      <c r="LQ301" s="130"/>
      <c r="LR301" s="130"/>
      <c r="LS301" s="130"/>
      <c r="LT301" s="130"/>
      <c r="LU301" s="130"/>
      <c r="LV301" s="130"/>
      <c r="LW301" s="130"/>
      <c r="LX301" s="135"/>
      <c r="LY301" s="30"/>
      <c r="LZ301" s="30"/>
      <c r="MA301" s="30"/>
      <c r="MB301" s="30"/>
      <c r="MC301" s="30"/>
      <c r="MD301" s="30"/>
      <c r="ME301" s="30"/>
      <c r="MF301" s="30"/>
      <c r="MG301" s="30"/>
      <c r="MH301" s="30"/>
      <c r="MI301" s="30"/>
      <c r="MJ301" s="30"/>
      <c r="MK301" s="30"/>
      <c r="ML301" s="30"/>
      <c r="MM301" s="30"/>
      <c r="MN301" s="30"/>
      <c r="MO301" s="30"/>
      <c r="MP301" s="30"/>
      <c r="MQ301" s="30"/>
      <c r="MR301" s="30"/>
      <c r="MS301" s="30"/>
      <c r="MT301" s="30"/>
      <c r="MU301" s="30"/>
      <c r="MV301" s="30"/>
      <c r="MW301" s="30"/>
      <c r="MX301" s="30"/>
      <c r="MY301" s="30"/>
      <c r="MZ301" s="30"/>
      <c r="NA301" s="30"/>
      <c r="NB301" s="30"/>
      <c r="NC301" s="135"/>
      <c r="ND301" s="30"/>
      <c r="NE301" s="30"/>
      <c r="NF301" s="30"/>
      <c r="NG301" s="30"/>
      <c r="NH301" s="30"/>
      <c r="NI301" s="30"/>
      <c r="NJ301" s="30"/>
      <c r="NK301" s="30"/>
      <c r="NL301" s="30"/>
      <c r="NM301" s="30"/>
      <c r="NN301" s="30"/>
      <c r="NO301" s="30"/>
      <c r="NP301" s="30"/>
      <c r="NQ301" s="30"/>
      <c r="NR301" s="30"/>
      <c r="NS301" s="30"/>
      <c r="NT301" s="30"/>
      <c r="NU301" s="30"/>
      <c r="NV301" s="30"/>
      <c r="NW301" s="30"/>
      <c r="NX301" s="30"/>
      <c r="NY301" s="30"/>
      <c r="NZ301" s="30"/>
      <c r="OA301" s="30"/>
      <c r="OB301" s="30"/>
      <c r="OC301" s="30"/>
      <c r="OD301" s="30"/>
      <c r="OE301" s="30"/>
      <c r="OF301" s="30"/>
      <c r="OG301" s="30"/>
      <c r="OH301" s="30"/>
      <c r="OI301" s="30"/>
      <c r="OJ301" s="30"/>
      <c r="OK301" s="30"/>
      <c r="OL301" s="30"/>
      <c r="OM301" s="30">
        <f t="shared" si="896"/>
        <v>1</v>
      </c>
      <c r="ON301" s="74"/>
    </row>
    <row r="302" spans="1:404" ht="79.5" hidden="1" customHeight="1">
      <c r="A302" s="310"/>
      <c r="B302" s="74">
        <v>88</v>
      </c>
      <c r="C302" s="16" t="s">
        <v>282</v>
      </c>
      <c r="D302" s="73" t="s">
        <v>2</v>
      </c>
      <c r="E302" s="16" t="s">
        <v>283</v>
      </c>
      <c r="F302" s="82" t="s">
        <v>2</v>
      </c>
      <c r="G302" s="73"/>
      <c r="H302" s="89" t="s">
        <v>742</v>
      </c>
      <c r="I302" s="33" t="s">
        <v>743</v>
      </c>
      <c r="J302" s="76"/>
      <c r="K302" s="30" t="s">
        <v>636</v>
      </c>
      <c r="L302" s="30" t="s">
        <v>637</v>
      </c>
      <c r="M302" s="29" t="s">
        <v>983</v>
      </c>
      <c r="N302" s="93" t="s">
        <v>639</v>
      </c>
      <c r="O302" s="301"/>
      <c r="P302" s="76"/>
      <c r="Q302" s="30"/>
      <c r="R302" s="30"/>
      <c r="S302" s="30"/>
      <c r="T302" s="30"/>
      <c r="U302" s="30"/>
      <c r="V302" s="30"/>
      <c r="W302" s="30"/>
      <c r="X302" s="30"/>
      <c r="Y302" s="30" t="s">
        <v>27</v>
      </c>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130"/>
      <c r="CP302" s="130"/>
      <c r="CQ302" s="130"/>
      <c r="CR302" s="130"/>
      <c r="CS302" s="130"/>
      <c r="CT302" s="130"/>
      <c r="CU302" s="130"/>
      <c r="CV302" s="130"/>
      <c r="CW302" s="130"/>
      <c r="CX302" s="130"/>
      <c r="CY302" s="30"/>
      <c r="CZ302" s="30"/>
      <c r="DA302" s="30"/>
      <c r="DB302" s="30"/>
      <c r="DC302" s="30"/>
      <c r="DD302" s="30"/>
      <c r="DE302" s="30"/>
      <c r="DF302" s="30"/>
      <c r="DG302" s="30"/>
      <c r="DH302" s="135"/>
      <c r="DI302" s="30"/>
      <c r="DJ302" s="30"/>
      <c r="DK302" s="30"/>
      <c r="DL302" s="30"/>
      <c r="DM302" s="30"/>
      <c r="DN302" s="30"/>
      <c r="DO302" s="30"/>
      <c r="DP302" s="30"/>
      <c r="DQ302" s="30"/>
      <c r="DR302" s="135"/>
      <c r="DS302" s="30"/>
      <c r="DT302" s="30"/>
      <c r="DU302" s="30"/>
      <c r="DV302" s="130"/>
      <c r="DW302" s="130"/>
      <c r="DX302" s="130"/>
      <c r="DY302" s="130"/>
      <c r="DZ302" s="130"/>
      <c r="EA302" s="130"/>
      <c r="EB302" s="130"/>
      <c r="EC302" s="130"/>
      <c r="ED302" s="130"/>
      <c r="EE302" s="130"/>
      <c r="EF302" s="130"/>
      <c r="EG302" s="130"/>
      <c r="EH302" s="130"/>
      <c r="EI302" s="130"/>
      <c r="EJ302" s="130"/>
      <c r="EK302" s="130"/>
      <c r="EL302" s="130"/>
      <c r="EM302" s="130"/>
      <c r="EN302" s="130"/>
      <c r="EO302" s="130"/>
      <c r="EP302" s="30"/>
      <c r="EQ302" s="30"/>
      <c r="ER302" s="30"/>
      <c r="ES302" s="30"/>
      <c r="ET302" s="30"/>
      <c r="EU302" s="30"/>
      <c r="EV302" s="30"/>
      <c r="EW302" s="30"/>
      <c r="EX302" s="30"/>
      <c r="EY302" s="135"/>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c r="IM302" s="30"/>
      <c r="IN302" s="30"/>
      <c r="IO302" s="30"/>
      <c r="IP302" s="30"/>
      <c r="IQ302" s="30"/>
      <c r="IR302" s="30"/>
      <c r="IS302" s="30"/>
      <c r="IT302" s="30"/>
      <c r="IU302" s="30"/>
      <c r="IV302" s="30"/>
      <c r="IW302" s="30"/>
      <c r="IX302" s="30"/>
      <c r="IY302" s="30"/>
      <c r="IZ302" s="30"/>
      <c r="JA302" s="30"/>
      <c r="JB302" s="30"/>
      <c r="JC302" s="30"/>
      <c r="JD302" s="30"/>
      <c r="JE302" s="30"/>
      <c r="JF302" s="30"/>
      <c r="JG302" s="30"/>
      <c r="JH302" s="30"/>
      <c r="JI302" s="30"/>
      <c r="JJ302" s="30"/>
      <c r="JK302" s="30"/>
      <c r="JL302" s="30"/>
      <c r="JM302" s="30"/>
      <c r="JN302" s="30"/>
      <c r="JO302" s="30"/>
      <c r="JP302" s="30"/>
      <c r="JQ302" s="30"/>
      <c r="JR302" s="30"/>
      <c r="JS302" s="30"/>
      <c r="JT302" s="30"/>
      <c r="JU302" s="30"/>
      <c r="JV302" s="30"/>
      <c r="JW302" s="30"/>
      <c r="JX302" s="30"/>
      <c r="JY302" s="30"/>
      <c r="JZ302" s="30"/>
      <c r="KA302" s="30"/>
      <c r="KB302" s="30"/>
      <c r="KC302" s="30"/>
      <c r="KD302" s="30"/>
      <c r="KE302" s="30"/>
      <c r="KF302" s="30"/>
      <c r="KG302" s="30"/>
      <c r="KH302" s="30"/>
      <c r="KI302" s="30"/>
      <c r="KJ302" s="30"/>
      <c r="KK302" s="30"/>
      <c r="KL302" s="30"/>
      <c r="KM302" s="30"/>
      <c r="KN302" s="30"/>
      <c r="KO302" s="30"/>
      <c r="KP302" s="30"/>
      <c r="KQ302" s="30"/>
      <c r="KR302" s="30"/>
      <c r="KS302" s="30"/>
      <c r="KT302" s="30"/>
      <c r="KU302" s="30"/>
      <c r="KV302" s="30"/>
      <c r="KW302" s="30"/>
      <c r="KX302" s="30"/>
      <c r="KY302" s="30"/>
      <c r="KZ302" s="30"/>
      <c r="LA302" s="30"/>
      <c r="LB302" s="30"/>
      <c r="LC302" s="30"/>
      <c r="LD302" s="130"/>
      <c r="LE302" s="130"/>
      <c r="LF302" s="130"/>
      <c r="LG302" s="130"/>
      <c r="LH302" s="130"/>
      <c r="LI302" s="130"/>
      <c r="LJ302" s="130"/>
      <c r="LK302" s="130"/>
      <c r="LL302" s="130"/>
      <c r="LM302" s="130"/>
      <c r="LN302" s="130"/>
      <c r="LO302" s="130"/>
      <c r="LP302" s="130"/>
      <c r="LQ302" s="130"/>
      <c r="LR302" s="130"/>
      <c r="LS302" s="130"/>
      <c r="LT302" s="130"/>
      <c r="LU302" s="130"/>
      <c r="LV302" s="130"/>
      <c r="LW302" s="130"/>
      <c r="LX302" s="135"/>
      <c r="LY302" s="30"/>
      <c r="LZ302" s="30"/>
      <c r="MA302" s="30"/>
      <c r="MB302" s="30"/>
      <c r="MC302" s="30"/>
      <c r="MD302" s="30"/>
      <c r="ME302" s="30"/>
      <c r="MF302" s="30"/>
      <c r="MG302" s="30"/>
      <c r="MH302" s="30"/>
      <c r="MI302" s="30"/>
      <c r="MJ302" s="30"/>
      <c r="MK302" s="30"/>
      <c r="ML302" s="30"/>
      <c r="MM302" s="30"/>
      <c r="MN302" s="30"/>
      <c r="MO302" s="30"/>
      <c r="MP302" s="30"/>
      <c r="MQ302" s="30"/>
      <c r="MR302" s="30"/>
      <c r="MS302" s="30"/>
      <c r="MT302" s="30"/>
      <c r="MU302" s="30"/>
      <c r="MV302" s="30"/>
      <c r="MW302" s="30"/>
      <c r="MX302" s="30"/>
      <c r="MY302" s="30"/>
      <c r="MZ302" s="30"/>
      <c r="NA302" s="30"/>
      <c r="NB302" s="30"/>
      <c r="NC302" s="135"/>
      <c r="ND302" s="30"/>
      <c r="NE302" s="30"/>
      <c r="NF302" s="30"/>
      <c r="NG302" s="30"/>
      <c r="NH302" s="30"/>
      <c r="NI302" s="30"/>
      <c r="NJ302" s="30"/>
      <c r="NK302" s="30"/>
      <c r="NL302" s="30"/>
      <c r="NM302" s="30"/>
      <c r="NN302" s="30"/>
      <c r="NO302" s="30"/>
      <c r="NP302" s="30"/>
      <c r="NQ302" s="30"/>
      <c r="NR302" s="30"/>
      <c r="NS302" s="30"/>
      <c r="NT302" s="30"/>
      <c r="NU302" s="30"/>
      <c r="NV302" s="30"/>
      <c r="NW302" s="30"/>
      <c r="NX302" s="30"/>
      <c r="NY302" s="30"/>
      <c r="NZ302" s="30"/>
      <c r="OA302" s="30"/>
      <c r="OB302" s="30"/>
      <c r="OC302" s="30"/>
      <c r="OD302" s="30"/>
      <c r="OE302" s="30"/>
      <c r="OF302" s="30"/>
      <c r="OG302" s="30"/>
      <c r="OH302" s="30"/>
      <c r="OI302" s="30"/>
      <c r="OJ302" s="30"/>
      <c r="OK302" s="30"/>
      <c r="OL302" s="30"/>
      <c r="OM302" s="30">
        <f t="shared" si="896"/>
        <v>1</v>
      </c>
      <c r="ON302" s="74"/>
    </row>
    <row r="303" spans="1:404" ht="79.5" hidden="1" customHeight="1">
      <c r="A303" s="310"/>
      <c r="B303" s="74">
        <v>88</v>
      </c>
      <c r="C303" s="16" t="s">
        <v>282</v>
      </c>
      <c r="D303" s="73" t="s">
        <v>2</v>
      </c>
      <c r="E303" s="16" t="s">
        <v>283</v>
      </c>
      <c r="F303" s="82" t="s">
        <v>2</v>
      </c>
      <c r="G303" s="73"/>
      <c r="H303" s="89" t="s">
        <v>742</v>
      </c>
      <c r="I303" s="33" t="s">
        <v>743</v>
      </c>
      <c r="J303" s="76"/>
      <c r="K303" s="30" t="s">
        <v>636</v>
      </c>
      <c r="L303" s="30" t="s">
        <v>637</v>
      </c>
      <c r="M303" s="29" t="s">
        <v>983</v>
      </c>
      <c r="N303" s="93" t="s">
        <v>639</v>
      </c>
      <c r="O303" s="301"/>
      <c r="P303" s="76"/>
      <c r="Q303" s="30"/>
      <c r="R303" s="30"/>
      <c r="S303" s="30"/>
      <c r="T303" s="30"/>
      <c r="U303" s="30"/>
      <c r="V303" s="30"/>
      <c r="W303" s="30"/>
      <c r="X303" s="30"/>
      <c r="Y303" s="30"/>
      <c r="Z303" s="30" t="s">
        <v>27</v>
      </c>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130"/>
      <c r="CP303" s="130"/>
      <c r="CQ303" s="130"/>
      <c r="CR303" s="130"/>
      <c r="CS303" s="130"/>
      <c r="CT303" s="130"/>
      <c r="CU303" s="130"/>
      <c r="CV303" s="130"/>
      <c r="CW303" s="130"/>
      <c r="CX303" s="130"/>
      <c r="CY303" s="30"/>
      <c r="CZ303" s="30"/>
      <c r="DA303" s="30"/>
      <c r="DB303" s="30"/>
      <c r="DC303" s="30"/>
      <c r="DD303" s="30"/>
      <c r="DE303" s="30"/>
      <c r="DF303" s="30"/>
      <c r="DG303" s="30"/>
      <c r="DH303" s="135"/>
      <c r="DI303" s="30"/>
      <c r="DJ303" s="30"/>
      <c r="DK303" s="30"/>
      <c r="DL303" s="30"/>
      <c r="DM303" s="30"/>
      <c r="DN303" s="30"/>
      <c r="DO303" s="30"/>
      <c r="DP303" s="30"/>
      <c r="DQ303" s="30"/>
      <c r="DR303" s="135"/>
      <c r="DS303" s="30"/>
      <c r="DT303" s="30"/>
      <c r="DU303" s="30"/>
      <c r="DV303" s="130"/>
      <c r="DW303" s="130"/>
      <c r="DX303" s="130"/>
      <c r="DY303" s="130"/>
      <c r="DZ303" s="130"/>
      <c r="EA303" s="130"/>
      <c r="EB303" s="130"/>
      <c r="EC303" s="130"/>
      <c r="ED303" s="130"/>
      <c r="EE303" s="130"/>
      <c r="EF303" s="130"/>
      <c r="EG303" s="130"/>
      <c r="EH303" s="130"/>
      <c r="EI303" s="130"/>
      <c r="EJ303" s="130"/>
      <c r="EK303" s="130"/>
      <c r="EL303" s="130"/>
      <c r="EM303" s="130"/>
      <c r="EN303" s="130"/>
      <c r="EO303" s="130"/>
      <c r="EP303" s="30"/>
      <c r="EQ303" s="30"/>
      <c r="ER303" s="30"/>
      <c r="ES303" s="30"/>
      <c r="ET303" s="30"/>
      <c r="EU303" s="30"/>
      <c r="EV303" s="30"/>
      <c r="EW303" s="30"/>
      <c r="EX303" s="30"/>
      <c r="EY303" s="135"/>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130"/>
      <c r="LE303" s="130"/>
      <c r="LF303" s="130"/>
      <c r="LG303" s="130"/>
      <c r="LH303" s="130"/>
      <c r="LI303" s="130"/>
      <c r="LJ303" s="130"/>
      <c r="LK303" s="130"/>
      <c r="LL303" s="130"/>
      <c r="LM303" s="130"/>
      <c r="LN303" s="130"/>
      <c r="LO303" s="130"/>
      <c r="LP303" s="130"/>
      <c r="LQ303" s="130"/>
      <c r="LR303" s="130"/>
      <c r="LS303" s="130"/>
      <c r="LT303" s="130"/>
      <c r="LU303" s="130"/>
      <c r="LV303" s="130"/>
      <c r="LW303" s="130"/>
      <c r="LX303" s="135"/>
      <c r="LY303" s="30"/>
      <c r="LZ303" s="30"/>
      <c r="MA303" s="30"/>
      <c r="MB303" s="30"/>
      <c r="MC303" s="30"/>
      <c r="MD303" s="30"/>
      <c r="ME303" s="30"/>
      <c r="MF303" s="30"/>
      <c r="MG303" s="30"/>
      <c r="MH303" s="30"/>
      <c r="MI303" s="30"/>
      <c r="MJ303" s="30"/>
      <c r="MK303" s="30"/>
      <c r="ML303" s="30"/>
      <c r="MM303" s="30"/>
      <c r="MN303" s="30"/>
      <c r="MO303" s="30"/>
      <c r="MP303" s="30"/>
      <c r="MQ303" s="30"/>
      <c r="MR303" s="30"/>
      <c r="MS303" s="30"/>
      <c r="MT303" s="30"/>
      <c r="MU303" s="30"/>
      <c r="MV303" s="30"/>
      <c r="MW303" s="30"/>
      <c r="MX303" s="30"/>
      <c r="MY303" s="30"/>
      <c r="MZ303" s="30"/>
      <c r="NA303" s="30"/>
      <c r="NB303" s="30"/>
      <c r="NC303" s="135"/>
      <c r="ND303" s="30"/>
      <c r="NE303" s="30"/>
      <c r="NF303" s="30"/>
      <c r="NG303" s="30"/>
      <c r="NH303" s="30"/>
      <c r="NI303" s="30"/>
      <c r="NJ303" s="30"/>
      <c r="NK303" s="30"/>
      <c r="NL303" s="30"/>
      <c r="NM303" s="30"/>
      <c r="NN303" s="30"/>
      <c r="NO303" s="30"/>
      <c r="NP303" s="30"/>
      <c r="NQ303" s="30"/>
      <c r="NR303" s="30"/>
      <c r="NS303" s="30"/>
      <c r="NT303" s="30"/>
      <c r="NU303" s="30"/>
      <c r="NV303" s="30"/>
      <c r="NW303" s="30"/>
      <c r="NX303" s="30"/>
      <c r="NY303" s="30"/>
      <c r="NZ303" s="30"/>
      <c r="OA303" s="30"/>
      <c r="OB303" s="30"/>
      <c r="OC303" s="30"/>
      <c r="OD303" s="30"/>
      <c r="OE303" s="30"/>
      <c r="OF303" s="30"/>
      <c r="OG303" s="30"/>
      <c r="OH303" s="30"/>
      <c r="OI303" s="30"/>
      <c r="OJ303" s="30"/>
      <c r="OK303" s="30"/>
      <c r="OL303" s="30"/>
      <c r="OM303" s="30">
        <f t="shared" si="896"/>
        <v>1</v>
      </c>
      <c r="ON303" s="74"/>
    </row>
    <row r="304" spans="1:404" ht="79.5" hidden="1" customHeight="1">
      <c r="A304" s="311"/>
      <c r="B304" s="74">
        <v>88</v>
      </c>
      <c r="C304" s="16" t="s">
        <v>282</v>
      </c>
      <c r="D304" s="73" t="s">
        <v>2</v>
      </c>
      <c r="E304" s="16" t="s">
        <v>283</v>
      </c>
      <c r="F304" s="82" t="s">
        <v>2</v>
      </c>
      <c r="G304" s="73"/>
      <c r="H304" s="89" t="s">
        <v>742</v>
      </c>
      <c r="I304" s="33" t="s">
        <v>743</v>
      </c>
      <c r="J304" s="76"/>
      <c r="K304" s="30" t="s">
        <v>636</v>
      </c>
      <c r="L304" s="30" t="s">
        <v>637</v>
      </c>
      <c r="M304" s="29" t="s">
        <v>983</v>
      </c>
      <c r="N304" s="93" t="s">
        <v>639</v>
      </c>
      <c r="O304" s="302"/>
      <c r="P304" s="76"/>
      <c r="Q304" s="30"/>
      <c r="R304" s="30"/>
      <c r="S304" s="30"/>
      <c r="T304" s="30"/>
      <c r="U304" s="30"/>
      <c r="V304" s="30"/>
      <c r="W304" s="30"/>
      <c r="X304" s="30"/>
      <c r="Y304" s="30"/>
      <c r="Z304" s="30"/>
      <c r="AA304" s="30" t="s">
        <v>27</v>
      </c>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130"/>
      <c r="CP304" s="130"/>
      <c r="CQ304" s="130"/>
      <c r="CR304" s="130"/>
      <c r="CS304" s="130"/>
      <c r="CT304" s="130"/>
      <c r="CU304" s="130"/>
      <c r="CV304" s="130"/>
      <c r="CW304" s="130"/>
      <c r="CX304" s="130"/>
      <c r="CY304" s="30"/>
      <c r="CZ304" s="30"/>
      <c r="DA304" s="30"/>
      <c r="DB304" s="30"/>
      <c r="DC304" s="30"/>
      <c r="DD304" s="30"/>
      <c r="DE304" s="30"/>
      <c r="DF304" s="30"/>
      <c r="DG304" s="30"/>
      <c r="DH304" s="135"/>
      <c r="DI304" s="30"/>
      <c r="DJ304" s="30"/>
      <c r="DK304" s="30"/>
      <c r="DL304" s="30"/>
      <c r="DM304" s="30"/>
      <c r="DN304" s="30"/>
      <c r="DO304" s="30"/>
      <c r="DP304" s="30"/>
      <c r="DQ304" s="30"/>
      <c r="DR304" s="135"/>
      <c r="DS304" s="30"/>
      <c r="DT304" s="30"/>
      <c r="DU304" s="30"/>
      <c r="DV304" s="130"/>
      <c r="DW304" s="130"/>
      <c r="DX304" s="130"/>
      <c r="DY304" s="130"/>
      <c r="DZ304" s="130"/>
      <c r="EA304" s="130"/>
      <c r="EB304" s="130"/>
      <c r="EC304" s="130"/>
      <c r="ED304" s="130"/>
      <c r="EE304" s="130"/>
      <c r="EF304" s="130"/>
      <c r="EG304" s="130"/>
      <c r="EH304" s="130"/>
      <c r="EI304" s="130"/>
      <c r="EJ304" s="130"/>
      <c r="EK304" s="130"/>
      <c r="EL304" s="130"/>
      <c r="EM304" s="130"/>
      <c r="EN304" s="130"/>
      <c r="EO304" s="130"/>
      <c r="EP304" s="30"/>
      <c r="EQ304" s="30"/>
      <c r="ER304" s="30"/>
      <c r="ES304" s="30"/>
      <c r="ET304" s="30"/>
      <c r="EU304" s="30"/>
      <c r="EV304" s="30"/>
      <c r="EW304" s="30"/>
      <c r="EX304" s="30"/>
      <c r="EY304" s="135"/>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c r="LB304" s="30"/>
      <c r="LC304" s="30"/>
      <c r="LD304" s="130"/>
      <c r="LE304" s="130"/>
      <c r="LF304" s="130"/>
      <c r="LG304" s="130"/>
      <c r="LH304" s="130"/>
      <c r="LI304" s="130"/>
      <c r="LJ304" s="130"/>
      <c r="LK304" s="130"/>
      <c r="LL304" s="130"/>
      <c r="LM304" s="130"/>
      <c r="LN304" s="130"/>
      <c r="LO304" s="130"/>
      <c r="LP304" s="130"/>
      <c r="LQ304" s="130"/>
      <c r="LR304" s="130"/>
      <c r="LS304" s="130"/>
      <c r="LT304" s="130"/>
      <c r="LU304" s="130"/>
      <c r="LV304" s="130"/>
      <c r="LW304" s="130"/>
      <c r="LX304" s="135"/>
      <c r="LY304" s="30"/>
      <c r="LZ304" s="30"/>
      <c r="MA304" s="30"/>
      <c r="MB304" s="30"/>
      <c r="MC304" s="30"/>
      <c r="MD304" s="30"/>
      <c r="ME304" s="30"/>
      <c r="MF304" s="30"/>
      <c r="MG304" s="30"/>
      <c r="MH304" s="30"/>
      <c r="MI304" s="30"/>
      <c r="MJ304" s="30"/>
      <c r="MK304" s="30"/>
      <c r="ML304" s="30"/>
      <c r="MM304" s="30"/>
      <c r="MN304" s="30"/>
      <c r="MO304" s="30"/>
      <c r="MP304" s="30"/>
      <c r="MQ304" s="30"/>
      <c r="MR304" s="30"/>
      <c r="MS304" s="30"/>
      <c r="MT304" s="30"/>
      <c r="MU304" s="30"/>
      <c r="MV304" s="30"/>
      <c r="MW304" s="30"/>
      <c r="MX304" s="30"/>
      <c r="MY304" s="30"/>
      <c r="MZ304" s="30"/>
      <c r="NA304" s="30"/>
      <c r="NB304" s="30"/>
      <c r="NC304" s="135"/>
      <c r="ND304" s="30"/>
      <c r="NE304" s="30"/>
      <c r="NF304" s="30"/>
      <c r="NG304" s="30"/>
      <c r="NH304" s="30"/>
      <c r="NI304" s="30"/>
      <c r="NJ304" s="30"/>
      <c r="NK304" s="30"/>
      <c r="NL304" s="30"/>
      <c r="NM304" s="30"/>
      <c r="NN304" s="30"/>
      <c r="NO304" s="30"/>
      <c r="NP304" s="30"/>
      <c r="NQ304" s="30"/>
      <c r="NR304" s="30"/>
      <c r="NS304" s="30"/>
      <c r="NT304" s="30"/>
      <c r="NU304" s="30"/>
      <c r="NV304" s="30"/>
      <c r="NW304" s="30"/>
      <c r="NX304" s="30"/>
      <c r="NY304" s="30"/>
      <c r="NZ304" s="30"/>
      <c r="OA304" s="30"/>
      <c r="OB304" s="30"/>
      <c r="OC304" s="30"/>
      <c r="OD304" s="30"/>
      <c r="OE304" s="30"/>
      <c r="OF304" s="30"/>
      <c r="OG304" s="30"/>
      <c r="OH304" s="30"/>
      <c r="OI304" s="30"/>
      <c r="OJ304" s="30"/>
      <c r="OK304" s="30"/>
      <c r="OL304" s="30"/>
      <c r="OM304" s="30">
        <f t="shared" si="896"/>
        <v>1</v>
      </c>
      <c r="ON304" s="74"/>
    </row>
    <row r="305" spans="1:404" ht="34.5" hidden="1" customHeight="1">
      <c r="A305" s="28">
        <v>263</v>
      </c>
      <c r="B305" s="51">
        <v>89</v>
      </c>
      <c r="C305" s="20" t="s">
        <v>579</v>
      </c>
      <c r="D305" s="14" t="s">
        <v>3</v>
      </c>
      <c r="E305" s="20" t="s">
        <v>580</v>
      </c>
      <c r="F305" s="82" t="s">
        <v>3</v>
      </c>
      <c r="G305" s="14" t="s">
        <v>27</v>
      </c>
      <c r="H305" s="89" t="s">
        <v>744</v>
      </c>
      <c r="I305" s="49" t="s">
        <v>745</v>
      </c>
      <c r="J305" s="54"/>
      <c r="K305" s="30" t="s">
        <v>636</v>
      </c>
      <c r="L305" s="30" t="s">
        <v>957</v>
      </c>
      <c r="M305" s="29" t="s">
        <v>983</v>
      </c>
      <c r="N305" s="93" t="s">
        <v>981</v>
      </c>
      <c r="O305" s="105" t="s">
        <v>27</v>
      </c>
      <c r="P305" s="54"/>
      <c r="Q305" s="30"/>
      <c r="R305" s="30"/>
      <c r="S305" s="30"/>
      <c r="T305" s="30"/>
      <c r="U305" s="30" t="s">
        <v>27</v>
      </c>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130"/>
      <c r="CP305" s="130"/>
      <c r="CQ305" s="130"/>
      <c r="CR305" s="130"/>
      <c r="CS305" s="130"/>
      <c r="CT305" s="130"/>
      <c r="CU305" s="130"/>
      <c r="CV305" s="130"/>
      <c r="CW305" s="130"/>
      <c r="CX305" s="130"/>
      <c r="CY305" s="30"/>
      <c r="CZ305" s="30"/>
      <c r="DA305" s="30"/>
      <c r="DB305" s="30"/>
      <c r="DC305" s="30"/>
      <c r="DD305" s="30"/>
      <c r="DE305" s="30"/>
      <c r="DF305" s="30"/>
      <c r="DG305" s="30"/>
      <c r="DH305" s="135"/>
      <c r="DI305" s="30"/>
      <c r="DJ305" s="30"/>
      <c r="DK305" s="30"/>
      <c r="DL305" s="30"/>
      <c r="DM305" s="30"/>
      <c r="DN305" s="30"/>
      <c r="DO305" s="30"/>
      <c r="DP305" s="30"/>
      <c r="DQ305" s="30"/>
      <c r="DR305" s="135"/>
      <c r="DS305" s="30"/>
      <c r="DT305" s="30"/>
      <c r="DU305" s="30"/>
      <c r="DV305" s="130"/>
      <c r="DW305" s="130"/>
      <c r="DX305" s="130"/>
      <c r="DY305" s="130"/>
      <c r="DZ305" s="130"/>
      <c r="EA305" s="130"/>
      <c r="EB305" s="130"/>
      <c r="EC305" s="130"/>
      <c r="ED305" s="130"/>
      <c r="EE305" s="130"/>
      <c r="EF305" s="130"/>
      <c r="EG305" s="130"/>
      <c r="EH305" s="130"/>
      <c r="EI305" s="130"/>
      <c r="EJ305" s="130"/>
      <c r="EK305" s="130"/>
      <c r="EL305" s="130"/>
      <c r="EM305" s="130"/>
      <c r="EN305" s="130"/>
      <c r="EO305" s="130"/>
      <c r="EP305" s="30"/>
      <c r="EQ305" s="30"/>
      <c r="ER305" s="30"/>
      <c r="ES305" s="30"/>
      <c r="ET305" s="30"/>
      <c r="EU305" s="30"/>
      <c r="EV305" s="30"/>
      <c r="EW305" s="30"/>
      <c r="EX305" s="30"/>
      <c r="EY305" s="152" t="s">
        <v>1072</v>
      </c>
      <c r="EZ305" s="152"/>
      <c r="FA305" s="152"/>
      <c r="FB305" s="30">
        <v>2</v>
      </c>
      <c r="FC305" s="30">
        <v>2</v>
      </c>
      <c r="FD305" s="30">
        <v>2</v>
      </c>
      <c r="FE305" s="30">
        <v>2</v>
      </c>
      <c r="FF305" s="23">
        <v>1</v>
      </c>
      <c r="FG305" s="23">
        <v>2</v>
      </c>
      <c r="FH305" s="30">
        <v>2</v>
      </c>
      <c r="FI305" s="30">
        <v>2</v>
      </c>
      <c r="FJ305" s="30">
        <v>2</v>
      </c>
      <c r="FK305" s="30">
        <v>2</v>
      </c>
      <c r="FL305" s="30">
        <v>2</v>
      </c>
      <c r="FM305" s="23">
        <v>2</v>
      </c>
      <c r="FN305" s="30">
        <v>2</v>
      </c>
      <c r="FO305" s="23">
        <v>1</v>
      </c>
      <c r="FP305" s="30">
        <v>2</v>
      </c>
      <c r="FQ305" s="30">
        <v>2</v>
      </c>
      <c r="FR305" s="30">
        <v>2</v>
      </c>
      <c r="FS305" s="30"/>
      <c r="FT305" s="214">
        <f>COUNTIF(FB305:FS305,"2")</f>
        <v>15</v>
      </c>
      <c r="FU305" s="215">
        <f t="shared" ref="FU305" si="945">FT305/(FT305+FV305+FX305+FZ305)</f>
        <v>0.88235294117647056</v>
      </c>
      <c r="FV305" s="214">
        <f>COUNTIF(FB305:FS305,"1")</f>
        <v>2</v>
      </c>
      <c r="FW305" s="215">
        <f t="shared" ref="FW305" si="946">FV305/(FT305+FV305+FX305+FZ305)</f>
        <v>0.11764705882352941</v>
      </c>
      <c r="FX305" s="214">
        <f>COUNTIF(FB305:FS305,"0")</f>
        <v>0</v>
      </c>
      <c r="FY305" s="215">
        <f t="shared" ref="FY305" si="947">FX305/(FT305+FV305+FX305+FZ305)</f>
        <v>0</v>
      </c>
      <c r="FZ305" s="214">
        <f>COUNTIF(FB305:FS305,"KĐG")</f>
        <v>0</v>
      </c>
      <c r="GA305" s="215">
        <f t="shared" ref="GA305" si="948">FZ305/(FT305+FV305+FX305+FZ305)</f>
        <v>0</v>
      </c>
      <c r="GB305" s="216">
        <f t="shared" ref="GB305" si="949">(((FT305*2)+(FV305*1)+(FX305*0)))/(FT305+FV305+FX305)</f>
        <v>1.8823529411764706</v>
      </c>
      <c r="GC305" s="169" t="str">
        <f t="shared" ref="GC305" si="950">IF(GA305&gt;=50%,"KĐG",IF(GB305&gt;=1.6,"ĐMT",IF(GB305&gt;=1,"CCG","CĐ")))</f>
        <v>ĐMT</v>
      </c>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c r="IY305" s="30"/>
      <c r="IZ305" s="30"/>
      <c r="JA305" s="30"/>
      <c r="JB305" s="30"/>
      <c r="JC305" s="30"/>
      <c r="JD305" s="30"/>
      <c r="JE305" s="30"/>
      <c r="JF305" s="30"/>
      <c r="JG305" s="30"/>
      <c r="JH305" s="30"/>
      <c r="JI305" s="30"/>
      <c r="JJ305" s="30"/>
      <c r="JK305" s="30"/>
      <c r="JL305" s="30"/>
      <c r="JM305" s="30"/>
      <c r="JN305" s="30"/>
      <c r="JO305" s="30"/>
      <c r="JP305" s="30"/>
      <c r="JQ305" s="30"/>
      <c r="JR305" s="30"/>
      <c r="JS305" s="30"/>
      <c r="JT305" s="30"/>
      <c r="JU305" s="30"/>
      <c r="JV305" s="30"/>
      <c r="JW305" s="30"/>
      <c r="JX305" s="30"/>
      <c r="JY305" s="30"/>
      <c r="JZ305" s="30"/>
      <c r="KA305" s="30"/>
      <c r="KB305" s="30"/>
      <c r="KC305" s="30"/>
      <c r="KD305" s="30"/>
      <c r="KE305" s="30"/>
      <c r="KF305" s="30"/>
      <c r="KG305" s="30"/>
      <c r="KH305" s="30"/>
      <c r="KI305" s="30"/>
      <c r="KJ305" s="30"/>
      <c r="KK305" s="30"/>
      <c r="KL305" s="30"/>
      <c r="KM305" s="30"/>
      <c r="KN305" s="30"/>
      <c r="KO305" s="30"/>
      <c r="KP305" s="30"/>
      <c r="KQ305" s="30"/>
      <c r="KR305" s="30"/>
      <c r="KS305" s="30"/>
      <c r="KT305" s="30"/>
      <c r="KU305" s="30"/>
      <c r="KV305" s="30"/>
      <c r="KW305" s="30"/>
      <c r="KX305" s="30"/>
      <c r="KY305" s="30"/>
      <c r="KZ305" s="30"/>
      <c r="LA305" s="30"/>
      <c r="LB305" s="30"/>
      <c r="LC305" s="30"/>
      <c r="LD305" s="130"/>
      <c r="LE305" s="130"/>
      <c r="LF305" s="130"/>
      <c r="LG305" s="130"/>
      <c r="LH305" s="130"/>
      <c r="LI305" s="130"/>
      <c r="LJ305" s="130"/>
      <c r="LK305" s="130"/>
      <c r="LL305" s="130"/>
      <c r="LM305" s="130"/>
      <c r="LN305" s="130"/>
      <c r="LO305" s="130"/>
      <c r="LP305" s="130"/>
      <c r="LQ305" s="130"/>
      <c r="LR305" s="130"/>
      <c r="LS305" s="130"/>
      <c r="LT305" s="130"/>
      <c r="LU305" s="130"/>
      <c r="LV305" s="130"/>
      <c r="LW305" s="130"/>
      <c r="LX305" s="135"/>
      <c r="LY305" s="30"/>
      <c r="LZ305" s="30"/>
      <c r="MA305" s="30"/>
      <c r="MB305" s="30"/>
      <c r="MC305" s="30"/>
      <c r="MD305" s="30"/>
      <c r="ME305" s="30"/>
      <c r="MF305" s="30"/>
      <c r="MG305" s="30"/>
      <c r="MH305" s="30"/>
      <c r="MI305" s="30"/>
      <c r="MJ305" s="30"/>
      <c r="MK305" s="30"/>
      <c r="ML305" s="30"/>
      <c r="MM305" s="30"/>
      <c r="MN305" s="30"/>
      <c r="MO305" s="30"/>
      <c r="MP305" s="30"/>
      <c r="MQ305" s="30"/>
      <c r="MR305" s="30"/>
      <c r="MS305" s="30"/>
      <c r="MT305" s="30"/>
      <c r="MU305" s="30"/>
      <c r="MV305" s="30"/>
      <c r="MW305" s="30"/>
      <c r="MX305" s="30"/>
      <c r="MY305" s="30"/>
      <c r="MZ305" s="30"/>
      <c r="NA305" s="30"/>
      <c r="NB305" s="30"/>
      <c r="NC305" s="135"/>
      <c r="ND305" s="30"/>
      <c r="NE305" s="30"/>
      <c r="NF305" s="30"/>
      <c r="NG305" s="30"/>
      <c r="NH305" s="30"/>
      <c r="NI305" s="30"/>
      <c r="NJ305" s="30"/>
      <c r="NK305" s="30"/>
      <c r="NL305" s="30"/>
      <c r="NM305" s="30"/>
      <c r="NN305" s="30"/>
      <c r="NO305" s="30"/>
      <c r="NP305" s="30"/>
      <c r="NQ305" s="30"/>
      <c r="NR305" s="30"/>
      <c r="NS305" s="30"/>
      <c r="NT305" s="30"/>
      <c r="NU305" s="30"/>
      <c r="NV305" s="30"/>
      <c r="NW305" s="30"/>
      <c r="NX305" s="30"/>
      <c r="NY305" s="30"/>
      <c r="NZ305" s="30"/>
      <c r="OA305" s="30"/>
      <c r="OB305" s="30"/>
      <c r="OC305" s="30"/>
      <c r="OD305" s="30"/>
      <c r="OE305" s="30"/>
      <c r="OF305" s="30"/>
      <c r="OG305" s="30"/>
      <c r="OH305" s="30"/>
      <c r="OI305" s="30"/>
      <c r="OJ305" s="30"/>
      <c r="OK305" s="30"/>
      <c r="OL305" s="30"/>
      <c r="OM305" s="30">
        <f t="shared" si="896"/>
        <v>1</v>
      </c>
      <c r="ON305" s="24"/>
    </row>
    <row r="306" spans="1:404" ht="20.25" customHeight="1">
      <c r="A306" s="28"/>
      <c r="B306" s="13"/>
      <c r="C306" s="296" t="s">
        <v>1101</v>
      </c>
      <c r="D306" s="296"/>
      <c r="E306" s="296"/>
      <c r="F306" s="82"/>
      <c r="G306" s="164">
        <f>G307+G319+G321+G334+G339</f>
        <v>0</v>
      </c>
      <c r="H306" s="12"/>
      <c r="I306" s="26"/>
      <c r="J306" s="54"/>
      <c r="K306" s="105"/>
      <c r="L306" s="105"/>
      <c r="M306" s="105"/>
      <c r="N306" s="105"/>
      <c r="O306" s="25">
        <f>O307+O319+O321+O334+O339</f>
        <v>6</v>
      </c>
      <c r="P306" s="12">
        <f>P307+P319+P321+P334+P339</f>
        <v>6</v>
      </c>
      <c r="Q306" s="108" t="s">
        <v>122</v>
      </c>
      <c r="R306" s="124" t="s">
        <v>122</v>
      </c>
      <c r="S306" s="124" t="s">
        <v>122</v>
      </c>
      <c r="T306" s="124" t="s">
        <v>122</v>
      </c>
      <c r="U306" s="124" t="s">
        <v>122</v>
      </c>
      <c r="V306" s="124" t="s">
        <v>122</v>
      </c>
      <c r="W306" s="124" t="s">
        <v>122</v>
      </c>
      <c r="X306" s="124" t="s">
        <v>122</v>
      </c>
      <c r="Y306" s="124" t="s">
        <v>122</v>
      </c>
      <c r="Z306" s="124" t="s">
        <v>122</v>
      </c>
      <c r="AA306" s="124" t="s">
        <v>122</v>
      </c>
      <c r="AB306" s="124"/>
      <c r="AC306" s="124"/>
      <c r="AD306" s="124"/>
      <c r="AE306" s="119"/>
      <c r="AF306" s="120"/>
      <c r="AG306" s="120"/>
      <c r="AH306" s="120"/>
      <c r="AI306" s="25"/>
      <c r="AJ306" s="25"/>
      <c r="AK306" s="120"/>
      <c r="AL306" s="120"/>
      <c r="AM306" s="120"/>
      <c r="AN306" s="120"/>
      <c r="AO306" s="120"/>
      <c r="AP306" s="25"/>
      <c r="AQ306" s="120"/>
      <c r="AR306" s="25"/>
      <c r="AS306" s="120"/>
      <c r="AT306" s="120"/>
      <c r="AU306" s="120"/>
      <c r="AV306" s="164"/>
      <c r="AW306" s="120"/>
      <c r="AX306" s="120"/>
      <c r="AY306" s="120"/>
      <c r="AZ306" s="120"/>
      <c r="BA306" s="119"/>
      <c r="BB306" s="119"/>
      <c r="BC306" s="119"/>
      <c r="BD306" s="119"/>
      <c r="BE306" s="119"/>
      <c r="BF306" s="119"/>
      <c r="BG306" s="119"/>
      <c r="BH306" s="119"/>
      <c r="BI306" s="119"/>
      <c r="BJ306" s="119"/>
      <c r="BK306" s="120"/>
      <c r="BL306" s="120"/>
      <c r="BM306" s="120"/>
      <c r="BN306" s="164"/>
      <c r="BO306" s="164"/>
      <c r="BP306" s="164"/>
      <c r="BQ306" s="120"/>
      <c r="BR306" s="120"/>
      <c r="BS306" s="120"/>
      <c r="BT306" s="120"/>
      <c r="BU306" s="120"/>
      <c r="BV306" s="120"/>
      <c r="BW306" s="120"/>
      <c r="BX306" s="120"/>
      <c r="BY306" s="120"/>
      <c r="BZ306" s="120"/>
      <c r="CA306" s="120"/>
      <c r="CB306" s="120"/>
      <c r="CC306" s="120"/>
      <c r="CD306" s="120"/>
      <c r="CE306" s="120"/>
      <c r="CF306" s="119"/>
      <c r="CG306" s="119"/>
      <c r="CH306" s="119"/>
      <c r="CI306" s="119"/>
      <c r="CJ306" s="119"/>
      <c r="CK306" s="119"/>
      <c r="CL306" s="119"/>
      <c r="CM306" s="119"/>
      <c r="CN306" s="119"/>
      <c r="CO306" s="125"/>
      <c r="CP306" s="125"/>
      <c r="CQ306" s="125"/>
      <c r="CR306" s="125"/>
      <c r="CS306" s="125"/>
      <c r="CT306" s="125"/>
      <c r="CU306" s="125"/>
      <c r="CV306" s="125"/>
      <c r="CW306" s="125"/>
      <c r="CX306" s="125"/>
      <c r="CY306" s="120"/>
      <c r="CZ306" s="120"/>
      <c r="DA306" s="120"/>
      <c r="DB306" s="120"/>
      <c r="DC306" s="120"/>
      <c r="DD306" s="120"/>
      <c r="DE306" s="120"/>
      <c r="DF306" s="120"/>
      <c r="DG306" s="120"/>
      <c r="DH306" s="126"/>
      <c r="DI306" s="120"/>
      <c r="DJ306" s="120"/>
      <c r="DK306" s="120"/>
      <c r="DL306" s="120"/>
      <c r="DM306" s="120"/>
      <c r="DN306" s="120"/>
      <c r="DO306" s="120"/>
      <c r="DP306" s="120"/>
      <c r="DQ306" s="120"/>
      <c r="DR306" s="126"/>
      <c r="DS306" s="119"/>
      <c r="DT306" s="119"/>
      <c r="DU306" s="119"/>
      <c r="DV306" s="125"/>
      <c r="DW306" s="203"/>
      <c r="DX306" s="203"/>
      <c r="DY306" s="203"/>
      <c r="DZ306" s="203"/>
      <c r="EA306" s="203"/>
      <c r="EB306" s="203"/>
      <c r="EC306" s="203"/>
      <c r="ED306" s="203"/>
      <c r="EE306" s="125"/>
      <c r="EF306" s="125"/>
      <c r="EG306" s="125"/>
      <c r="EH306" s="125"/>
      <c r="EI306" s="125"/>
      <c r="EJ306" s="125"/>
      <c r="EK306" s="125"/>
      <c r="EL306" s="125"/>
      <c r="EM306" s="125"/>
      <c r="EN306" s="125"/>
      <c r="EO306" s="125"/>
      <c r="EP306" s="120"/>
      <c r="EQ306" s="120"/>
      <c r="ER306" s="120"/>
      <c r="ES306" s="120"/>
      <c r="ET306" s="120"/>
      <c r="EU306" s="120"/>
      <c r="EV306" s="120"/>
      <c r="EW306" s="120"/>
      <c r="EX306" s="120"/>
      <c r="EY306" s="126"/>
      <c r="EZ306" s="119"/>
      <c r="FA306" s="119"/>
      <c r="FB306" s="119"/>
      <c r="FC306" s="120"/>
      <c r="FD306" s="120"/>
      <c r="FE306" s="120"/>
      <c r="FF306" s="120"/>
      <c r="FG306" s="120"/>
      <c r="FH306" s="120"/>
      <c r="FI306" s="120"/>
      <c r="FJ306" s="120"/>
      <c r="FK306" s="120"/>
      <c r="FL306" s="120"/>
      <c r="FM306" s="120"/>
      <c r="FN306" s="120"/>
      <c r="FO306" s="120"/>
      <c r="FP306" s="120"/>
      <c r="FQ306" s="120"/>
      <c r="FR306" s="120"/>
      <c r="FS306" s="120"/>
      <c r="FT306" s="120"/>
      <c r="FU306" s="119"/>
      <c r="FV306" s="119"/>
      <c r="FW306" s="119"/>
      <c r="FX306" s="119"/>
      <c r="FY306" s="119"/>
      <c r="FZ306" s="119"/>
      <c r="GA306" s="119"/>
      <c r="GB306" s="119"/>
      <c r="GC306" s="119"/>
      <c r="GD306" s="119"/>
      <c r="GE306" s="119"/>
      <c r="GF306" s="119"/>
      <c r="GG306" s="120"/>
      <c r="GH306" s="120"/>
      <c r="GI306" s="120"/>
      <c r="GJ306" s="120"/>
      <c r="GK306" s="120"/>
      <c r="GL306" s="120"/>
      <c r="GM306" s="120"/>
      <c r="GN306" s="120"/>
      <c r="GO306" s="164"/>
      <c r="GP306" s="164"/>
      <c r="GQ306" s="164"/>
      <c r="GR306" s="164"/>
      <c r="GS306" s="164"/>
      <c r="GT306" s="120"/>
      <c r="GU306" s="120"/>
      <c r="GV306" s="120"/>
      <c r="GW306" s="120"/>
      <c r="GX306" s="119"/>
      <c r="GY306" s="119"/>
      <c r="GZ306" s="119"/>
      <c r="HA306" s="119"/>
      <c r="HB306" s="119"/>
      <c r="HC306" s="119"/>
      <c r="HD306" s="119"/>
      <c r="HE306" s="119"/>
      <c r="HF306" s="119"/>
      <c r="HG306" s="119"/>
      <c r="HH306" s="119"/>
      <c r="HI306" s="120"/>
      <c r="HJ306" s="119"/>
      <c r="HK306" s="119"/>
      <c r="HL306" s="119"/>
      <c r="HM306" s="119"/>
      <c r="HN306" s="120"/>
      <c r="HO306" s="120"/>
      <c r="HP306" s="120"/>
      <c r="HQ306" s="120"/>
      <c r="HR306" s="120"/>
      <c r="HS306" s="120"/>
      <c r="HT306" s="120"/>
      <c r="HU306" s="120"/>
      <c r="HV306" s="120"/>
      <c r="HW306" s="120"/>
      <c r="HX306" s="120"/>
      <c r="HY306" s="120"/>
      <c r="HZ306" s="120"/>
      <c r="IA306" s="120"/>
      <c r="IB306" s="120"/>
      <c r="IC306" s="119"/>
      <c r="ID306" s="119"/>
      <c r="IE306" s="119"/>
      <c r="IF306" s="119"/>
      <c r="IG306" s="119"/>
      <c r="IH306" s="119"/>
      <c r="II306" s="119"/>
      <c r="IJ306" s="119"/>
      <c r="IK306" s="119"/>
      <c r="IL306" s="119"/>
      <c r="IM306" s="119"/>
      <c r="IN306" s="119"/>
      <c r="IO306" s="119"/>
      <c r="IP306" s="119"/>
      <c r="IQ306" s="119"/>
      <c r="IR306" s="119"/>
      <c r="IS306" s="119"/>
      <c r="IT306" s="119"/>
      <c r="IU306" s="119"/>
      <c r="IV306" s="119"/>
      <c r="IW306" s="119"/>
      <c r="IX306" s="119"/>
      <c r="IY306" s="119"/>
      <c r="IZ306" s="119"/>
      <c r="JA306" s="120"/>
      <c r="JB306" s="120"/>
      <c r="JC306" s="120"/>
      <c r="JD306" s="120"/>
      <c r="JE306" s="120"/>
      <c r="JF306" s="120"/>
      <c r="JG306" s="119"/>
      <c r="JH306" s="119"/>
      <c r="JI306" s="119"/>
      <c r="JJ306" s="119"/>
      <c r="JK306" s="119"/>
      <c r="JL306" s="119"/>
      <c r="JM306" s="119"/>
      <c r="JN306" s="119"/>
      <c r="JO306" s="119"/>
      <c r="JP306" s="119"/>
      <c r="JQ306" s="119"/>
      <c r="JR306" s="119"/>
      <c r="JS306" s="119"/>
      <c r="JT306" s="119"/>
      <c r="JU306" s="119"/>
      <c r="JV306" s="119"/>
      <c r="JW306" s="119"/>
      <c r="JX306" s="119"/>
      <c r="JY306" s="119"/>
      <c r="JZ306" s="119"/>
      <c r="KA306" s="119"/>
      <c r="KB306" s="119"/>
      <c r="KC306" s="230"/>
      <c r="KD306" s="230"/>
      <c r="KE306" s="230"/>
      <c r="KF306" s="230"/>
      <c r="KG306" s="230"/>
      <c r="KH306" s="230"/>
      <c r="KI306" s="230"/>
      <c r="KJ306" s="230"/>
      <c r="KK306" s="230"/>
      <c r="KL306" s="230"/>
      <c r="KM306" s="230"/>
      <c r="KN306" s="230"/>
      <c r="KO306" s="230"/>
      <c r="KP306" s="230"/>
      <c r="KQ306" s="119"/>
      <c r="KR306" s="119"/>
      <c r="KS306" s="119"/>
      <c r="KT306" s="119"/>
      <c r="KU306" s="119"/>
      <c r="KV306" s="119"/>
      <c r="KW306" s="119"/>
      <c r="KX306" s="119"/>
      <c r="KY306" s="119"/>
      <c r="KZ306" s="119"/>
      <c r="LA306" s="119"/>
      <c r="LB306" s="119"/>
      <c r="LC306" s="119"/>
      <c r="LD306" s="125"/>
      <c r="LE306" s="125"/>
      <c r="LF306" s="125"/>
      <c r="LG306" s="231"/>
      <c r="LH306" s="231"/>
      <c r="LI306" s="231"/>
      <c r="LJ306" s="231"/>
      <c r="LK306" s="231"/>
      <c r="LL306" s="231"/>
      <c r="LM306" s="231"/>
      <c r="LN306" s="231"/>
      <c r="LO306" s="231"/>
      <c r="LP306" s="231"/>
      <c r="LQ306" s="231"/>
      <c r="LR306" s="231"/>
      <c r="LS306" s="125"/>
      <c r="LT306" s="125"/>
      <c r="LU306" s="125"/>
      <c r="LV306" s="125"/>
      <c r="LW306" s="125"/>
      <c r="LX306" s="126"/>
      <c r="LY306" s="119"/>
      <c r="LZ306" s="119"/>
      <c r="MA306" s="119"/>
      <c r="MB306" s="119"/>
      <c r="MC306" s="119"/>
      <c r="MD306" s="119"/>
      <c r="ME306" s="119"/>
      <c r="MF306" s="119"/>
      <c r="MG306" s="119"/>
      <c r="MH306" s="119"/>
      <c r="MI306" s="119"/>
      <c r="MJ306" s="119"/>
      <c r="MK306" s="230"/>
      <c r="ML306" s="230"/>
      <c r="MM306" s="230"/>
      <c r="MN306" s="230"/>
      <c r="MO306" s="230"/>
      <c r="MP306" s="230"/>
      <c r="MQ306" s="230"/>
      <c r="MR306" s="230"/>
      <c r="MS306" s="230"/>
      <c r="MT306" s="230"/>
      <c r="MU306" s="230"/>
      <c r="MV306" s="230"/>
      <c r="MW306" s="230"/>
      <c r="MX306" s="230"/>
      <c r="MY306" s="119"/>
      <c r="MZ306" s="119"/>
      <c r="NA306" s="119"/>
      <c r="NB306" s="119"/>
      <c r="NC306" s="126"/>
      <c r="ND306" s="119"/>
      <c r="NE306" s="119"/>
      <c r="NF306" s="119"/>
      <c r="NG306" s="119"/>
      <c r="NH306" s="119"/>
      <c r="NI306" s="119"/>
      <c r="NJ306" s="119"/>
      <c r="NK306" s="119"/>
      <c r="NL306" s="119"/>
      <c r="NM306" s="119"/>
      <c r="NN306" s="119"/>
      <c r="NO306" s="119"/>
      <c r="NP306" s="119"/>
      <c r="NQ306" s="119"/>
      <c r="NR306" s="119"/>
      <c r="NS306" s="119"/>
      <c r="NT306" s="119"/>
      <c r="NU306" s="119"/>
      <c r="NV306" s="119"/>
      <c r="NW306" s="119"/>
      <c r="NX306" s="119"/>
      <c r="NY306" s="119"/>
      <c r="NZ306" s="119"/>
      <c r="OA306" s="119"/>
      <c r="OB306" s="119"/>
      <c r="OC306" s="119"/>
      <c r="OD306" s="119"/>
      <c r="OE306" s="119"/>
      <c r="OF306" s="119"/>
      <c r="OG306" s="119"/>
      <c r="OH306" s="119"/>
      <c r="OI306" s="119"/>
      <c r="OJ306" s="119"/>
      <c r="OK306" s="119"/>
      <c r="OL306" s="119"/>
      <c r="OM306" s="30"/>
      <c r="ON306" s="15"/>
    </row>
    <row r="307" spans="1:404" ht="20.25" customHeight="1">
      <c r="A307" s="28"/>
      <c r="B307" s="13"/>
      <c r="C307" s="296" t="s">
        <v>72</v>
      </c>
      <c r="D307" s="296"/>
      <c r="E307" s="296"/>
      <c r="F307" s="82"/>
      <c r="G307" s="164">
        <f>COUNTIF(G308:G308,"x")</f>
        <v>0</v>
      </c>
      <c r="H307" s="12"/>
      <c r="I307" s="26"/>
      <c r="J307" s="54"/>
      <c r="K307" s="105"/>
      <c r="L307" s="105"/>
      <c r="M307" s="105"/>
      <c r="N307" s="105"/>
      <c r="O307" s="25">
        <f>COUNTIF(O308:O308,"x")</f>
        <v>1</v>
      </c>
      <c r="P307" s="12">
        <f>SUM(P308:P308)</f>
        <v>1</v>
      </c>
      <c r="Q307" s="108" t="s">
        <v>122</v>
      </c>
      <c r="R307" s="124" t="s">
        <v>122</v>
      </c>
      <c r="S307" s="124" t="s">
        <v>122</v>
      </c>
      <c r="T307" s="124" t="s">
        <v>122</v>
      </c>
      <c r="U307" s="124" t="s">
        <v>122</v>
      </c>
      <c r="V307" s="124" t="s">
        <v>122</v>
      </c>
      <c r="W307" s="124" t="s">
        <v>122</v>
      </c>
      <c r="X307" s="124" t="s">
        <v>122</v>
      </c>
      <c r="Y307" s="124" t="s">
        <v>122</v>
      </c>
      <c r="Z307" s="124" t="s">
        <v>122</v>
      </c>
      <c r="AA307" s="124" t="s">
        <v>122</v>
      </c>
      <c r="AB307" s="124"/>
      <c r="AC307" s="124"/>
      <c r="AD307" s="124"/>
      <c r="AE307" s="119"/>
      <c r="AF307" s="120"/>
      <c r="AG307" s="120"/>
      <c r="AH307" s="120"/>
      <c r="AI307" s="25"/>
      <c r="AJ307" s="25"/>
      <c r="AK307" s="120"/>
      <c r="AL307" s="120"/>
      <c r="AM307" s="120"/>
      <c r="AN307" s="120"/>
      <c r="AO307" s="120"/>
      <c r="AP307" s="25"/>
      <c r="AQ307" s="120"/>
      <c r="AR307" s="25"/>
      <c r="AS307" s="120"/>
      <c r="AT307" s="120"/>
      <c r="AU307" s="120"/>
      <c r="AV307" s="164"/>
      <c r="AW307" s="120"/>
      <c r="AX307" s="120"/>
      <c r="AY307" s="120"/>
      <c r="AZ307" s="120"/>
      <c r="BA307" s="119"/>
      <c r="BB307" s="119"/>
      <c r="BC307" s="119"/>
      <c r="BD307" s="119"/>
      <c r="BE307" s="119"/>
      <c r="BF307" s="119"/>
      <c r="BG307" s="119"/>
      <c r="BH307" s="119"/>
      <c r="BI307" s="119"/>
      <c r="BJ307" s="119"/>
      <c r="BK307" s="120"/>
      <c r="BL307" s="120"/>
      <c r="BM307" s="120"/>
      <c r="BN307" s="164"/>
      <c r="BO307" s="164"/>
      <c r="BP307" s="164"/>
      <c r="BQ307" s="120"/>
      <c r="BR307" s="120"/>
      <c r="BS307" s="120"/>
      <c r="BT307" s="120"/>
      <c r="BU307" s="120"/>
      <c r="BV307" s="120"/>
      <c r="BW307" s="120"/>
      <c r="BX307" s="120"/>
      <c r="BY307" s="120"/>
      <c r="BZ307" s="120"/>
      <c r="CA307" s="120"/>
      <c r="CB307" s="120"/>
      <c r="CC307" s="120"/>
      <c r="CD307" s="120"/>
      <c r="CE307" s="120"/>
      <c r="CF307" s="119"/>
      <c r="CG307" s="119"/>
      <c r="CH307" s="119"/>
      <c r="CI307" s="119"/>
      <c r="CJ307" s="119"/>
      <c r="CK307" s="119"/>
      <c r="CL307" s="119"/>
      <c r="CM307" s="119"/>
      <c r="CN307" s="119"/>
      <c r="CO307" s="125"/>
      <c r="CP307" s="125"/>
      <c r="CQ307" s="125"/>
      <c r="CR307" s="125"/>
      <c r="CS307" s="125"/>
      <c r="CT307" s="125"/>
      <c r="CU307" s="125"/>
      <c r="CV307" s="125"/>
      <c r="CW307" s="125"/>
      <c r="CX307" s="125"/>
      <c r="CY307" s="120"/>
      <c r="CZ307" s="120"/>
      <c r="DA307" s="120"/>
      <c r="DB307" s="120"/>
      <c r="DC307" s="120"/>
      <c r="DD307" s="120"/>
      <c r="DE307" s="120"/>
      <c r="DF307" s="120"/>
      <c r="DG307" s="120"/>
      <c r="DH307" s="126"/>
      <c r="DI307" s="120"/>
      <c r="DJ307" s="120"/>
      <c r="DK307" s="120"/>
      <c r="DL307" s="120"/>
      <c r="DM307" s="120"/>
      <c r="DN307" s="120"/>
      <c r="DO307" s="120"/>
      <c r="DP307" s="120"/>
      <c r="DQ307" s="120"/>
      <c r="DR307" s="126"/>
      <c r="DS307" s="119"/>
      <c r="DT307" s="119"/>
      <c r="DU307" s="119"/>
      <c r="DV307" s="125"/>
      <c r="DW307" s="203"/>
      <c r="DX307" s="203"/>
      <c r="DY307" s="203"/>
      <c r="DZ307" s="203"/>
      <c r="EA307" s="203"/>
      <c r="EB307" s="203"/>
      <c r="EC307" s="203"/>
      <c r="ED307" s="203"/>
      <c r="EE307" s="125"/>
      <c r="EF307" s="125"/>
      <c r="EG307" s="125"/>
      <c r="EH307" s="125"/>
      <c r="EI307" s="125"/>
      <c r="EJ307" s="125"/>
      <c r="EK307" s="125"/>
      <c r="EL307" s="125"/>
      <c r="EM307" s="125"/>
      <c r="EN307" s="125"/>
      <c r="EO307" s="125"/>
      <c r="EP307" s="120"/>
      <c r="EQ307" s="120"/>
      <c r="ER307" s="120"/>
      <c r="ES307" s="120"/>
      <c r="ET307" s="120"/>
      <c r="EU307" s="120"/>
      <c r="EV307" s="120"/>
      <c r="EW307" s="120"/>
      <c r="EX307" s="120"/>
      <c r="EY307" s="126"/>
      <c r="EZ307" s="119"/>
      <c r="FA307" s="119"/>
      <c r="FB307" s="119"/>
      <c r="FC307" s="120"/>
      <c r="FD307" s="120"/>
      <c r="FE307" s="120"/>
      <c r="FF307" s="120"/>
      <c r="FG307" s="120"/>
      <c r="FH307" s="120"/>
      <c r="FI307" s="120"/>
      <c r="FJ307" s="120"/>
      <c r="FK307" s="120"/>
      <c r="FL307" s="120"/>
      <c r="FM307" s="120"/>
      <c r="FN307" s="120"/>
      <c r="FO307" s="120"/>
      <c r="FP307" s="120"/>
      <c r="FQ307" s="120"/>
      <c r="FR307" s="120"/>
      <c r="FS307" s="120"/>
      <c r="FT307" s="120"/>
      <c r="FU307" s="119"/>
      <c r="FV307" s="119"/>
      <c r="FW307" s="119"/>
      <c r="FX307" s="119"/>
      <c r="FY307" s="119"/>
      <c r="FZ307" s="119"/>
      <c r="GA307" s="119"/>
      <c r="GB307" s="119"/>
      <c r="GC307" s="119"/>
      <c r="GD307" s="119"/>
      <c r="GE307" s="119"/>
      <c r="GF307" s="119"/>
      <c r="GG307" s="120"/>
      <c r="GH307" s="120"/>
      <c r="GI307" s="120"/>
      <c r="GJ307" s="120"/>
      <c r="GK307" s="120"/>
      <c r="GL307" s="120"/>
      <c r="GM307" s="120"/>
      <c r="GN307" s="120"/>
      <c r="GO307" s="164"/>
      <c r="GP307" s="164"/>
      <c r="GQ307" s="164"/>
      <c r="GR307" s="164"/>
      <c r="GS307" s="164"/>
      <c r="GT307" s="120"/>
      <c r="GU307" s="120"/>
      <c r="GV307" s="120"/>
      <c r="GW307" s="120"/>
      <c r="GX307" s="119"/>
      <c r="GY307" s="119"/>
      <c r="GZ307" s="119"/>
      <c r="HA307" s="119"/>
      <c r="HB307" s="119"/>
      <c r="HC307" s="119"/>
      <c r="HD307" s="119"/>
      <c r="HE307" s="119"/>
      <c r="HF307" s="119"/>
      <c r="HG307" s="119"/>
      <c r="HH307" s="119"/>
      <c r="HI307" s="120"/>
      <c r="HJ307" s="119"/>
      <c r="HK307" s="119"/>
      <c r="HL307" s="119"/>
      <c r="HM307" s="119"/>
      <c r="HN307" s="120"/>
      <c r="HO307" s="120"/>
      <c r="HP307" s="120"/>
      <c r="HQ307" s="120"/>
      <c r="HR307" s="120"/>
      <c r="HS307" s="120"/>
      <c r="HT307" s="120"/>
      <c r="HU307" s="120"/>
      <c r="HV307" s="120"/>
      <c r="HW307" s="120"/>
      <c r="HX307" s="120"/>
      <c r="HY307" s="120"/>
      <c r="HZ307" s="120"/>
      <c r="IA307" s="120"/>
      <c r="IB307" s="120"/>
      <c r="IC307" s="119"/>
      <c r="ID307" s="119"/>
      <c r="IE307" s="119"/>
      <c r="IF307" s="119"/>
      <c r="IG307" s="119"/>
      <c r="IH307" s="119"/>
      <c r="II307" s="119"/>
      <c r="IJ307" s="119"/>
      <c r="IK307" s="119"/>
      <c r="IL307" s="119"/>
      <c r="IM307" s="119"/>
      <c r="IN307" s="119"/>
      <c r="IO307" s="119"/>
      <c r="IP307" s="119"/>
      <c r="IQ307" s="119"/>
      <c r="IR307" s="119"/>
      <c r="IS307" s="119"/>
      <c r="IT307" s="119"/>
      <c r="IU307" s="119"/>
      <c r="IV307" s="119"/>
      <c r="IW307" s="119"/>
      <c r="IX307" s="119"/>
      <c r="IY307" s="119"/>
      <c r="IZ307" s="119"/>
      <c r="JA307" s="120"/>
      <c r="JB307" s="120"/>
      <c r="JC307" s="120"/>
      <c r="JD307" s="120"/>
      <c r="JE307" s="120"/>
      <c r="JF307" s="120"/>
      <c r="JG307" s="119"/>
      <c r="JH307" s="119"/>
      <c r="JI307" s="119"/>
      <c r="JJ307" s="119"/>
      <c r="JK307" s="119"/>
      <c r="JL307" s="119"/>
      <c r="JM307" s="119"/>
      <c r="JN307" s="119"/>
      <c r="JO307" s="119"/>
      <c r="JP307" s="119"/>
      <c r="JQ307" s="119"/>
      <c r="JR307" s="119"/>
      <c r="JS307" s="119"/>
      <c r="JT307" s="119"/>
      <c r="JU307" s="119"/>
      <c r="JV307" s="119"/>
      <c r="JW307" s="119"/>
      <c r="JX307" s="119"/>
      <c r="JY307" s="119"/>
      <c r="JZ307" s="119"/>
      <c r="KA307" s="119"/>
      <c r="KB307" s="119"/>
      <c r="KC307" s="230"/>
      <c r="KD307" s="230"/>
      <c r="KE307" s="230"/>
      <c r="KF307" s="230"/>
      <c r="KG307" s="230"/>
      <c r="KH307" s="230"/>
      <c r="KI307" s="230"/>
      <c r="KJ307" s="230"/>
      <c r="KK307" s="230"/>
      <c r="KL307" s="230"/>
      <c r="KM307" s="230"/>
      <c r="KN307" s="230"/>
      <c r="KO307" s="230"/>
      <c r="KP307" s="230"/>
      <c r="KQ307" s="119"/>
      <c r="KR307" s="119"/>
      <c r="KS307" s="119"/>
      <c r="KT307" s="119"/>
      <c r="KU307" s="119"/>
      <c r="KV307" s="119"/>
      <c r="KW307" s="119"/>
      <c r="KX307" s="119"/>
      <c r="KY307" s="119"/>
      <c r="KZ307" s="119"/>
      <c r="LA307" s="119"/>
      <c r="LB307" s="119"/>
      <c r="LC307" s="119"/>
      <c r="LD307" s="125"/>
      <c r="LE307" s="125"/>
      <c r="LF307" s="125"/>
      <c r="LG307" s="231"/>
      <c r="LH307" s="231"/>
      <c r="LI307" s="231"/>
      <c r="LJ307" s="231"/>
      <c r="LK307" s="231"/>
      <c r="LL307" s="231"/>
      <c r="LM307" s="231"/>
      <c r="LN307" s="231"/>
      <c r="LO307" s="231"/>
      <c r="LP307" s="231"/>
      <c r="LQ307" s="231"/>
      <c r="LR307" s="231"/>
      <c r="LS307" s="125"/>
      <c r="LT307" s="125"/>
      <c r="LU307" s="125"/>
      <c r="LV307" s="125"/>
      <c r="LW307" s="125"/>
      <c r="LX307" s="126"/>
      <c r="LY307" s="119"/>
      <c r="LZ307" s="119"/>
      <c r="MA307" s="119"/>
      <c r="MB307" s="119"/>
      <c r="MC307" s="119"/>
      <c r="MD307" s="119"/>
      <c r="ME307" s="119"/>
      <c r="MF307" s="119"/>
      <c r="MG307" s="119"/>
      <c r="MH307" s="119"/>
      <c r="MI307" s="119"/>
      <c r="MJ307" s="119"/>
      <c r="MK307" s="230"/>
      <c r="ML307" s="230"/>
      <c r="MM307" s="230"/>
      <c r="MN307" s="230"/>
      <c r="MO307" s="230"/>
      <c r="MP307" s="230"/>
      <c r="MQ307" s="230"/>
      <c r="MR307" s="230"/>
      <c r="MS307" s="230"/>
      <c r="MT307" s="230"/>
      <c r="MU307" s="230"/>
      <c r="MV307" s="230"/>
      <c r="MW307" s="230"/>
      <c r="MX307" s="230"/>
      <c r="MY307" s="119"/>
      <c r="MZ307" s="119"/>
      <c r="NA307" s="119"/>
      <c r="NB307" s="119"/>
      <c r="NC307" s="126"/>
      <c r="ND307" s="119"/>
      <c r="NE307" s="119"/>
      <c r="NF307" s="119"/>
      <c r="NG307" s="119"/>
      <c r="NH307" s="119"/>
      <c r="NI307" s="119"/>
      <c r="NJ307" s="119"/>
      <c r="NK307" s="119"/>
      <c r="NL307" s="119"/>
      <c r="NM307" s="119"/>
      <c r="NN307" s="119"/>
      <c r="NO307" s="119"/>
      <c r="NP307" s="119"/>
      <c r="NQ307" s="119"/>
      <c r="NR307" s="119"/>
      <c r="NS307" s="119"/>
      <c r="NT307" s="119"/>
      <c r="NU307" s="119"/>
      <c r="NV307" s="119"/>
      <c r="NW307" s="119"/>
      <c r="NX307" s="119"/>
      <c r="NY307" s="119"/>
      <c r="NZ307" s="119"/>
      <c r="OA307" s="119"/>
      <c r="OB307" s="119"/>
      <c r="OC307" s="119"/>
      <c r="OD307" s="119"/>
      <c r="OE307" s="119"/>
      <c r="OF307" s="119"/>
      <c r="OG307" s="119"/>
      <c r="OH307" s="119"/>
      <c r="OI307" s="119"/>
      <c r="OJ307" s="119"/>
      <c r="OK307" s="119"/>
      <c r="OL307" s="119"/>
      <c r="OM307" s="30"/>
      <c r="ON307" s="15"/>
    </row>
    <row r="308" spans="1:404" ht="50.25" hidden="1" customHeight="1">
      <c r="A308" s="309">
        <v>264</v>
      </c>
      <c r="B308" s="51">
        <v>90</v>
      </c>
      <c r="C308" s="16" t="s">
        <v>284</v>
      </c>
      <c r="D308" s="14" t="s">
        <v>2</v>
      </c>
      <c r="E308" s="16" t="s">
        <v>285</v>
      </c>
      <c r="F308" s="82" t="s">
        <v>2</v>
      </c>
      <c r="G308" s="14"/>
      <c r="H308" s="89" t="s">
        <v>285</v>
      </c>
      <c r="I308" s="49" t="s">
        <v>746</v>
      </c>
      <c r="J308" s="54"/>
      <c r="K308" s="30" t="s">
        <v>636</v>
      </c>
      <c r="L308" s="30" t="s">
        <v>637</v>
      </c>
      <c r="M308" s="29" t="s">
        <v>983</v>
      </c>
      <c r="N308" s="93" t="s">
        <v>639</v>
      </c>
      <c r="O308" s="300" t="s">
        <v>27</v>
      </c>
      <c r="P308" s="54">
        <v>1</v>
      </c>
      <c r="Q308" s="30" t="s">
        <v>27</v>
      </c>
      <c r="R308" s="30"/>
      <c r="S308" s="30"/>
      <c r="T308" s="30"/>
      <c r="U308" s="30"/>
      <c r="V308" s="30"/>
      <c r="W308" s="30"/>
      <c r="X308" s="30"/>
      <c r="Y308" s="30"/>
      <c r="Z308" s="30"/>
      <c r="AA308" s="30"/>
      <c r="AB308" s="152" t="s">
        <v>1067</v>
      </c>
      <c r="AC308" s="152" t="s">
        <v>1067</v>
      </c>
      <c r="AD308" s="152" t="s">
        <v>1067</v>
      </c>
      <c r="AE308" s="30">
        <v>2</v>
      </c>
      <c r="AF308" s="30">
        <v>2</v>
      </c>
      <c r="AG308" s="30">
        <v>2</v>
      </c>
      <c r="AH308" s="30">
        <v>2</v>
      </c>
      <c r="AI308" s="23">
        <v>1</v>
      </c>
      <c r="AJ308" s="23">
        <v>1</v>
      </c>
      <c r="AK308" s="30">
        <v>2</v>
      </c>
      <c r="AL308" s="30">
        <v>2</v>
      </c>
      <c r="AM308" s="30">
        <v>2</v>
      </c>
      <c r="AN308" s="30">
        <v>1</v>
      </c>
      <c r="AO308" s="30">
        <v>2</v>
      </c>
      <c r="AP308" s="23">
        <v>1</v>
      </c>
      <c r="AQ308" s="30">
        <v>2</v>
      </c>
      <c r="AR308" s="23">
        <v>1</v>
      </c>
      <c r="AS308" s="30">
        <v>2</v>
      </c>
      <c r="AT308" s="30">
        <v>2</v>
      </c>
      <c r="AU308" s="30">
        <v>2</v>
      </c>
      <c r="AV308" s="30">
        <v>2</v>
      </c>
      <c r="AW308" s="166">
        <f>COUNTIF(AE308:AV308,"2")</f>
        <v>13</v>
      </c>
      <c r="AX308" s="167">
        <f t="shared" ref="AX308" si="951">AW308/(AW308+AY308+BA308+BC308)</f>
        <v>0.72222222222222221</v>
      </c>
      <c r="AY308" s="166">
        <f>COUNTIF(AE308:AV308,"1")</f>
        <v>5</v>
      </c>
      <c r="AZ308" s="167">
        <f t="shared" ref="AZ308" si="952">AY308/(AW308+AY308+BA308+BC308)</f>
        <v>0.27777777777777779</v>
      </c>
      <c r="BA308" s="166">
        <f>COUNTIF(AE308:AV308,"0")</f>
        <v>0</v>
      </c>
      <c r="BB308" s="167">
        <f t="shared" ref="BB308" si="953">BA308/(AW308+AY308+BA308+BC308)</f>
        <v>0</v>
      </c>
      <c r="BC308" s="166">
        <f>COUNTIF(AE308:AV308,"KĐG")</f>
        <v>0</v>
      </c>
      <c r="BD308" s="167">
        <f t="shared" ref="BD308" si="954">BC308/(AW308+AY308+BA308+BC308)</f>
        <v>0</v>
      </c>
      <c r="BE308" s="168">
        <f t="shared" ref="BE308" si="955">(((AW308*2)+(AY308*1)+(BA308*0)))/(AW308+AY308+BA308)</f>
        <v>1.7222222222222223</v>
      </c>
      <c r="BF308" s="169" t="str">
        <f t="shared" ref="BF308" si="956">IF(BD308&gt;=50%,"KĐG",IF(BE308&gt;=1.6,"ĐMT",IF(BE308&gt;=1,"CCG","CĐ")))</f>
        <v>ĐMT</v>
      </c>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130"/>
      <c r="CP308" s="130"/>
      <c r="CQ308" s="130"/>
      <c r="CR308" s="130"/>
      <c r="CS308" s="130"/>
      <c r="CT308" s="130"/>
      <c r="CU308" s="130"/>
      <c r="CV308" s="130"/>
      <c r="CW308" s="130"/>
      <c r="CX308" s="130"/>
      <c r="CY308" s="30"/>
      <c r="CZ308" s="30"/>
      <c r="DA308" s="30"/>
      <c r="DB308" s="30"/>
      <c r="DC308" s="30"/>
      <c r="DD308" s="30"/>
      <c r="DE308" s="30"/>
      <c r="DF308" s="30"/>
      <c r="DG308" s="30"/>
      <c r="DH308" s="135"/>
      <c r="DI308" s="30"/>
      <c r="DJ308" s="30"/>
      <c r="DK308" s="30"/>
      <c r="DL308" s="30"/>
      <c r="DM308" s="30"/>
      <c r="DN308" s="30"/>
      <c r="DO308" s="30"/>
      <c r="DP308" s="30"/>
      <c r="DQ308" s="30"/>
      <c r="DR308" s="135"/>
      <c r="DS308" s="30"/>
      <c r="DT308" s="30"/>
      <c r="DU308" s="30"/>
      <c r="DV308" s="130"/>
      <c r="DW308" s="130"/>
      <c r="DX308" s="130"/>
      <c r="DY308" s="130"/>
      <c r="DZ308" s="130"/>
      <c r="EA308" s="130"/>
      <c r="EB308" s="130"/>
      <c r="EC308" s="130"/>
      <c r="ED308" s="130"/>
      <c r="EE308" s="130"/>
      <c r="EF308" s="130"/>
      <c r="EG308" s="130"/>
      <c r="EH308" s="130"/>
      <c r="EI308" s="130"/>
      <c r="EJ308" s="130"/>
      <c r="EK308" s="130"/>
      <c r="EL308" s="130"/>
      <c r="EM308" s="130"/>
      <c r="EN308" s="130"/>
      <c r="EO308" s="130"/>
      <c r="EP308" s="30"/>
      <c r="EQ308" s="30"/>
      <c r="ER308" s="30"/>
      <c r="ES308" s="30"/>
      <c r="ET308" s="30"/>
      <c r="EU308" s="30"/>
      <c r="EV308" s="30"/>
      <c r="EW308" s="30"/>
      <c r="EX308" s="30"/>
      <c r="EY308" s="135"/>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130"/>
      <c r="LE308" s="130"/>
      <c r="LF308" s="130"/>
      <c r="LG308" s="130"/>
      <c r="LH308" s="130"/>
      <c r="LI308" s="130"/>
      <c r="LJ308" s="130"/>
      <c r="LK308" s="130"/>
      <c r="LL308" s="130"/>
      <c r="LM308" s="130"/>
      <c r="LN308" s="130"/>
      <c r="LO308" s="130"/>
      <c r="LP308" s="130"/>
      <c r="LQ308" s="130"/>
      <c r="LR308" s="130"/>
      <c r="LS308" s="130"/>
      <c r="LT308" s="130"/>
      <c r="LU308" s="130"/>
      <c r="LV308" s="130"/>
      <c r="LW308" s="130"/>
      <c r="LX308" s="135"/>
      <c r="LY308" s="30"/>
      <c r="LZ308" s="30"/>
      <c r="MA308" s="30"/>
      <c r="MB308" s="30"/>
      <c r="MC308" s="30"/>
      <c r="MD308" s="30"/>
      <c r="ME308" s="30"/>
      <c r="MF308" s="30"/>
      <c r="MG308" s="30"/>
      <c r="MH308" s="30"/>
      <c r="MI308" s="30"/>
      <c r="MJ308" s="30"/>
      <c r="MK308" s="30"/>
      <c r="ML308" s="30"/>
      <c r="MM308" s="30"/>
      <c r="MN308" s="30"/>
      <c r="MO308" s="30"/>
      <c r="MP308" s="30"/>
      <c r="MQ308" s="30"/>
      <c r="MR308" s="30"/>
      <c r="MS308" s="30"/>
      <c r="MT308" s="30"/>
      <c r="MU308" s="30"/>
      <c r="MV308" s="30"/>
      <c r="MW308" s="30"/>
      <c r="MX308" s="30"/>
      <c r="MY308" s="30"/>
      <c r="MZ308" s="30"/>
      <c r="NA308" s="30"/>
      <c r="NB308" s="30"/>
      <c r="NC308" s="135"/>
      <c r="ND308" s="30"/>
      <c r="NE308" s="30"/>
      <c r="NF308" s="30"/>
      <c r="NG308" s="30"/>
      <c r="NH308" s="30"/>
      <c r="NI308" s="30"/>
      <c r="NJ308" s="30"/>
      <c r="NK308" s="30"/>
      <c r="NL308" s="30"/>
      <c r="NM308" s="30"/>
      <c r="NN308" s="30"/>
      <c r="NO308" s="30"/>
      <c r="NP308" s="30"/>
      <c r="NQ308" s="30"/>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f t="shared" ref="OM308:OM318" si="957">COUNTIF(Q308:AA308,"x")</f>
        <v>1</v>
      </c>
      <c r="ON308" s="15"/>
    </row>
    <row r="309" spans="1:404" ht="56.25" hidden="1" customHeight="1">
      <c r="A309" s="310"/>
      <c r="B309" s="74">
        <v>90</v>
      </c>
      <c r="C309" s="16" t="s">
        <v>284</v>
      </c>
      <c r="D309" s="73" t="s">
        <v>2</v>
      </c>
      <c r="E309" s="16" t="s">
        <v>285</v>
      </c>
      <c r="F309" s="82" t="s">
        <v>2</v>
      </c>
      <c r="G309" s="73"/>
      <c r="H309" s="89" t="s">
        <v>285</v>
      </c>
      <c r="I309" s="49" t="s">
        <v>746</v>
      </c>
      <c r="J309" s="76"/>
      <c r="K309" s="30" t="s">
        <v>636</v>
      </c>
      <c r="L309" s="30" t="s">
        <v>637</v>
      </c>
      <c r="M309" s="29" t="s">
        <v>983</v>
      </c>
      <c r="N309" s="93" t="s">
        <v>639</v>
      </c>
      <c r="O309" s="301"/>
      <c r="P309" s="76"/>
      <c r="Q309" s="30"/>
      <c r="R309" s="30" t="s">
        <v>27</v>
      </c>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152" t="s">
        <v>1067</v>
      </c>
      <c r="BH309" s="152" t="s">
        <v>1067</v>
      </c>
      <c r="BI309" s="152" t="s">
        <v>1067</v>
      </c>
      <c r="BJ309" s="30">
        <v>2</v>
      </c>
      <c r="BK309" s="30">
        <v>2</v>
      </c>
      <c r="BL309" s="30">
        <v>2</v>
      </c>
      <c r="BM309" s="30">
        <v>2</v>
      </c>
      <c r="BN309" s="23">
        <v>1</v>
      </c>
      <c r="BO309" s="23">
        <v>1</v>
      </c>
      <c r="BP309" s="30">
        <v>2</v>
      </c>
      <c r="BQ309" s="30">
        <v>1</v>
      </c>
      <c r="BR309" s="30">
        <v>2</v>
      </c>
      <c r="BS309" s="30">
        <v>2</v>
      </c>
      <c r="BT309" s="30">
        <v>2</v>
      </c>
      <c r="BU309" s="23">
        <v>2</v>
      </c>
      <c r="BV309" s="30">
        <v>2</v>
      </c>
      <c r="BW309" s="23">
        <v>1</v>
      </c>
      <c r="BX309" s="30">
        <v>2</v>
      </c>
      <c r="BY309" s="30">
        <v>2</v>
      </c>
      <c r="BZ309" s="30">
        <v>2</v>
      </c>
      <c r="CA309" s="30">
        <v>1</v>
      </c>
      <c r="CB309" s="30"/>
      <c r="CC309" s="185">
        <f>COUNTIF(BJ309:CA309,"2")</f>
        <v>13</v>
      </c>
      <c r="CD309" s="186">
        <f t="shared" ref="CD309" si="958">CC309/(CC309+CE309+CG309+CI309)</f>
        <v>0.72222222222222221</v>
      </c>
      <c r="CE309" s="185">
        <f>COUNTIF(BJ309:CA309,"1")</f>
        <v>5</v>
      </c>
      <c r="CF309" s="186">
        <f t="shared" ref="CF309" si="959">CE309/(CC309+CE309+CG309+CI309)</f>
        <v>0.27777777777777779</v>
      </c>
      <c r="CG309" s="185">
        <f>COUNTIF(BJ309:CA309,"0")</f>
        <v>0</v>
      </c>
      <c r="CH309" s="186">
        <f t="shared" ref="CH309" si="960">CG309/(CC309+CE309+CG309+CI309)</f>
        <v>0</v>
      </c>
      <c r="CI309" s="185">
        <f>COUNTIF(BJ309:CA309,"KĐG")</f>
        <v>0</v>
      </c>
      <c r="CJ309" s="186">
        <f t="shared" ref="CJ309" si="961">CI309/(CC309+CE309+CG309+CI309)</f>
        <v>0</v>
      </c>
      <c r="CK309" s="187">
        <f t="shared" ref="CK309" si="962">(((CC309*2)+(CE309*1)+(CG309*0)))/(CC309+CE309+CG309)</f>
        <v>1.7222222222222223</v>
      </c>
      <c r="CL309" s="169" t="str">
        <f t="shared" ref="CL309" si="963">IF(CJ309&gt;=50%,"KĐG",IF(CK309&gt;=1.6,"ĐMT",IF(CK309&gt;=1,"CCG","CĐ")))</f>
        <v>ĐMT</v>
      </c>
      <c r="CM309" s="30"/>
      <c r="CN309" s="30"/>
      <c r="CO309" s="130"/>
      <c r="CP309" s="130"/>
      <c r="CQ309" s="130"/>
      <c r="CR309" s="130"/>
      <c r="CS309" s="130"/>
      <c r="CT309" s="130"/>
      <c r="CU309" s="130"/>
      <c r="CV309" s="130"/>
      <c r="CW309" s="130"/>
      <c r="CX309" s="130"/>
      <c r="CY309" s="30"/>
      <c r="CZ309" s="30"/>
      <c r="DA309" s="30"/>
      <c r="DB309" s="30"/>
      <c r="DC309" s="30"/>
      <c r="DD309" s="30"/>
      <c r="DE309" s="30"/>
      <c r="DF309" s="30"/>
      <c r="DG309" s="30"/>
      <c r="DH309" s="135"/>
      <c r="DI309" s="30"/>
      <c r="DJ309" s="30"/>
      <c r="DK309" s="30"/>
      <c r="DL309" s="30"/>
      <c r="DM309" s="30"/>
      <c r="DN309" s="30"/>
      <c r="DO309" s="30"/>
      <c r="DP309" s="30"/>
      <c r="DQ309" s="30"/>
      <c r="DR309" s="135"/>
      <c r="DS309" s="30"/>
      <c r="DT309" s="30"/>
      <c r="DU309" s="30"/>
      <c r="DV309" s="130"/>
      <c r="DW309" s="130"/>
      <c r="DX309" s="130"/>
      <c r="DY309" s="130"/>
      <c r="DZ309" s="130"/>
      <c r="EA309" s="130"/>
      <c r="EB309" s="130"/>
      <c r="EC309" s="130"/>
      <c r="ED309" s="130"/>
      <c r="EE309" s="130"/>
      <c r="EF309" s="130"/>
      <c r="EG309" s="130"/>
      <c r="EH309" s="130"/>
      <c r="EI309" s="130"/>
      <c r="EJ309" s="130"/>
      <c r="EK309" s="130"/>
      <c r="EL309" s="130"/>
      <c r="EM309" s="130"/>
      <c r="EN309" s="130"/>
      <c r="EO309" s="130"/>
      <c r="EP309" s="30"/>
      <c r="EQ309" s="30"/>
      <c r="ER309" s="30"/>
      <c r="ES309" s="30"/>
      <c r="ET309" s="30"/>
      <c r="EU309" s="30"/>
      <c r="EV309" s="30"/>
      <c r="EW309" s="30"/>
      <c r="EX309" s="30"/>
      <c r="EY309" s="135"/>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130"/>
      <c r="LE309" s="130"/>
      <c r="LF309" s="130"/>
      <c r="LG309" s="130"/>
      <c r="LH309" s="130"/>
      <c r="LI309" s="130"/>
      <c r="LJ309" s="130"/>
      <c r="LK309" s="130"/>
      <c r="LL309" s="130"/>
      <c r="LM309" s="130"/>
      <c r="LN309" s="130"/>
      <c r="LO309" s="130"/>
      <c r="LP309" s="130"/>
      <c r="LQ309" s="130"/>
      <c r="LR309" s="130"/>
      <c r="LS309" s="130"/>
      <c r="LT309" s="130"/>
      <c r="LU309" s="130"/>
      <c r="LV309" s="130"/>
      <c r="LW309" s="130"/>
      <c r="LX309" s="135"/>
      <c r="LY309" s="30"/>
      <c r="LZ309" s="30"/>
      <c r="MA309" s="30"/>
      <c r="MB309" s="30"/>
      <c r="MC309" s="30"/>
      <c r="MD309" s="30"/>
      <c r="ME309" s="30"/>
      <c r="MF309" s="30"/>
      <c r="MG309" s="30"/>
      <c r="MH309" s="30"/>
      <c r="MI309" s="30"/>
      <c r="MJ309" s="30"/>
      <c r="MK309" s="30"/>
      <c r="ML309" s="30"/>
      <c r="MM309" s="30"/>
      <c r="MN309" s="30"/>
      <c r="MO309" s="30"/>
      <c r="MP309" s="30"/>
      <c r="MQ309" s="30"/>
      <c r="MR309" s="30"/>
      <c r="MS309" s="30"/>
      <c r="MT309" s="30"/>
      <c r="MU309" s="30"/>
      <c r="MV309" s="30"/>
      <c r="MW309" s="30"/>
      <c r="MX309" s="30"/>
      <c r="MY309" s="30"/>
      <c r="MZ309" s="30"/>
      <c r="NA309" s="30"/>
      <c r="NB309" s="30"/>
      <c r="NC309" s="135"/>
      <c r="ND309" s="30"/>
      <c r="NE309" s="30"/>
      <c r="NF309" s="30"/>
      <c r="NG309" s="30"/>
      <c r="NH309" s="30"/>
      <c r="NI309" s="30"/>
      <c r="NJ309" s="30"/>
      <c r="NK309" s="30"/>
      <c r="NL309" s="30"/>
      <c r="NM309" s="30"/>
      <c r="NN309" s="30"/>
      <c r="NO309" s="30"/>
      <c r="NP309" s="30"/>
      <c r="NQ309" s="30"/>
      <c r="NR309" s="30"/>
      <c r="NS309" s="30"/>
      <c r="NT309" s="30"/>
      <c r="NU309" s="30"/>
      <c r="NV309" s="30"/>
      <c r="NW309" s="30"/>
      <c r="NX309" s="30"/>
      <c r="NY309" s="30"/>
      <c r="NZ309" s="30"/>
      <c r="OA309" s="30"/>
      <c r="OB309" s="30"/>
      <c r="OC309" s="30"/>
      <c r="OD309" s="30"/>
      <c r="OE309" s="30"/>
      <c r="OF309" s="30"/>
      <c r="OG309" s="30"/>
      <c r="OH309" s="30"/>
      <c r="OI309" s="30"/>
      <c r="OJ309" s="30"/>
      <c r="OK309" s="30"/>
      <c r="OL309" s="30"/>
      <c r="OM309" s="30">
        <f t="shared" si="957"/>
        <v>1</v>
      </c>
      <c r="ON309" s="15"/>
    </row>
    <row r="310" spans="1:404" ht="39" hidden="1" customHeight="1">
      <c r="A310" s="310"/>
      <c r="B310" s="74">
        <v>90</v>
      </c>
      <c r="C310" s="16" t="s">
        <v>284</v>
      </c>
      <c r="D310" s="73" t="s">
        <v>2</v>
      </c>
      <c r="E310" s="16" t="s">
        <v>285</v>
      </c>
      <c r="F310" s="82" t="s">
        <v>2</v>
      </c>
      <c r="G310" s="29"/>
      <c r="H310" s="89" t="s">
        <v>285</v>
      </c>
      <c r="I310" s="49" t="s">
        <v>746</v>
      </c>
      <c r="J310" s="76"/>
      <c r="K310" s="30" t="s">
        <v>636</v>
      </c>
      <c r="L310" s="30" t="s">
        <v>637</v>
      </c>
      <c r="M310" s="29" t="s">
        <v>983</v>
      </c>
      <c r="N310" s="93" t="s">
        <v>639</v>
      </c>
      <c r="O310" s="301"/>
      <c r="P310" s="76"/>
      <c r="Q310" s="30"/>
      <c r="R310" s="30"/>
      <c r="S310" s="30" t="s">
        <v>27</v>
      </c>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152" t="s">
        <v>1067</v>
      </c>
      <c r="CN310" s="152" t="s">
        <v>1067</v>
      </c>
      <c r="CO310" s="152" t="s">
        <v>1067</v>
      </c>
      <c r="CP310" s="30">
        <v>2</v>
      </c>
      <c r="CQ310" s="30">
        <v>2</v>
      </c>
      <c r="CR310" s="30">
        <v>2</v>
      </c>
      <c r="CS310" s="30">
        <v>2</v>
      </c>
      <c r="CT310" s="23">
        <v>1</v>
      </c>
      <c r="CU310" s="23">
        <v>2</v>
      </c>
      <c r="CV310" s="30">
        <v>2</v>
      </c>
      <c r="CW310" s="30">
        <v>1</v>
      </c>
      <c r="CX310" s="30">
        <v>2</v>
      </c>
      <c r="CY310" s="30">
        <v>1</v>
      </c>
      <c r="CZ310" s="30">
        <v>2</v>
      </c>
      <c r="DA310" s="23">
        <v>2</v>
      </c>
      <c r="DB310" s="30">
        <v>2</v>
      </c>
      <c r="DC310" s="23">
        <v>1</v>
      </c>
      <c r="DD310" s="30">
        <v>2</v>
      </c>
      <c r="DE310" s="30">
        <v>2</v>
      </c>
      <c r="DF310" s="30">
        <v>2</v>
      </c>
      <c r="DG310" s="30"/>
      <c r="DH310" s="201">
        <f>COUNTIF(CP310:DG310,"2")</f>
        <v>13</v>
      </c>
      <c r="DI310" s="198">
        <f t="shared" ref="DI310" si="964">DH310/(DH310+DJ310+DL310+DN310)</f>
        <v>0.76470588235294112</v>
      </c>
      <c r="DJ310" s="201">
        <f>COUNTIF(CP310:DG310,"1")</f>
        <v>4</v>
      </c>
      <c r="DK310" s="198">
        <f t="shared" ref="DK310" si="965">DJ310/(DH310+DJ310+DL310+DN310)</f>
        <v>0.23529411764705882</v>
      </c>
      <c r="DL310" s="201">
        <f>COUNTIF(CP310:DG310,"0")</f>
        <v>0</v>
      </c>
      <c r="DM310" s="198">
        <f t="shared" ref="DM310" si="966">DL310/(DH310+DJ310+DL310+DN310)</f>
        <v>0</v>
      </c>
      <c r="DN310" s="201">
        <f>COUNTIF(CP310:DG310,"KĐG")</f>
        <v>0</v>
      </c>
      <c r="DO310" s="198">
        <f t="shared" ref="DO310" si="967">DN310/(DH310+DJ310+DL310+DN310)</f>
        <v>0</v>
      </c>
      <c r="DP310" s="199">
        <f t="shared" ref="DP310" si="968">(((DH310*2)+(DJ310*1)+(DL310*0)))/(DH310+DJ310+DL310)</f>
        <v>1.7647058823529411</v>
      </c>
      <c r="DQ310" s="169" t="str">
        <f t="shared" ref="DQ310" si="969">IF(DO310&gt;=50%,"KĐG",IF(DP310&gt;=1.6,"ĐMT",IF(DP310&gt;=1,"CCG","CĐ")))</f>
        <v>ĐMT</v>
      </c>
      <c r="DR310" s="135"/>
      <c r="DS310" s="30"/>
      <c r="DT310" s="30"/>
      <c r="DU310" s="30"/>
      <c r="DV310" s="130"/>
      <c r="DW310" s="130"/>
      <c r="DX310" s="130"/>
      <c r="DY310" s="130"/>
      <c r="DZ310" s="130"/>
      <c r="EA310" s="130"/>
      <c r="EB310" s="130"/>
      <c r="EC310" s="130"/>
      <c r="ED310" s="130"/>
      <c r="EE310" s="130"/>
      <c r="EF310" s="130"/>
      <c r="EG310" s="130"/>
      <c r="EH310" s="130"/>
      <c r="EI310" s="130"/>
      <c r="EJ310" s="130"/>
      <c r="EK310" s="130"/>
      <c r="EL310" s="130"/>
      <c r="EM310" s="130"/>
      <c r="EN310" s="130"/>
      <c r="EO310" s="130"/>
      <c r="EP310" s="30"/>
      <c r="EQ310" s="30"/>
      <c r="ER310" s="30"/>
      <c r="ES310" s="30"/>
      <c r="ET310" s="30"/>
      <c r="EU310" s="30"/>
      <c r="EV310" s="30"/>
      <c r="EW310" s="30"/>
      <c r="EX310" s="30"/>
      <c r="EY310" s="135"/>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c r="LB310" s="30"/>
      <c r="LC310" s="30"/>
      <c r="LD310" s="130"/>
      <c r="LE310" s="130"/>
      <c r="LF310" s="130"/>
      <c r="LG310" s="130"/>
      <c r="LH310" s="130"/>
      <c r="LI310" s="130"/>
      <c r="LJ310" s="130"/>
      <c r="LK310" s="130"/>
      <c r="LL310" s="130"/>
      <c r="LM310" s="130"/>
      <c r="LN310" s="130"/>
      <c r="LO310" s="130"/>
      <c r="LP310" s="130"/>
      <c r="LQ310" s="130"/>
      <c r="LR310" s="130"/>
      <c r="LS310" s="130"/>
      <c r="LT310" s="130"/>
      <c r="LU310" s="130"/>
      <c r="LV310" s="130"/>
      <c r="LW310" s="130"/>
      <c r="LX310" s="135"/>
      <c r="LY310" s="30"/>
      <c r="LZ310" s="30"/>
      <c r="MA310" s="30"/>
      <c r="MB310" s="30"/>
      <c r="MC310" s="30"/>
      <c r="MD310" s="30"/>
      <c r="ME310" s="30"/>
      <c r="MF310" s="30"/>
      <c r="MG310" s="30"/>
      <c r="MH310" s="30"/>
      <c r="MI310" s="30"/>
      <c r="MJ310" s="30"/>
      <c r="MK310" s="30"/>
      <c r="ML310" s="30"/>
      <c r="MM310" s="30"/>
      <c r="MN310" s="30"/>
      <c r="MO310" s="30"/>
      <c r="MP310" s="30"/>
      <c r="MQ310" s="30"/>
      <c r="MR310" s="30"/>
      <c r="MS310" s="30"/>
      <c r="MT310" s="30"/>
      <c r="MU310" s="30"/>
      <c r="MV310" s="30"/>
      <c r="MW310" s="30"/>
      <c r="MX310" s="30"/>
      <c r="MY310" s="30"/>
      <c r="MZ310" s="30"/>
      <c r="NA310" s="30"/>
      <c r="NB310" s="30"/>
      <c r="NC310" s="135"/>
      <c r="ND310" s="30"/>
      <c r="NE310" s="30"/>
      <c r="NF310" s="30"/>
      <c r="NG310" s="30"/>
      <c r="NH310" s="30"/>
      <c r="NI310" s="30"/>
      <c r="NJ310" s="30"/>
      <c r="NK310" s="30"/>
      <c r="NL310" s="30"/>
      <c r="NM310" s="30"/>
      <c r="NN310" s="30"/>
      <c r="NO310" s="30"/>
      <c r="NP310" s="30"/>
      <c r="NQ310" s="30"/>
      <c r="NR310" s="30"/>
      <c r="NS310" s="30"/>
      <c r="NT310" s="30"/>
      <c r="NU310" s="30"/>
      <c r="NV310" s="30"/>
      <c r="NW310" s="30"/>
      <c r="NX310" s="30"/>
      <c r="NY310" s="30"/>
      <c r="NZ310" s="30"/>
      <c r="OA310" s="30"/>
      <c r="OB310" s="30"/>
      <c r="OC310" s="30"/>
      <c r="OD310" s="30"/>
      <c r="OE310" s="30"/>
      <c r="OF310" s="30"/>
      <c r="OG310" s="30"/>
      <c r="OH310" s="30"/>
      <c r="OI310" s="30"/>
      <c r="OJ310" s="30"/>
      <c r="OK310" s="30"/>
      <c r="OL310" s="30"/>
      <c r="OM310" s="30">
        <f t="shared" si="957"/>
        <v>1</v>
      </c>
      <c r="ON310" s="15"/>
    </row>
    <row r="311" spans="1:404" ht="51" hidden="1" customHeight="1">
      <c r="A311" s="310"/>
      <c r="B311" s="74">
        <v>90</v>
      </c>
      <c r="C311" s="16" t="s">
        <v>284</v>
      </c>
      <c r="D311" s="73" t="s">
        <v>2</v>
      </c>
      <c r="E311" s="16" t="s">
        <v>285</v>
      </c>
      <c r="F311" s="82" t="s">
        <v>2</v>
      </c>
      <c r="G311" s="73"/>
      <c r="H311" s="89" t="s">
        <v>285</v>
      </c>
      <c r="I311" s="49" t="s">
        <v>746</v>
      </c>
      <c r="J311" s="76"/>
      <c r="K311" s="30" t="s">
        <v>636</v>
      </c>
      <c r="L311" s="30" t="s">
        <v>637</v>
      </c>
      <c r="M311" s="29" t="s">
        <v>983</v>
      </c>
      <c r="N311" s="93" t="s">
        <v>639</v>
      </c>
      <c r="O311" s="301"/>
      <c r="P311" s="76"/>
      <c r="Q311" s="30"/>
      <c r="R311" s="30"/>
      <c r="S311" s="30"/>
      <c r="T311" s="30" t="s">
        <v>27</v>
      </c>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130"/>
      <c r="CP311" s="130"/>
      <c r="CQ311" s="130"/>
      <c r="CR311" s="130"/>
      <c r="CS311" s="130"/>
      <c r="CT311" s="130"/>
      <c r="CU311" s="130"/>
      <c r="CV311" s="130"/>
      <c r="CW311" s="130"/>
      <c r="CX311" s="130"/>
      <c r="CY311" s="30"/>
      <c r="CZ311" s="30"/>
      <c r="DA311" s="30"/>
      <c r="DB311" s="30"/>
      <c r="DC311" s="30"/>
      <c r="DD311" s="30"/>
      <c r="DE311" s="30"/>
      <c r="DF311" s="30"/>
      <c r="DG311" s="30"/>
      <c r="DH311" s="135"/>
      <c r="DI311" s="30"/>
      <c r="DJ311" s="30"/>
      <c r="DK311" s="30"/>
      <c r="DL311" s="30"/>
      <c r="DM311" s="30"/>
      <c r="DN311" s="30"/>
      <c r="DO311" s="30"/>
      <c r="DP311" s="30"/>
      <c r="DQ311" s="30"/>
      <c r="DR311" s="152" t="s">
        <v>1067</v>
      </c>
      <c r="DS311" s="152" t="s">
        <v>1067</v>
      </c>
      <c r="DT311" s="152" t="s">
        <v>1067</v>
      </c>
      <c r="DU311" s="152" t="s">
        <v>1067</v>
      </c>
      <c r="DV311" s="152" t="s">
        <v>1067</v>
      </c>
      <c r="DW311" s="30">
        <v>1</v>
      </c>
      <c r="DX311" s="30">
        <v>2</v>
      </c>
      <c r="DY311" s="30">
        <v>2</v>
      </c>
      <c r="DZ311" s="30">
        <v>2</v>
      </c>
      <c r="EA311" s="23">
        <v>1</v>
      </c>
      <c r="EB311" s="23">
        <v>2</v>
      </c>
      <c r="EC311" s="30">
        <v>2</v>
      </c>
      <c r="ED311" s="30">
        <v>1</v>
      </c>
      <c r="EE311" s="30">
        <v>2</v>
      </c>
      <c r="EF311" s="30">
        <v>2</v>
      </c>
      <c r="EG311" s="30">
        <v>2</v>
      </c>
      <c r="EH311" s="23">
        <v>2</v>
      </c>
      <c r="EI311" s="30">
        <v>2</v>
      </c>
      <c r="EJ311" s="23">
        <v>1</v>
      </c>
      <c r="EK311" s="30">
        <v>2</v>
      </c>
      <c r="EL311" s="30">
        <v>2</v>
      </c>
      <c r="EM311" s="30">
        <v>2</v>
      </c>
      <c r="EN311" s="30"/>
      <c r="EO311" s="208">
        <f>COUNTIF(DW311:EN311,"2")</f>
        <v>13</v>
      </c>
      <c r="EP311" s="207">
        <f t="shared" ref="EP311" si="970">EO311/(EO311+EQ311+ES311+EU311)</f>
        <v>0.76470588235294112</v>
      </c>
      <c r="EQ311" s="208">
        <f>COUNTIF(DW311:EN311,"1")</f>
        <v>4</v>
      </c>
      <c r="ER311" s="207">
        <f t="shared" ref="ER311" si="971">EQ311/(EO311+EQ311+ES311+EU311)</f>
        <v>0.23529411764705882</v>
      </c>
      <c r="ES311" s="208">
        <f>COUNTIF(DW311:EN311,"0")</f>
        <v>0</v>
      </c>
      <c r="ET311" s="207">
        <f t="shared" ref="ET311" si="972">ES311/(EO311+EQ311+ES311+EU311)</f>
        <v>0</v>
      </c>
      <c r="EU311" s="208">
        <f>COUNTIF(DW311:EN311,"KĐG")</f>
        <v>0</v>
      </c>
      <c r="EV311" s="207">
        <f t="shared" ref="EV311" si="973">EU311/(EO311+EQ311+ES311+EU311)</f>
        <v>0</v>
      </c>
      <c r="EW311" s="209">
        <f t="shared" ref="EW311" si="974">(((EO311*2)+(EQ311*1)+(ES311*0)))/(EO311+EQ311+ES311)</f>
        <v>1.7647058823529411</v>
      </c>
      <c r="EX311" s="169" t="str">
        <f t="shared" ref="EX311" si="975">IF(EV311&gt;=50%,"KĐG",IF(EW311&gt;=1.6,"ĐMT",IF(EW311&gt;=1,"CCG","CĐ")))</f>
        <v>ĐMT</v>
      </c>
      <c r="EY311" s="135"/>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130"/>
      <c r="LE311" s="130"/>
      <c r="LF311" s="130"/>
      <c r="LG311" s="130"/>
      <c r="LH311" s="130"/>
      <c r="LI311" s="130"/>
      <c r="LJ311" s="130"/>
      <c r="LK311" s="130"/>
      <c r="LL311" s="130"/>
      <c r="LM311" s="130"/>
      <c r="LN311" s="130"/>
      <c r="LO311" s="130"/>
      <c r="LP311" s="130"/>
      <c r="LQ311" s="130"/>
      <c r="LR311" s="130"/>
      <c r="LS311" s="130"/>
      <c r="LT311" s="130"/>
      <c r="LU311" s="130"/>
      <c r="LV311" s="130"/>
      <c r="LW311" s="130"/>
      <c r="LX311" s="135"/>
      <c r="LY311" s="30"/>
      <c r="LZ311" s="30"/>
      <c r="MA311" s="30"/>
      <c r="MB311" s="30"/>
      <c r="MC311" s="30"/>
      <c r="MD311" s="30"/>
      <c r="ME311" s="30"/>
      <c r="MF311" s="30"/>
      <c r="MG311" s="30"/>
      <c r="MH311" s="30"/>
      <c r="MI311" s="30"/>
      <c r="MJ311" s="30"/>
      <c r="MK311" s="30"/>
      <c r="ML311" s="30"/>
      <c r="MM311" s="30"/>
      <c r="MN311" s="30"/>
      <c r="MO311" s="30"/>
      <c r="MP311" s="30"/>
      <c r="MQ311" s="30"/>
      <c r="MR311" s="30"/>
      <c r="MS311" s="30"/>
      <c r="MT311" s="30"/>
      <c r="MU311" s="30"/>
      <c r="MV311" s="30"/>
      <c r="MW311" s="30"/>
      <c r="MX311" s="30"/>
      <c r="MY311" s="30"/>
      <c r="MZ311" s="30"/>
      <c r="NA311" s="30"/>
      <c r="NB311" s="30"/>
      <c r="NC311" s="135"/>
      <c r="ND311" s="30"/>
      <c r="NE311" s="30"/>
      <c r="NF311" s="30"/>
      <c r="NG311" s="30"/>
      <c r="NH311" s="30"/>
      <c r="NI311" s="30"/>
      <c r="NJ311" s="30"/>
      <c r="NK311" s="30"/>
      <c r="NL311" s="30"/>
      <c r="NM311" s="30"/>
      <c r="NN311" s="30"/>
      <c r="NO311" s="30"/>
      <c r="NP311" s="30"/>
      <c r="NQ311" s="30"/>
      <c r="NR311" s="30"/>
      <c r="NS311" s="30"/>
      <c r="NT311" s="30"/>
      <c r="NU311" s="30"/>
      <c r="NV311" s="30"/>
      <c r="NW311" s="30"/>
      <c r="NX311" s="30"/>
      <c r="NY311" s="30"/>
      <c r="NZ311" s="30"/>
      <c r="OA311" s="30"/>
      <c r="OB311" s="30"/>
      <c r="OC311" s="30"/>
      <c r="OD311" s="30"/>
      <c r="OE311" s="30"/>
      <c r="OF311" s="30"/>
      <c r="OG311" s="30"/>
      <c r="OH311" s="30"/>
      <c r="OI311" s="30"/>
      <c r="OJ311" s="30"/>
      <c r="OK311" s="30"/>
      <c r="OL311" s="30"/>
      <c r="OM311" s="30">
        <f t="shared" si="957"/>
        <v>1</v>
      </c>
      <c r="ON311" s="15"/>
    </row>
    <row r="312" spans="1:404" ht="38.25" hidden="1" customHeight="1">
      <c r="A312" s="310"/>
      <c r="B312" s="74">
        <v>90</v>
      </c>
      <c r="C312" s="16" t="s">
        <v>284</v>
      </c>
      <c r="D312" s="73" t="s">
        <v>2</v>
      </c>
      <c r="E312" s="16" t="s">
        <v>285</v>
      </c>
      <c r="F312" s="82" t="s">
        <v>2</v>
      </c>
      <c r="G312" s="73"/>
      <c r="H312" s="89" t="s">
        <v>285</v>
      </c>
      <c r="I312" s="49" t="s">
        <v>746</v>
      </c>
      <c r="J312" s="76"/>
      <c r="K312" s="30" t="s">
        <v>636</v>
      </c>
      <c r="L312" s="30" t="s">
        <v>637</v>
      </c>
      <c r="M312" s="29" t="s">
        <v>983</v>
      </c>
      <c r="N312" s="93" t="s">
        <v>639</v>
      </c>
      <c r="O312" s="301"/>
      <c r="P312" s="76"/>
      <c r="Q312" s="30"/>
      <c r="R312" s="30"/>
      <c r="S312" s="30"/>
      <c r="T312" s="30"/>
      <c r="U312" s="30" t="s">
        <v>27</v>
      </c>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130"/>
      <c r="CP312" s="130"/>
      <c r="CQ312" s="130"/>
      <c r="CR312" s="130"/>
      <c r="CS312" s="130"/>
      <c r="CT312" s="130"/>
      <c r="CU312" s="130"/>
      <c r="CV312" s="130"/>
      <c r="CW312" s="130"/>
      <c r="CX312" s="130"/>
      <c r="CY312" s="30"/>
      <c r="CZ312" s="30"/>
      <c r="DA312" s="30"/>
      <c r="DB312" s="30"/>
      <c r="DC312" s="30"/>
      <c r="DD312" s="30"/>
      <c r="DE312" s="30"/>
      <c r="DF312" s="30"/>
      <c r="DG312" s="30"/>
      <c r="DH312" s="135"/>
      <c r="DI312" s="30"/>
      <c r="DJ312" s="30"/>
      <c r="DK312" s="30"/>
      <c r="DL312" s="30"/>
      <c r="DM312" s="30"/>
      <c r="DN312" s="30"/>
      <c r="DO312" s="30"/>
      <c r="DP312" s="30"/>
      <c r="DQ312" s="30"/>
      <c r="DR312" s="135"/>
      <c r="DS312" s="30"/>
      <c r="DT312" s="30"/>
      <c r="DU312" s="30"/>
      <c r="DV312" s="130"/>
      <c r="DW312" s="130"/>
      <c r="DX312" s="130"/>
      <c r="DY312" s="130"/>
      <c r="DZ312" s="130"/>
      <c r="EA312" s="130"/>
      <c r="EB312" s="130"/>
      <c r="EC312" s="130"/>
      <c r="ED312" s="130"/>
      <c r="EE312" s="130"/>
      <c r="EF312" s="130"/>
      <c r="EG312" s="130"/>
      <c r="EH312" s="130"/>
      <c r="EI312" s="130"/>
      <c r="EJ312" s="130"/>
      <c r="EK312" s="130"/>
      <c r="EL312" s="130"/>
      <c r="EM312" s="130"/>
      <c r="EN312" s="130"/>
      <c r="EO312" s="130"/>
      <c r="EP312" s="30"/>
      <c r="EQ312" s="30"/>
      <c r="ER312" s="30"/>
      <c r="ES312" s="30"/>
      <c r="ET312" s="30"/>
      <c r="EU312" s="30"/>
      <c r="EV312" s="30"/>
      <c r="EW312" s="30"/>
      <c r="EX312" s="30"/>
      <c r="EY312" s="152" t="s">
        <v>1067</v>
      </c>
      <c r="EZ312" s="152" t="s">
        <v>1067</v>
      </c>
      <c r="FA312" s="152" t="s">
        <v>1067</v>
      </c>
      <c r="FB312" s="30">
        <v>2</v>
      </c>
      <c r="FC312" s="30">
        <v>1</v>
      </c>
      <c r="FD312" s="30">
        <v>2</v>
      </c>
      <c r="FE312" s="30">
        <v>2</v>
      </c>
      <c r="FF312" s="23">
        <v>1</v>
      </c>
      <c r="FG312" s="23">
        <v>2</v>
      </c>
      <c r="FH312" s="30">
        <v>2</v>
      </c>
      <c r="FI312" s="30">
        <v>2</v>
      </c>
      <c r="FJ312" s="30">
        <v>2</v>
      </c>
      <c r="FK312" s="30">
        <v>2</v>
      </c>
      <c r="FL312" s="30">
        <v>2</v>
      </c>
      <c r="FM312" s="23">
        <v>2</v>
      </c>
      <c r="FN312" s="30">
        <v>2</v>
      </c>
      <c r="FO312" s="23">
        <v>1</v>
      </c>
      <c r="FP312" s="30">
        <v>2</v>
      </c>
      <c r="FQ312" s="30">
        <v>2</v>
      </c>
      <c r="FR312" s="30">
        <v>2</v>
      </c>
      <c r="FS312" s="30"/>
      <c r="FT312" s="214">
        <f>COUNTIF(FB312:FS312,"2")</f>
        <v>14</v>
      </c>
      <c r="FU312" s="215">
        <f t="shared" ref="FU312" si="976">FT312/(FT312+FV312+FX312+FZ312)</f>
        <v>0.82352941176470584</v>
      </c>
      <c r="FV312" s="214">
        <f>COUNTIF(FB312:FS312,"1")</f>
        <v>3</v>
      </c>
      <c r="FW312" s="215">
        <f t="shared" ref="FW312" si="977">FV312/(FT312+FV312+FX312+FZ312)</f>
        <v>0.17647058823529413</v>
      </c>
      <c r="FX312" s="214">
        <f>COUNTIF(FB312:FS312,"0")</f>
        <v>0</v>
      </c>
      <c r="FY312" s="215">
        <f t="shared" ref="FY312" si="978">FX312/(FT312+FV312+FX312+FZ312)</f>
        <v>0</v>
      </c>
      <c r="FZ312" s="214">
        <f>COUNTIF(FB312:FS312,"KĐG")</f>
        <v>0</v>
      </c>
      <c r="GA312" s="215">
        <f t="shared" ref="GA312" si="979">FZ312/(FT312+FV312+FX312+FZ312)</f>
        <v>0</v>
      </c>
      <c r="GB312" s="216">
        <f t="shared" ref="GB312" si="980">(((FT312*2)+(FV312*1)+(FX312*0)))/(FT312+FV312+FX312)</f>
        <v>1.8235294117647058</v>
      </c>
      <c r="GC312" s="169" t="str">
        <f t="shared" ref="GC312" si="981">IF(GA312&gt;=50%,"KĐG",IF(GB312&gt;=1.6,"ĐMT",IF(GB312&gt;=1,"CCG","CĐ")))</f>
        <v>ĐMT</v>
      </c>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c r="LB312" s="30"/>
      <c r="LC312" s="30"/>
      <c r="LD312" s="130"/>
      <c r="LE312" s="130"/>
      <c r="LF312" s="130"/>
      <c r="LG312" s="130"/>
      <c r="LH312" s="130"/>
      <c r="LI312" s="130"/>
      <c r="LJ312" s="130"/>
      <c r="LK312" s="130"/>
      <c r="LL312" s="130"/>
      <c r="LM312" s="130"/>
      <c r="LN312" s="130"/>
      <c r="LO312" s="130"/>
      <c r="LP312" s="130"/>
      <c r="LQ312" s="130"/>
      <c r="LR312" s="130"/>
      <c r="LS312" s="130"/>
      <c r="LT312" s="130"/>
      <c r="LU312" s="130"/>
      <c r="LV312" s="130"/>
      <c r="LW312" s="130"/>
      <c r="LX312" s="135"/>
      <c r="LY312" s="30"/>
      <c r="LZ312" s="30"/>
      <c r="MA312" s="30"/>
      <c r="MB312" s="30"/>
      <c r="MC312" s="30"/>
      <c r="MD312" s="30"/>
      <c r="ME312" s="30"/>
      <c r="MF312" s="30"/>
      <c r="MG312" s="30"/>
      <c r="MH312" s="30"/>
      <c r="MI312" s="30"/>
      <c r="MJ312" s="30"/>
      <c r="MK312" s="30"/>
      <c r="ML312" s="30"/>
      <c r="MM312" s="30"/>
      <c r="MN312" s="30"/>
      <c r="MO312" s="30"/>
      <c r="MP312" s="30"/>
      <c r="MQ312" s="30"/>
      <c r="MR312" s="30"/>
      <c r="MS312" s="30"/>
      <c r="MT312" s="30"/>
      <c r="MU312" s="30"/>
      <c r="MV312" s="30"/>
      <c r="MW312" s="30"/>
      <c r="MX312" s="30"/>
      <c r="MY312" s="30"/>
      <c r="MZ312" s="30"/>
      <c r="NA312" s="30"/>
      <c r="NB312" s="30"/>
      <c r="NC312" s="135"/>
      <c r="ND312" s="30"/>
      <c r="NE312" s="30"/>
      <c r="NF312" s="30"/>
      <c r="NG312" s="30"/>
      <c r="NH312" s="30"/>
      <c r="NI312" s="30"/>
      <c r="NJ312" s="30"/>
      <c r="NK312" s="30"/>
      <c r="NL312" s="30"/>
      <c r="NM312" s="30"/>
      <c r="NN312" s="30"/>
      <c r="NO312" s="30"/>
      <c r="NP312" s="30"/>
      <c r="NQ312" s="30"/>
      <c r="NR312" s="30"/>
      <c r="NS312" s="30"/>
      <c r="NT312" s="30"/>
      <c r="NU312" s="30"/>
      <c r="NV312" s="30"/>
      <c r="NW312" s="30"/>
      <c r="NX312" s="30"/>
      <c r="NY312" s="30"/>
      <c r="NZ312" s="30"/>
      <c r="OA312" s="30"/>
      <c r="OB312" s="30"/>
      <c r="OC312" s="30"/>
      <c r="OD312" s="30"/>
      <c r="OE312" s="30"/>
      <c r="OF312" s="30"/>
      <c r="OG312" s="30"/>
      <c r="OH312" s="30"/>
      <c r="OI312" s="30"/>
      <c r="OJ312" s="30"/>
      <c r="OK312" s="30"/>
      <c r="OL312" s="30"/>
      <c r="OM312" s="30">
        <f t="shared" si="957"/>
        <v>1</v>
      </c>
      <c r="ON312" s="15"/>
    </row>
    <row r="313" spans="1:404" ht="34.5" hidden="1" customHeight="1">
      <c r="A313" s="310"/>
      <c r="B313" s="74">
        <v>90</v>
      </c>
      <c r="C313" s="16" t="s">
        <v>284</v>
      </c>
      <c r="D313" s="73" t="s">
        <v>2</v>
      </c>
      <c r="E313" s="16" t="s">
        <v>285</v>
      </c>
      <c r="F313" s="82" t="s">
        <v>2</v>
      </c>
      <c r="G313" s="73"/>
      <c r="H313" s="89" t="s">
        <v>285</v>
      </c>
      <c r="I313" s="49" t="s">
        <v>746</v>
      </c>
      <c r="J313" s="76"/>
      <c r="K313" s="30" t="s">
        <v>636</v>
      </c>
      <c r="L313" s="30" t="s">
        <v>637</v>
      </c>
      <c r="M313" s="29" t="s">
        <v>983</v>
      </c>
      <c r="N313" s="93" t="s">
        <v>639</v>
      </c>
      <c r="O313" s="301"/>
      <c r="P313" s="76"/>
      <c r="Q313" s="30"/>
      <c r="R313" s="30"/>
      <c r="S313" s="30"/>
      <c r="T313" s="30"/>
      <c r="U313" s="30"/>
      <c r="V313" s="30" t="s">
        <v>27</v>
      </c>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130"/>
      <c r="CP313" s="130"/>
      <c r="CQ313" s="130"/>
      <c r="CR313" s="130"/>
      <c r="CS313" s="130"/>
      <c r="CT313" s="130"/>
      <c r="CU313" s="130"/>
      <c r="CV313" s="130"/>
      <c r="CW313" s="130"/>
      <c r="CX313" s="130"/>
      <c r="CY313" s="30"/>
      <c r="CZ313" s="30"/>
      <c r="DA313" s="30"/>
      <c r="DB313" s="30"/>
      <c r="DC313" s="30"/>
      <c r="DD313" s="30"/>
      <c r="DE313" s="30"/>
      <c r="DF313" s="30"/>
      <c r="DG313" s="30"/>
      <c r="DH313" s="135"/>
      <c r="DI313" s="30"/>
      <c r="DJ313" s="30"/>
      <c r="DK313" s="30"/>
      <c r="DL313" s="30"/>
      <c r="DM313" s="30"/>
      <c r="DN313" s="30"/>
      <c r="DO313" s="30"/>
      <c r="DP313" s="30"/>
      <c r="DQ313" s="30"/>
      <c r="DR313" s="135"/>
      <c r="DS313" s="30"/>
      <c r="DT313" s="30"/>
      <c r="DU313" s="30"/>
      <c r="DV313" s="130"/>
      <c r="DW313" s="130"/>
      <c r="DX313" s="130"/>
      <c r="DY313" s="130"/>
      <c r="DZ313" s="130"/>
      <c r="EA313" s="130"/>
      <c r="EB313" s="130"/>
      <c r="EC313" s="130"/>
      <c r="ED313" s="130"/>
      <c r="EE313" s="130"/>
      <c r="EF313" s="130"/>
      <c r="EG313" s="130"/>
      <c r="EH313" s="130"/>
      <c r="EI313" s="130"/>
      <c r="EJ313" s="130"/>
      <c r="EK313" s="130"/>
      <c r="EL313" s="130"/>
      <c r="EM313" s="130"/>
      <c r="EN313" s="130"/>
      <c r="EO313" s="130"/>
      <c r="EP313" s="30"/>
      <c r="EQ313" s="30"/>
      <c r="ER313" s="30"/>
      <c r="ES313" s="30"/>
      <c r="ET313" s="30"/>
      <c r="EU313" s="30"/>
      <c r="EV313" s="30"/>
      <c r="EW313" s="30"/>
      <c r="EX313" s="30"/>
      <c r="EY313" s="135"/>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152" t="s">
        <v>1067</v>
      </c>
      <c r="GE313" s="152" t="s">
        <v>1067</v>
      </c>
      <c r="GF313" s="30">
        <v>2</v>
      </c>
      <c r="GG313" s="30">
        <v>2</v>
      </c>
      <c r="GH313" s="30">
        <v>2</v>
      </c>
      <c r="GI313" s="30">
        <v>2</v>
      </c>
      <c r="GJ313" s="23">
        <v>1</v>
      </c>
      <c r="GK313" s="23">
        <v>1</v>
      </c>
      <c r="GL313" s="30">
        <v>2</v>
      </c>
      <c r="GM313" s="30">
        <v>2</v>
      </c>
      <c r="GN313" s="30">
        <v>2</v>
      </c>
      <c r="GO313" s="30">
        <v>2</v>
      </c>
      <c r="GP313" s="30">
        <v>2</v>
      </c>
      <c r="GQ313" s="30">
        <v>2</v>
      </c>
      <c r="GR313" s="30">
        <v>2</v>
      </c>
      <c r="GS313" s="23">
        <v>1</v>
      </c>
      <c r="GT313" s="30">
        <v>2</v>
      </c>
      <c r="GU313" s="30">
        <v>2</v>
      </c>
      <c r="GV313" s="30">
        <v>2</v>
      </c>
      <c r="GW313" s="30"/>
      <c r="GX313" s="30">
        <v>2</v>
      </c>
      <c r="GY313" s="224">
        <f>COUNTIF(GF313:GX313,"2")</f>
        <v>15</v>
      </c>
      <c r="GZ313" s="225">
        <f t="shared" ref="GZ313" si="982">GY313/(GY313+HA313+HC313+HE313)</f>
        <v>0.83333333333333337</v>
      </c>
      <c r="HA313" s="224">
        <f>COUNTIF(GG313:GX313,"1")</f>
        <v>3</v>
      </c>
      <c r="HB313" s="225">
        <f t="shared" ref="HB313" si="983">HA313/(GY313+HA313+HC313+HE313)</f>
        <v>0.16666666666666666</v>
      </c>
      <c r="HC313" s="224">
        <f>COUNTIF(GG313:GX313,"0")</f>
        <v>0</v>
      </c>
      <c r="HD313" s="225">
        <f t="shared" ref="HD313" si="984">HC313/(GY313+HA313+HC313+HE313)</f>
        <v>0</v>
      </c>
      <c r="HE313" s="224">
        <f>COUNTIF(GG313:GX313,"KĐG")</f>
        <v>0</v>
      </c>
      <c r="HF313" s="225">
        <f t="shared" ref="HF313" si="985">HE313/(GY313+HA313+HC313+HE313)</f>
        <v>0</v>
      </c>
      <c r="HG313" s="226">
        <f t="shared" ref="HG313" si="986">(((GY313*2)+(HA313*1)+(HC313*0)))/(GY313+HA313+HC313)</f>
        <v>1.8333333333333333</v>
      </c>
      <c r="HH313" s="169" t="str">
        <f t="shared" ref="HH313" si="987">IF(HF313&gt;=50%,"KĐG",IF(HG313&gt;=1.6,"ĐMT",IF(HG313&gt;=1,"CCG","CĐ")))</f>
        <v>ĐMT</v>
      </c>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c r="LB313" s="30"/>
      <c r="LC313" s="30"/>
      <c r="LD313" s="130"/>
      <c r="LE313" s="130"/>
      <c r="LF313" s="130"/>
      <c r="LG313" s="130"/>
      <c r="LH313" s="130"/>
      <c r="LI313" s="130"/>
      <c r="LJ313" s="130"/>
      <c r="LK313" s="130"/>
      <c r="LL313" s="130"/>
      <c r="LM313" s="130"/>
      <c r="LN313" s="130"/>
      <c r="LO313" s="130"/>
      <c r="LP313" s="130"/>
      <c r="LQ313" s="130"/>
      <c r="LR313" s="130"/>
      <c r="LS313" s="130"/>
      <c r="LT313" s="130"/>
      <c r="LU313" s="130"/>
      <c r="LV313" s="130"/>
      <c r="LW313" s="130"/>
      <c r="LX313" s="135"/>
      <c r="LY313" s="30"/>
      <c r="LZ313" s="30"/>
      <c r="MA313" s="30"/>
      <c r="MB313" s="30"/>
      <c r="MC313" s="30"/>
      <c r="MD313" s="30"/>
      <c r="ME313" s="30"/>
      <c r="MF313" s="30"/>
      <c r="MG313" s="30"/>
      <c r="MH313" s="30"/>
      <c r="MI313" s="30"/>
      <c r="MJ313" s="30"/>
      <c r="MK313" s="30"/>
      <c r="ML313" s="30"/>
      <c r="MM313" s="30"/>
      <c r="MN313" s="30"/>
      <c r="MO313" s="30"/>
      <c r="MP313" s="30"/>
      <c r="MQ313" s="30"/>
      <c r="MR313" s="30"/>
      <c r="MS313" s="30"/>
      <c r="MT313" s="30"/>
      <c r="MU313" s="30"/>
      <c r="MV313" s="30"/>
      <c r="MW313" s="30"/>
      <c r="MX313" s="30"/>
      <c r="MY313" s="30"/>
      <c r="MZ313" s="30"/>
      <c r="NA313" s="30"/>
      <c r="NB313" s="30"/>
      <c r="NC313" s="135"/>
      <c r="ND313" s="30"/>
      <c r="NE313" s="30"/>
      <c r="NF313" s="30"/>
      <c r="NG313" s="30"/>
      <c r="NH313" s="30"/>
      <c r="NI313" s="30"/>
      <c r="NJ313" s="30"/>
      <c r="NK313" s="30"/>
      <c r="NL313" s="30"/>
      <c r="NM313" s="30"/>
      <c r="NN313" s="30"/>
      <c r="NO313" s="30"/>
      <c r="NP313" s="30"/>
      <c r="NQ313" s="30"/>
      <c r="NR313" s="30"/>
      <c r="NS313" s="30"/>
      <c r="NT313" s="30"/>
      <c r="NU313" s="30"/>
      <c r="NV313" s="30"/>
      <c r="NW313" s="30"/>
      <c r="NX313" s="30"/>
      <c r="NY313" s="30"/>
      <c r="NZ313" s="30"/>
      <c r="OA313" s="30"/>
      <c r="OB313" s="30"/>
      <c r="OC313" s="30"/>
      <c r="OD313" s="30"/>
      <c r="OE313" s="30"/>
      <c r="OF313" s="30"/>
      <c r="OG313" s="30"/>
      <c r="OH313" s="30"/>
      <c r="OI313" s="30"/>
      <c r="OJ313" s="30"/>
      <c r="OK313" s="30"/>
      <c r="OL313" s="30"/>
      <c r="OM313" s="30">
        <f t="shared" si="957"/>
        <v>1</v>
      </c>
      <c r="ON313" s="15"/>
    </row>
    <row r="314" spans="1:404" ht="51" customHeight="1">
      <c r="A314" s="310"/>
      <c r="B314" s="74">
        <v>90</v>
      </c>
      <c r="C314" s="16" t="s">
        <v>284</v>
      </c>
      <c r="D314" s="73" t="s">
        <v>2</v>
      </c>
      <c r="E314" s="16" t="s">
        <v>285</v>
      </c>
      <c r="F314" s="82" t="s">
        <v>2</v>
      </c>
      <c r="G314" s="73"/>
      <c r="H314" s="89" t="s">
        <v>285</v>
      </c>
      <c r="I314" s="49" t="s">
        <v>746</v>
      </c>
      <c r="J314" s="76"/>
      <c r="K314" s="30" t="s">
        <v>636</v>
      </c>
      <c r="L314" s="30" t="s">
        <v>637</v>
      </c>
      <c r="M314" s="29" t="s">
        <v>983</v>
      </c>
      <c r="N314" s="93" t="s">
        <v>639</v>
      </c>
      <c r="O314" s="301"/>
      <c r="P314" s="76"/>
      <c r="Q314" s="30"/>
      <c r="R314" s="30"/>
      <c r="S314" s="30"/>
      <c r="T314" s="30"/>
      <c r="U314" s="30"/>
      <c r="V314" s="30"/>
      <c r="W314" s="30" t="s">
        <v>27</v>
      </c>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130"/>
      <c r="CP314" s="130"/>
      <c r="CQ314" s="130"/>
      <c r="CR314" s="130"/>
      <c r="CS314" s="130"/>
      <c r="CT314" s="130"/>
      <c r="CU314" s="130"/>
      <c r="CV314" s="130"/>
      <c r="CW314" s="130"/>
      <c r="CX314" s="130"/>
      <c r="CY314" s="30"/>
      <c r="CZ314" s="30"/>
      <c r="DA314" s="30"/>
      <c r="DB314" s="30"/>
      <c r="DC314" s="30"/>
      <c r="DD314" s="30"/>
      <c r="DE314" s="30"/>
      <c r="DF314" s="30"/>
      <c r="DG314" s="30"/>
      <c r="DH314" s="135"/>
      <c r="DI314" s="30"/>
      <c r="DJ314" s="30"/>
      <c r="DK314" s="30"/>
      <c r="DL314" s="30"/>
      <c r="DM314" s="30"/>
      <c r="DN314" s="30"/>
      <c r="DO314" s="30"/>
      <c r="DP314" s="30"/>
      <c r="DQ314" s="30"/>
      <c r="DR314" s="135"/>
      <c r="DS314" s="30"/>
      <c r="DT314" s="30"/>
      <c r="DU314" s="30"/>
      <c r="DV314" s="130"/>
      <c r="DW314" s="130"/>
      <c r="DX314" s="130"/>
      <c r="DY314" s="130"/>
      <c r="DZ314" s="130"/>
      <c r="EA314" s="130"/>
      <c r="EB314" s="130"/>
      <c r="EC314" s="130"/>
      <c r="ED314" s="130"/>
      <c r="EE314" s="130"/>
      <c r="EF314" s="130"/>
      <c r="EG314" s="130"/>
      <c r="EH314" s="130"/>
      <c r="EI314" s="130"/>
      <c r="EJ314" s="130"/>
      <c r="EK314" s="130"/>
      <c r="EL314" s="130"/>
      <c r="EM314" s="130"/>
      <c r="EN314" s="130"/>
      <c r="EO314" s="130"/>
      <c r="EP314" s="30"/>
      <c r="EQ314" s="30"/>
      <c r="ER314" s="30"/>
      <c r="ES314" s="30"/>
      <c r="ET314" s="30"/>
      <c r="EU314" s="30"/>
      <c r="EV314" s="30"/>
      <c r="EW314" s="30"/>
      <c r="EX314" s="30"/>
      <c r="EY314" s="135"/>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152" t="s">
        <v>1067</v>
      </c>
      <c r="HJ314" s="152" t="s">
        <v>1067</v>
      </c>
      <c r="HK314" s="152" t="s">
        <v>1067</v>
      </c>
      <c r="HL314" s="152" t="s">
        <v>1067</v>
      </c>
      <c r="HM314" s="152" t="s">
        <v>1067</v>
      </c>
      <c r="HN314" s="30">
        <v>2</v>
      </c>
      <c r="HO314" s="30">
        <v>1</v>
      </c>
      <c r="HP314" s="30">
        <v>2</v>
      </c>
      <c r="HQ314" s="30">
        <v>2</v>
      </c>
      <c r="HR314" s="23">
        <v>2</v>
      </c>
      <c r="HS314" s="23">
        <v>2</v>
      </c>
      <c r="HT314" s="30">
        <v>2</v>
      </c>
      <c r="HU314" s="30">
        <v>2</v>
      </c>
      <c r="HV314" s="30">
        <v>2</v>
      </c>
      <c r="HW314" s="30">
        <v>2</v>
      </c>
      <c r="HX314" s="30">
        <v>2</v>
      </c>
      <c r="HY314" s="30">
        <v>2</v>
      </c>
      <c r="HZ314" s="30">
        <v>2</v>
      </c>
      <c r="IA314" s="23">
        <v>1</v>
      </c>
      <c r="IB314" s="30">
        <v>2</v>
      </c>
      <c r="IC314" s="30">
        <v>2</v>
      </c>
      <c r="ID314" s="30">
        <v>2</v>
      </c>
      <c r="IE314" s="30"/>
      <c r="IF314" s="30">
        <v>2</v>
      </c>
      <c r="IG314" s="234">
        <f>COUNTIF(HN314:IF314,"2")</f>
        <v>16</v>
      </c>
      <c r="IH314" s="235">
        <f t="shared" ref="IH314" si="988">IG314/(IG314+II314+IK314+IM314)</f>
        <v>0.88888888888888884</v>
      </c>
      <c r="II314" s="234">
        <f>COUNTIF(HO314:IF314,"1")</f>
        <v>2</v>
      </c>
      <c r="IJ314" s="235">
        <f t="shared" ref="IJ314" si="989">II314/(IG314+II314+IK314+IM314)</f>
        <v>0.1111111111111111</v>
      </c>
      <c r="IK314" s="234">
        <f>COUNTIF(HO314:IF314,"0")</f>
        <v>0</v>
      </c>
      <c r="IL314" s="235">
        <f t="shared" ref="IL314" si="990">IK314/(IG314+II314+IK314+IM314)</f>
        <v>0</v>
      </c>
      <c r="IM314" s="234">
        <f>COUNTIF(HO314:IF314,"KĐG")</f>
        <v>0</v>
      </c>
      <c r="IN314" s="235">
        <f t="shared" ref="IN314" si="991">IM314/(IG314+II314+IK314+IM314)</f>
        <v>0</v>
      </c>
      <c r="IO314" s="236">
        <f t="shared" ref="IO314" si="992">(((IG314*2)+(II314*1)+(IK314*0)))/(IG314+II314+IK314)</f>
        <v>1.8888888888888888</v>
      </c>
      <c r="IP314" s="169" t="str">
        <f t="shared" ref="IP314" si="993">IF(IN314&gt;=50%,"KĐG",IF(IO314&gt;=1.6,"ĐMT",IF(IO314&gt;=1,"CCG","CĐ")))</f>
        <v>ĐMT</v>
      </c>
      <c r="IQ314" s="30"/>
      <c r="IR314" s="30"/>
      <c r="IS314" s="30"/>
      <c r="IT314" s="30"/>
      <c r="IU314" s="30"/>
      <c r="IV314" s="30"/>
      <c r="IW314" s="30"/>
      <c r="IX314" s="30"/>
      <c r="IY314" s="30"/>
      <c r="IZ314" s="30"/>
      <c r="JA314" s="30"/>
      <c r="JB314" s="30"/>
      <c r="JC314" s="30"/>
      <c r="JD314" s="30"/>
      <c r="JE314" s="30"/>
      <c r="JF314" s="30"/>
      <c r="JG314" s="30"/>
      <c r="JH314" s="30"/>
      <c r="JI314" s="30"/>
      <c r="JJ314" s="30"/>
      <c r="JK314" s="30"/>
      <c r="JL314" s="30"/>
      <c r="JM314" s="30"/>
      <c r="JN314" s="30"/>
      <c r="JO314" s="30"/>
      <c r="JP314" s="30"/>
      <c r="JQ314" s="30"/>
      <c r="JR314" s="30"/>
      <c r="JS314" s="30"/>
      <c r="JT314" s="30"/>
      <c r="JU314" s="30"/>
      <c r="JV314" s="30"/>
      <c r="JW314" s="30"/>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c r="LB314" s="30"/>
      <c r="LC314" s="30"/>
      <c r="LD314" s="130"/>
      <c r="LE314" s="130"/>
      <c r="LF314" s="130"/>
      <c r="LG314" s="130"/>
      <c r="LH314" s="130"/>
      <c r="LI314" s="130"/>
      <c r="LJ314" s="130"/>
      <c r="LK314" s="130"/>
      <c r="LL314" s="130"/>
      <c r="LM314" s="130"/>
      <c r="LN314" s="130"/>
      <c r="LO314" s="130"/>
      <c r="LP314" s="130"/>
      <c r="LQ314" s="130"/>
      <c r="LR314" s="130"/>
      <c r="LS314" s="130"/>
      <c r="LT314" s="130"/>
      <c r="LU314" s="130"/>
      <c r="LV314" s="130"/>
      <c r="LW314" s="130"/>
      <c r="LX314" s="135"/>
      <c r="LY314" s="30"/>
      <c r="LZ314" s="30"/>
      <c r="MA314" s="30"/>
      <c r="MB314" s="30"/>
      <c r="MC314" s="30"/>
      <c r="MD314" s="30"/>
      <c r="ME314" s="30"/>
      <c r="MF314" s="30"/>
      <c r="MG314" s="30"/>
      <c r="MH314" s="30"/>
      <c r="MI314" s="30"/>
      <c r="MJ314" s="30"/>
      <c r="MK314" s="30"/>
      <c r="ML314" s="30"/>
      <c r="MM314" s="30"/>
      <c r="MN314" s="30"/>
      <c r="MO314" s="30"/>
      <c r="MP314" s="30"/>
      <c r="MQ314" s="30"/>
      <c r="MR314" s="30"/>
      <c r="MS314" s="30"/>
      <c r="MT314" s="30"/>
      <c r="MU314" s="30"/>
      <c r="MV314" s="30"/>
      <c r="MW314" s="30"/>
      <c r="MX314" s="30"/>
      <c r="MY314" s="30"/>
      <c r="MZ314" s="30"/>
      <c r="NA314" s="30"/>
      <c r="NB314" s="30"/>
      <c r="NC314" s="135"/>
      <c r="ND314" s="30"/>
      <c r="NE314" s="30"/>
      <c r="NF314" s="30"/>
      <c r="NG314" s="30"/>
      <c r="NH314" s="30"/>
      <c r="NI314" s="30"/>
      <c r="NJ314" s="30"/>
      <c r="NK314" s="30"/>
      <c r="NL314" s="30"/>
      <c r="NM314" s="30"/>
      <c r="NN314" s="30"/>
      <c r="NO314" s="30"/>
      <c r="NP314" s="30"/>
      <c r="NQ314" s="30"/>
      <c r="NR314" s="30"/>
      <c r="NS314" s="30"/>
      <c r="NT314" s="30"/>
      <c r="NU314" s="30"/>
      <c r="NV314" s="30"/>
      <c r="NW314" s="30"/>
      <c r="NX314" s="30"/>
      <c r="NY314" s="30"/>
      <c r="NZ314" s="30"/>
      <c r="OA314" s="30"/>
      <c r="OB314" s="30"/>
      <c r="OC314" s="30"/>
      <c r="OD314" s="30"/>
      <c r="OE314" s="30"/>
      <c r="OF314" s="30"/>
      <c r="OG314" s="30"/>
      <c r="OH314" s="30"/>
      <c r="OI314" s="30"/>
      <c r="OJ314" s="30"/>
      <c r="OK314" s="30"/>
      <c r="OL314" s="30"/>
      <c r="OM314" s="30">
        <f t="shared" si="957"/>
        <v>1</v>
      </c>
      <c r="ON314" s="15"/>
    </row>
    <row r="315" spans="1:404" ht="85.5" hidden="1" customHeight="1">
      <c r="A315" s="310"/>
      <c r="B315" s="74">
        <v>90</v>
      </c>
      <c r="C315" s="16" t="s">
        <v>284</v>
      </c>
      <c r="D315" s="73" t="s">
        <v>2</v>
      </c>
      <c r="E315" s="16" t="s">
        <v>285</v>
      </c>
      <c r="F315" s="82" t="s">
        <v>2</v>
      </c>
      <c r="G315" s="73"/>
      <c r="H315" s="89" t="s">
        <v>285</v>
      </c>
      <c r="I315" s="49" t="s">
        <v>746</v>
      </c>
      <c r="J315" s="76"/>
      <c r="K315" s="30" t="s">
        <v>636</v>
      </c>
      <c r="L315" s="30" t="s">
        <v>637</v>
      </c>
      <c r="M315" s="29" t="s">
        <v>983</v>
      </c>
      <c r="N315" s="93" t="s">
        <v>639</v>
      </c>
      <c r="O315" s="301"/>
      <c r="P315" s="76"/>
      <c r="Q315" s="30"/>
      <c r="R315" s="30"/>
      <c r="S315" s="30"/>
      <c r="T315" s="30"/>
      <c r="U315" s="30"/>
      <c r="V315" s="30"/>
      <c r="W315" s="30"/>
      <c r="X315" s="30" t="s">
        <v>27</v>
      </c>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130"/>
      <c r="CP315" s="130"/>
      <c r="CQ315" s="130"/>
      <c r="CR315" s="130"/>
      <c r="CS315" s="130"/>
      <c r="CT315" s="130"/>
      <c r="CU315" s="130"/>
      <c r="CV315" s="130"/>
      <c r="CW315" s="130"/>
      <c r="CX315" s="130"/>
      <c r="CY315" s="30"/>
      <c r="CZ315" s="30"/>
      <c r="DA315" s="30"/>
      <c r="DB315" s="30"/>
      <c r="DC315" s="30"/>
      <c r="DD315" s="30"/>
      <c r="DE315" s="30"/>
      <c r="DF315" s="30"/>
      <c r="DG315" s="30"/>
      <c r="DH315" s="135"/>
      <c r="DI315" s="30"/>
      <c r="DJ315" s="30"/>
      <c r="DK315" s="30"/>
      <c r="DL315" s="30"/>
      <c r="DM315" s="30"/>
      <c r="DN315" s="30"/>
      <c r="DO315" s="30"/>
      <c r="DP315" s="30"/>
      <c r="DQ315" s="30"/>
      <c r="DR315" s="135"/>
      <c r="DS315" s="30"/>
      <c r="DT315" s="30"/>
      <c r="DU315" s="30"/>
      <c r="DV315" s="130"/>
      <c r="DW315" s="130"/>
      <c r="DX315" s="130"/>
      <c r="DY315" s="130"/>
      <c r="DZ315" s="130"/>
      <c r="EA315" s="130"/>
      <c r="EB315" s="130"/>
      <c r="EC315" s="130"/>
      <c r="ED315" s="130"/>
      <c r="EE315" s="130"/>
      <c r="EF315" s="130"/>
      <c r="EG315" s="130"/>
      <c r="EH315" s="130"/>
      <c r="EI315" s="130"/>
      <c r="EJ315" s="130"/>
      <c r="EK315" s="130"/>
      <c r="EL315" s="130"/>
      <c r="EM315" s="130"/>
      <c r="EN315" s="130"/>
      <c r="EO315" s="130"/>
      <c r="EP315" s="30"/>
      <c r="EQ315" s="30"/>
      <c r="ER315" s="30"/>
      <c r="ES315" s="30"/>
      <c r="ET315" s="30"/>
      <c r="EU315" s="30"/>
      <c r="EV315" s="30"/>
      <c r="EW315" s="30"/>
      <c r="EX315" s="30"/>
      <c r="EY315" s="135"/>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c r="LB315" s="30"/>
      <c r="LC315" s="30"/>
      <c r="LD315" s="130"/>
      <c r="LE315" s="130"/>
      <c r="LF315" s="130"/>
      <c r="LG315" s="130"/>
      <c r="LH315" s="130"/>
      <c r="LI315" s="130"/>
      <c r="LJ315" s="130"/>
      <c r="LK315" s="130"/>
      <c r="LL315" s="130"/>
      <c r="LM315" s="130"/>
      <c r="LN315" s="130"/>
      <c r="LO315" s="130"/>
      <c r="LP315" s="130"/>
      <c r="LQ315" s="130"/>
      <c r="LR315" s="130"/>
      <c r="LS315" s="130"/>
      <c r="LT315" s="130"/>
      <c r="LU315" s="130"/>
      <c r="LV315" s="130"/>
      <c r="LW315" s="130"/>
      <c r="LX315" s="135"/>
      <c r="LY315" s="30"/>
      <c r="LZ315" s="30"/>
      <c r="MA315" s="30"/>
      <c r="MB315" s="30"/>
      <c r="MC315" s="30"/>
      <c r="MD315" s="30"/>
      <c r="ME315" s="30"/>
      <c r="MF315" s="30"/>
      <c r="MG315" s="30"/>
      <c r="MH315" s="30"/>
      <c r="MI315" s="30"/>
      <c r="MJ315" s="30"/>
      <c r="MK315" s="30"/>
      <c r="ML315" s="30"/>
      <c r="MM315" s="30"/>
      <c r="MN315" s="30"/>
      <c r="MO315" s="30"/>
      <c r="MP315" s="30"/>
      <c r="MQ315" s="30"/>
      <c r="MR315" s="30"/>
      <c r="MS315" s="30"/>
      <c r="MT315" s="30"/>
      <c r="MU315" s="30"/>
      <c r="MV315" s="30"/>
      <c r="MW315" s="30"/>
      <c r="MX315" s="30"/>
      <c r="MY315" s="30"/>
      <c r="MZ315" s="30"/>
      <c r="NA315" s="30"/>
      <c r="NB315" s="30"/>
      <c r="NC315" s="135"/>
      <c r="ND315" s="30"/>
      <c r="NE315" s="30"/>
      <c r="NF315" s="30"/>
      <c r="NG315" s="30"/>
      <c r="NH315" s="30"/>
      <c r="NI315" s="30"/>
      <c r="NJ315" s="30"/>
      <c r="NK315" s="30"/>
      <c r="NL315" s="30"/>
      <c r="NM315" s="30"/>
      <c r="NN315" s="30"/>
      <c r="NO315" s="30"/>
      <c r="NP315" s="30"/>
      <c r="NQ315" s="30"/>
      <c r="NR315" s="30"/>
      <c r="NS315" s="30"/>
      <c r="NT315" s="30"/>
      <c r="NU315" s="30"/>
      <c r="NV315" s="30"/>
      <c r="NW315" s="30"/>
      <c r="NX315" s="30"/>
      <c r="NY315" s="30"/>
      <c r="NZ315" s="30"/>
      <c r="OA315" s="30"/>
      <c r="OB315" s="30"/>
      <c r="OC315" s="30"/>
      <c r="OD315" s="30"/>
      <c r="OE315" s="30"/>
      <c r="OF315" s="30"/>
      <c r="OG315" s="30"/>
      <c r="OH315" s="30"/>
      <c r="OI315" s="30"/>
      <c r="OJ315" s="30"/>
      <c r="OK315" s="30"/>
      <c r="OL315" s="30"/>
      <c r="OM315" s="30">
        <f t="shared" si="957"/>
        <v>1</v>
      </c>
      <c r="ON315" s="15"/>
    </row>
    <row r="316" spans="1:404" ht="85.5" hidden="1" customHeight="1">
      <c r="A316" s="310"/>
      <c r="B316" s="74">
        <v>90</v>
      </c>
      <c r="C316" s="16" t="s">
        <v>284</v>
      </c>
      <c r="D316" s="73" t="s">
        <v>2</v>
      </c>
      <c r="E316" s="16" t="s">
        <v>285</v>
      </c>
      <c r="F316" s="82" t="s">
        <v>2</v>
      </c>
      <c r="G316" s="73"/>
      <c r="H316" s="89" t="s">
        <v>285</v>
      </c>
      <c r="I316" s="49" t="s">
        <v>746</v>
      </c>
      <c r="J316" s="76"/>
      <c r="K316" s="30" t="s">
        <v>636</v>
      </c>
      <c r="L316" s="30" t="s">
        <v>637</v>
      </c>
      <c r="M316" s="29" t="s">
        <v>983</v>
      </c>
      <c r="N316" s="93" t="s">
        <v>639</v>
      </c>
      <c r="O316" s="301"/>
      <c r="P316" s="76"/>
      <c r="Q316" s="30"/>
      <c r="R316" s="30"/>
      <c r="S316" s="30"/>
      <c r="T316" s="30"/>
      <c r="U316" s="30"/>
      <c r="V316" s="30"/>
      <c r="W316" s="30"/>
      <c r="X316" s="30"/>
      <c r="Y316" s="30" t="s">
        <v>27</v>
      </c>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130"/>
      <c r="CP316" s="130"/>
      <c r="CQ316" s="130"/>
      <c r="CR316" s="130"/>
      <c r="CS316" s="130"/>
      <c r="CT316" s="130"/>
      <c r="CU316" s="130"/>
      <c r="CV316" s="130"/>
      <c r="CW316" s="130"/>
      <c r="CX316" s="130"/>
      <c r="CY316" s="30"/>
      <c r="CZ316" s="30"/>
      <c r="DA316" s="30"/>
      <c r="DB316" s="30"/>
      <c r="DC316" s="30"/>
      <c r="DD316" s="30"/>
      <c r="DE316" s="30"/>
      <c r="DF316" s="30"/>
      <c r="DG316" s="30"/>
      <c r="DH316" s="135"/>
      <c r="DI316" s="30"/>
      <c r="DJ316" s="30"/>
      <c r="DK316" s="30"/>
      <c r="DL316" s="30"/>
      <c r="DM316" s="30"/>
      <c r="DN316" s="30"/>
      <c r="DO316" s="30"/>
      <c r="DP316" s="30"/>
      <c r="DQ316" s="30"/>
      <c r="DR316" s="135"/>
      <c r="DS316" s="30"/>
      <c r="DT316" s="30"/>
      <c r="DU316" s="30"/>
      <c r="DV316" s="130"/>
      <c r="DW316" s="130"/>
      <c r="DX316" s="130"/>
      <c r="DY316" s="130"/>
      <c r="DZ316" s="130"/>
      <c r="EA316" s="130"/>
      <c r="EB316" s="130"/>
      <c r="EC316" s="130"/>
      <c r="ED316" s="130"/>
      <c r="EE316" s="130"/>
      <c r="EF316" s="130"/>
      <c r="EG316" s="130"/>
      <c r="EH316" s="130"/>
      <c r="EI316" s="130"/>
      <c r="EJ316" s="130"/>
      <c r="EK316" s="130"/>
      <c r="EL316" s="130"/>
      <c r="EM316" s="130"/>
      <c r="EN316" s="130"/>
      <c r="EO316" s="130"/>
      <c r="EP316" s="30"/>
      <c r="EQ316" s="30"/>
      <c r="ER316" s="30"/>
      <c r="ES316" s="30"/>
      <c r="ET316" s="30"/>
      <c r="EU316" s="30"/>
      <c r="EV316" s="30"/>
      <c r="EW316" s="30"/>
      <c r="EX316" s="30"/>
      <c r="EY316" s="135"/>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c r="LB316" s="30"/>
      <c r="LC316" s="30"/>
      <c r="LD316" s="130"/>
      <c r="LE316" s="130"/>
      <c r="LF316" s="130"/>
      <c r="LG316" s="130"/>
      <c r="LH316" s="130"/>
      <c r="LI316" s="130"/>
      <c r="LJ316" s="130"/>
      <c r="LK316" s="130"/>
      <c r="LL316" s="130"/>
      <c r="LM316" s="130"/>
      <c r="LN316" s="130"/>
      <c r="LO316" s="130"/>
      <c r="LP316" s="130"/>
      <c r="LQ316" s="130"/>
      <c r="LR316" s="130"/>
      <c r="LS316" s="130"/>
      <c r="LT316" s="130"/>
      <c r="LU316" s="130"/>
      <c r="LV316" s="130"/>
      <c r="LW316" s="130"/>
      <c r="LX316" s="135"/>
      <c r="LY316" s="30"/>
      <c r="LZ316" s="30"/>
      <c r="MA316" s="30"/>
      <c r="MB316" s="30"/>
      <c r="MC316" s="30"/>
      <c r="MD316" s="30"/>
      <c r="ME316" s="30"/>
      <c r="MF316" s="30"/>
      <c r="MG316" s="30"/>
      <c r="MH316" s="30"/>
      <c r="MI316" s="30"/>
      <c r="MJ316" s="30"/>
      <c r="MK316" s="30"/>
      <c r="ML316" s="30"/>
      <c r="MM316" s="30"/>
      <c r="MN316" s="30"/>
      <c r="MO316" s="30"/>
      <c r="MP316" s="30"/>
      <c r="MQ316" s="30"/>
      <c r="MR316" s="30"/>
      <c r="MS316" s="30"/>
      <c r="MT316" s="30"/>
      <c r="MU316" s="30"/>
      <c r="MV316" s="30"/>
      <c r="MW316" s="30"/>
      <c r="MX316" s="30"/>
      <c r="MY316" s="30"/>
      <c r="MZ316" s="30"/>
      <c r="NA316" s="30"/>
      <c r="NB316" s="30"/>
      <c r="NC316" s="135"/>
      <c r="ND316" s="30"/>
      <c r="NE316" s="30"/>
      <c r="NF316" s="30"/>
      <c r="NG316" s="30"/>
      <c r="NH316" s="30"/>
      <c r="NI316" s="30"/>
      <c r="NJ316" s="30"/>
      <c r="NK316" s="30"/>
      <c r="NL316" s="30"/>
      <c r="NM316" s="30"/>
      <c r="NN316" s="30"/>
      <c r="NO316" s="30"/>
      <c r="NP316" s="30"/>
      <c r="NQ316" s="30"/>
      <c r="NR316" s="30"/>
      <c r="NS316" s="30"/>
      <c r="NT316" s="30"/>
      <c r="NU316" s="30"/>
      <c r="NV316" s="30"/>
      <c r="NW316" s="30"/>
      <c r="NX316" s="30"/>
      <c r="NY316" s="30"/>
      <c r="NZ316" s="30"/>
      <c r="OA316" s="30"/>
      <c r="OB316" s="30"/>
      <c r="OC316" s="30"/>
      <c r="OD316" s="30"/>
      <c r="OE316" s="30"/>
      <c r="OF316" s="30"/>
      <c r="OG316" s="30"/>
      <c r="OH316" s="30"/>
      <c r="OI316" s="30"/>
      <c r="OJ316" s="30"/>
      <c r="OK316" s="30"/>
      <c r="OL316" s="30"/>
      <c r="OM316" s="30">
        <f t="shared" si="957"/>
        <v>1</v>
      </c>
      <c r="ON316" s="15"/>
    </row>
    <row r="317" spans="1:404" ht="85.5" hidden="1" customHeight="1">
      <c r="A317" s="310"/>
      <c r="B317" s="74">
        <v>90</v>
      </c>
      <c r="C317" s="16" t="s">
        <v>284</v>
      </c>
      <c r="D317" s="73" t="s">
        <v>2</v>
      </c>
      <c r="E317" s="16" t="s">
        <v>285</v>
      </c>
      <c r="F317" s="82" t="s">
        <v>2</v>
      </c>
      <c r="G317" s="73"/>
      <c r="H317" s="89" t="s">
        <v>285</v>
      </c>
      <c r="I317" s="49" t="s">
        <v>746</v>
      </c>
      <c r="J317" s="76"/>
      <c r="K317" s="30" t="s">
        <v>636</v>
      </c>
      <c r="L317" s="30" t="s">
        <v>637</v>
      </c>
      <c r="M317" s="29" t="s">
        <v>983</v>
      </c>
      <c r="N317" s="93" t="s">
        <v>639</v>
      </c>
      <c r="O317" s="301"/>
      <c r="P317" s="76"/>
      <c r="Q317" s="30"/>
      <c r="R317" s="30"/>
      <c r="S317" s="30"/>
      <c r="T317" s="30"/>
      <c r="U317" s="30"/>
      <c r="V317" s="30"/>
      <c r="W317" s="30"/>
      <c r="X317" s="30"/>
      <c r="Y317" s="30"/>
      <c r="Z317" s="30" t="s">
        <v>27</v>
      </c>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130"/>
      <c r="CP317" s="130"/>
      <c r="CQ317" s="130"/>
      <c r="CR317" s="130"/>
      <c r="CS317" s="130"/>
      <c r="CT317" s="130"/>
      <c r="CU317" s="130"/>
      <c r="CV317" s="130"/>
      <c r="CW317" s="130"/>
      <c r="CX317" s="130"/>
      <c r="CY317" s="30"/>
      <c r="CZ317" s="30"/>
      <c r="DA317" s="30"/>
      <c r="DB317" s="30"/>
      <c r="DC317" s="30"/>
      <c r="DD317" s="30"/>
      <c r="DE317" s="30"/>
      <c r="DF317" s="30"/>
      <c r="DG317" s="30"/>
      <c r="DH317" s="135"/>
      <c r="DI317" s="30"/>
      <c r="DJ317" s="30"/>
      <c r="DK317" s="30"/>
      <c r="DL317" s="30"/>
      <c r="DM317" s="30"/>
      <c r="DN317" s="30"/>
      <c r="DO317" s="30"/>
      <c r="DP317" s="30"/>
      <c r="DQ317" s="30"/>
      <c r="DR317" s="135"/>
      <c r="DS317" s="30"/>
      <c r="DT317" s="30"/>
      <c r="DU317" s="30"/>
      <c r="DV317" s="130"/>
      <c r="DW317" s="130"/>
      <c r="DX317" s="130"/>
      <c r="DY317" s="130"/>
      <c r="DZ317" s="130"/>
      <c r="EA317" s="130"/>
      <c r="EB317" s="130"/>
      <c r="EC317" s="130"/>
      <c r="ED317" s="130"/>
      <c r="EE317" s="130"/>
      <c r="EF317" s="130"/>
      <c r="EG317" s="130"/>
      <c r="EH317" s="130"/>
      <c r="EI317" s="130"/>
      <c r="EJ317" s="130"/>
      <c r="EK317" s="130"/>
      <c r="EL317" s="130"/>
      <c r="EM317" s="130"/>
      <c r="EN317" s="130"/>
      <c r="EO317" s="130"/>
      <c r="EP317" s="30"/>
      <c r="EQ317" s="30"/>
      <c r="ER317" s="30"/>
      <c r="ES317" s="30"/>
      <c r="ET317" s="30"/>
      <c r="EU317" s="30"/>
      <c r="EV317" s="30"/>
      <c r="EW317" s="30"/>
      <c r="EX317" s="30"/>
      <c r="EY317" s="135"/>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c r="LB317" s="30"/>
      <c r="LC317" s="30"/>
      <c r="LD317" s="130"/>
      <c r="LE317" s="130"/>
      <c r="LF317" s="130"/>
      <c r="LG317" s="130"/>
      <c r="LH317" s="130"/>
      <c r="LI317" s="130"/>
      <c r="LJ317" s="130"/>
      <c r="LK317" s="130"/>
      <c r="LL317" s="130"/>
      <c r="LM317" s="130"/>
      <c r="LN317" s="130"/>
      <c r="LO317" s="130"/>
      <c r="LP317" s="130"/>
      <c r="LQ317" s="130"/>
      <c r="LR317" s="130"/>
      <c r="LS317" s="130"/>
      <c r="LT317" s="130"/>
      <c r="LU317" s="130"/>
      <c r="LV317" s="130"/>
      <c r="LW317" s="130"/>
      <c r="LX317" s="135"/>
      <c r="LY317" s="30"/>
      <c r="LZ317" s="30"/>
      <c r="MA317" s="30"/>
      <c r="MB317" s="30"/>
      <c r="MC317" s="30"/>
      <c r="MD317" s="30"/>
      <c r="ME317" s="30"/>
      <c r="MF317" s="30"/>
      <c r="MG317" s="30"/>
      <c r="MH317" s="30"/>
      <c r="MI317" s="30"/>
      <c r="MJ317" s="30"/>
      <c r="MK317" s="30"/>
      <c r="ML317" s="30"/>
      <c r="MM317" s="30"/>
      <c r="MN317" s="30"/>
      <c r="MO317" s="30"/>
      <c r="MP317" s="30"/>
      <c r="MQ317" s="30"/>
      <c r="MR317" s="30"/>
      <c r="MS317" s="30"/>
      <c r="MT317" s="30"/>
      <c r="MU317" s="30"/>
      <c r="MV317" s="30"/>
      <c r="MW317" s="30"/>
      <c r="MX317" s="30"/>
      <c r="MY317" s="30"/>
      <c r="MZ317" s="30"/>
      <c r="NA317" s="30"/>
      <c r="NB317" s="30"/>
      <c r="NC317" s="135"/>
      <c r="ND317" s="30"/>
      <c r="NE317" s="30"/>
      <c r="NF317" s="30"/>
      <c r="NG317" s="30"/>
      <c r="NH317" s="30"/>
      <c r="NI317" s="30"/>
      <c r="NJ317" s="30"/>
      <c r="NK317" s="30"/>
      <c r="NL317" s="30"/>
      <c r="NM317" s="30"/>
      <c r="NN317" s="30"/>
      <c r="NO317" s="30"/>
      <c r="NP317" s="30"/>
      <c r="NQ317" s="30"/>
      <c r="NR317" s="30"/>
      <c r="NS317" s="30"/>
      <c r="NT317" s="30"/>
      <c r="NU317" s="30"/>
      <c r="NV317" s="30"/>
      <c r="NW317" s="30"/>
      <c r="NX317" s="30"/>
      <c r="NY317" s="30"/>
      <c r="NZ317" s="30"/>
      <c r="OA317" s="30"/>
      <c r="OB317" s="30"/>
      <c r="OC317" s="30"/>
      <c r="OD317" s="30"/>
      <c r="OE317" s="30"/>
      <c r="OF317" s="30"/>
      <c r="OG317" s="30"/>
      <c r="OH317" s="30"/>
      <c r="OI317" s="30"/>
      <c r="OJ317" s="30"/>
      <c r="OK317" s="30"/>
      <c r="OL317" s="30"/>
      <c r="OM317" s="30">
        <f t="shared" si="957"/>
        <v>1</v>
      </c>
      <c r="ON317" s="15"/>
    </row>
    <row r="318" spans="1:404" ht="85.5" hidden="1" customHeight="1">
      <c r="A318" s="311"/>
      <c r="B318" s="74">
        <v>90</v>
      </c>
      <c r="C318" s="16" t="s">
        <v>284</v>
      </c>
      <c r="D318" s="73" t="s">
        <v>2</v>
      </c>
      <c r="E318" s="16" t="s">
        <v>285</v>
      </c>
      <c r="F318" s="82" t="s">
        <v>2</v>
      </c>
      <c r="G318" s="73"/>
      <c r="H318" s="89" t="s">
        <v>285</v>
      </c>
      <c r="I318" s="49" t="s">
        <v>746</v>
      </c>
      <c r="J318" s="76"/>
      <c r="K318" s="30" t="s">
        <v>636</v>
      </c>
      <c r="L318" s="30" t="s">
        <v>637</v>
      </c>
      <c r="M318" s="29" t="s">
        <v>983</v>
      </c>
      <c r="N318" s="93" t="s">
        <v>639</v>
      </c>
      <c r="O318" s="302"/>
      <c r="P318" s="76"/>
      <c r="Q318" s="30"/>
      <c r="R318" s="30"/>
      <c r="S318" s="30"/>
      <c r="T318" s="30"/>
      <c r="U318" s="30"/>
      <c r="V318" s="30"/>
      <c r="W318" s="30"/>
      <c r="X318" s="30"/>
      <c r="Y318" s="30"/>
      <c r="Z318" s="30"/>
      <c r="AA318" s="30" t="s">
        <v>27</v>
      </c>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130"/>
      <c r="CP318" s="130"/>
      <c r="CQ318" s="130"/>
      <c r="CR318" s="130"/>
      <c r="CS318" s="130"/>
      <c r="CT318" s="130"/>
      <c r="CU318" s="130"/>
      <c r="CV318" s="130"/>
      <c r="CW318" s="130"/>
      <c r="CX318" s="130"/>
      <c r="CY318" s="30"/>
      <c r="CZ318" s="30"/>
      <c r="DA318" s="30"/>
      <c r="DB318" s="30"/>
      <c r="DC318" s="30"/>
      <c r="DD318" s="30"/>
      <c r="DE318" s="30"/>
      <c r="DF318" s="30"/>
      <c r="DG318" s="30"/>
      <c r="DH318" s="135"/>
      <c r="DI318" s="30"/>
      <c r="DJ318" s="30"/>
      <c r="DK318" s="30"/>
      <c r="DL318" s="30"/>
      <c r="DM318" s="30"/>
      <c r="DN318" s="30"/>
      <c r="DO318" s="30"/>
      <c r="DP318" s="30"/>
      <c r="DQ318" s="30"/>
      <c r="DR318" s="135"/>
      <c r="DS318" s="30"/>
      <c r="DT318" s="30"/>
      <c r="DU318" s="30"/>
      <c r="DV318" s="130"/>
      <c r="DW318" s="130"/>
      <c r="DX318" s="130"/>
      <c r="DY318" s="130"/>
      <c r="DZ318" s="130"/>
      <c r="EA318" s="130"/>
      <c r="EB318" s="130"/>
      <c r="EC318" s="130"/>
      <c r="ED318" s="130"/>
      <c r="EE318" s="130"/>
      <c r="EF318" s="130"/>
      <c r="EG318" s="130"/>
      <c r="EH318" s="130"/>
      <c r="EI318" s="130"/>
      <c r="EJ318" s="130"/>
      <c r="EK318" s="130"/>
      <c r="EL318" s="130"/>
      <c r="EM318" s="130"/>
      <c r="EN318" s="130"/>
      <c r="EO318" s="130"/>
      <c r="EP318" s="30"/>
      <c r="EQ318" s="30"/>
      <c r="ER318" s="30"/>
      <c r="ES318" s="30"/>
      <c r="ET318" s="30"/>
      <c r="EU318" s="30"/>
      <c r="EV318" s="30"/>
      <c r="EW318" s="30"/>
      <c r="EX318" s="30"/>
      <c r="EY318" s="135"/>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c r="LB318" s="30"/>
      <c r="LC318" s="30"/>
      <c r="LD318" s="130"/>
      <c r="LE318" s="130"/>
      <c r="LF318" s="130"/>
      <c r="LG318" s="130"/>
      <c r="LH318" s="130"/>
      <c r="LI318" s="130"/>
      <c r="LJ318" s="130"/>
      <c r="LK318" s="130"/>
      <c r="LL318" s="130"/>
      <c r="LM318" s="130"/>
      <c r="LN318" s="130"/>
      <c r="LO318" s="130"/>
      <c r="LP318" s="130"/>
      <c r="LQ318" s="130"/>
      <c r="LR318" s="130"/>
      <c r="LS318" s="130"/>
      <c r="LT318" s="130"/>
      <c r="LU318" s="130"/>
      <c r="LV318" s="130"/>
      <c r="LW318" s="130"/>
      <c r="LX318" s="135"/>
      <c r="LY318" s="30"/>
      <c r="LZ318" s="30"/>
      <c r="MA318" s="30"/>
      <c r="MB318" s="30"/>
      <c r="MC318" s="30"/>
      <c r="MD318" s="30"/>
      <c r="ME318" s="30"/>
      <c r="MF318" s="30"/>
      <c r="MG318" s="30"/>
      <c r="MH318" s="30"/>
      <c r="MI318" s="30"/>
      <c r="MJ318" s="30"/>
      <c r="MK318" s="30"/>
      <c r="ML318" s="30"/>
      <c r="MM318" s="30"/>
      <c r="MN318" s="30"/>
      <c r="MO318" s="30"/>
      <c r="MP318" s="30"/>
      <c r="MQ318" s="30"/>
      <c r="MR318" s="30"/>
      <c r="MS318" s="30"/>
      <c r="MT318" s="30"/>
      <c r="MU318" s="30"/>
      <c r="MV318" s="30"/>
      <c r="MW318" s="30"/>
      <c r="MX318" s="30"/>
      <c r="MY318" s="30"/>
      <c r="MZ318" s="30"/>
      <c r="NA318" s="30"/>
      <c r="NB318" s="30"/>
      <c r="NC318" s="135"/>
      <c r="ND318" s="30"/>
      <c r="NE318" s="30"/>
      <c r="NF318" s="30"/>
      <c r="NG318" s="30"/>
      <c r="NH318" s="30"/>
      <c r="NI318" s="30"/>
      <c r="NJ318" s="30"/>
      <c r="NK318" s="30"/>
      <c r="NL318" s="30"/>
      <c r="NM318" s="30"/>
      <c r="NN318" s="30"/>
      <c r="NO318" s="30"/>
      <c r="NP318" s="30"/>
      <c r="NQ318" s="30"/>
      <c r="NR318" s="30"/>
      <c r="NS318" s="30"/>
      <c r="NT318" s="30"/>
      <c r="NU318" s="30"/>
      <c r="NV318" s="30"/>
      <c r="NW318" s="30"/>
      <c r="NX318" s="30"/>
      <c r="NY318" s="30"/>
      <c r="NZ318" s="30"/>
      <c r="OA318" s="30"/>
      <c r="OB318" s="30"/>
      <c r="OC318" s="30"/>
      <c r="OD318" s="30"/>
      <c r="OE318" s="30"/>
      <c r="OF318" s="30"/>
      <c r="OG318" s="30"/>
      <c r="OH318" s="30"/>
      <c r="OI318" s="30"/>
      <c r="OJ318" s="30"/>
      <c r="OK318" s="30"/>
      <c r="OL318" s="30"/>
      <c r="OM318" s="30">
        <f t="shared" si="957"/>
        <v>1</v>
      </c>
      <c r="ON318" s="15"/>
    </row>
    <row r="319" spans="1:404" ht="38.25" hidden="1" customHeight="1">
      <c r="A319" s="28"/>
      <c r="B319" s="51"/>
      <c r="C319" s="296" t="s">
        <v>9</v>
      </c>
      <c r="D319" s="296"/>
      <c r="E319" s="296"/>
      <c r="F319" s="82"/>
      <c r="G319" s="164">
        <f>COUNTIF(G320:G320,"x")</f>
        <v>0</v>
      </c>
      <c r="H319" s="12"/>
      <c r="I319" s="34"/>
      <c r="J319" s="54"/>
      <c r="K319" s="105"/>
      <c r="L319" s="105"/>
      <c r="M319" s="105"/>
      <c r="N319" s="105"/>
      <c r="O319" s="25">
        <f>COUNTIF(O320:O320,"x")</f>
        <v>1</v>
      </c>
      <c r="P319" s="12">
        <f>SUM(P320:P320)</f>
        <v>1</v>
      </c>
      <c r="Q319" s="108" t="s">
        <v>122</v>
      </c>
      <c r="R319" s="124" t="s">
        <v>122</v>
      </c>
      <c r="S319" s="124" t="s">
        <v>122</v>
      </c>
      <c r="T319" s="124" t="s">
        <v>122</v>
      </c>
      <c r="U319" s="124" t="s">
        <v>122</v>
      </c>
      <c r="V319" s="124" t="s">
        <v>122</v>
      </c>
      <c r="W319" s="124" t="s">
        <v>122</v>
      </c>
      <c r="X319" s="124" t="s">
        <v>122</v>
      </c>
      <c r="Y319" s="124" t="s">
        <v>122</v>
      </c>
      <c r="Z319" s="124" t="s">
        <v>122</v>
      </c>
      <c r="AA319" s="124" t="s">
        <v>122</v>
      </c>
      <c r="AB319" s="124"/>
      <c r="AC319" s="124"/>
      <c r="AD319" s="124"/>
      <c r="AE319" s="119"/>
      <c r="AF319" s="120"/>
      <c r="AG319" s="120"/>
      <c r="AH319" s="120"/>
      <c r="AI319" s="120"/>
      <c r="AJ319" s="120"/>
      <c r="AK319" s="120"/>
      <c r="AL319" s="120"/>
      <c r="AM319" s="120"/>
      <c r="AN319" s="120"/>
      <c r="AO319" s="120"/>
      <c r="AP319" s="120"/>
      <c r="AQ319" s="120"/>
      <c r="AR319" s="120"/>
      <c r="AS319" s="120"/>
      <c r="AT319" s="120"/>
      <c r="AU319" s="120"/>
      <c r="AV319" s="164"/>
      <c r="AW319" s="120"/>
      <c r="AX319" s="120"/>
      <c r="AY319" s="120"/>
      <c r="AZ319" s="120"/>
      <c r="BA319" s="119"/>
      <c r="BB319" s="119"/>
      <c r="BC319" s="119"/>
      <c r="BD319" s="119"/>
      <c r="BE319" s="119"/>
      <c r="BF319" s="119"/>
      <c r="BG319" s="119"/>
      <c r="BH319" s="119"/>
      <c r="BI319" s="119"/>
      <c r="BJ319" s="119"/>
      <c r="BK319" s="120"/>
      <c r="BL319" s="120"/>
      <c r="BM319" s="120"/>
      <c r="BN319" s="164"/>
      <c r="BO319" s="164"/>
      <c r="BP319" s="164"/>
      <c r="BQ319" s="120"/>
      <c r="BR319" s="120"/>
      <c r="BS319" s="120"/>
      <c r="BT319" s="120"/>
      <c r="BU319" s="120"/>
      <c r="BV319" s="120"/>
      <c r="BW319" s="120"/>
      <c r="BX319" s="120"/>
      <c r="BY319" s="120"/>
      <c r="BZ319" s="120"/>
      <c r="CA319" s="120"/>
      <c r="CB319" s="120"/>
      <c r="CC319" s="120"/>
      <c r="CD319" s="120"/>
      <c r="CE319" s="120"/>
      <c r="CF319" s="119"/>
      <c r="CG319" s="119"/>
      <c r="CH319" s="119"/>
      <c r="CI319" s="119"/>
      <c r="CJ319" s="119"/>
      <c r="CK319" s="119"/>
      <c r="CL319" s="119"/>
      <c r="CM319" s="119"/>
      <c r="CN319" s="119"/>
      <c r="CO319" s="125"/>
      <c r="CP319" s="125"/>
      <c r="CQ319" s="125"/>
      <c r="CR319" s="125"/>
      <c r="CS319" s="125"/>
      <c r="CT319" s="125"/>
      <c r="CU319" s="125"/>
      <c r="CV319" s="125"/>
      <c r="CW319" s="125"/>
      <c r="CX319" s="125"/>
      <c r="CY319" s="120"/>
      <c r="CZ319" s="120"/>
      <c r="DA319" s="120"/>
      <c r="DB319" s="120"/>
      <c r="DC319" s="120"/>
      <c r="DD319" s="120"/>
      <c r="DE319" s="120"/>
      <c r="DF319" s="120"/>
      <c r="DG319" s="120"/>
      <c r="DH319" s="126"/>
      <c r="DI319" s="120"/>
      <c r="DJ319" s="120"/>
      <c r="DK319" s="120"/>
      <c r="DL319" s="120"/>
      <c r="DM319" s="120"/>
      <c r="DN319" s="120"/>
      <c r="DO319" s="120"/>
      <c r="DP319" s="120"/>
      <c r="DQ319" s="120"/>
      <c r="DR319" s="126"/>
      <c r="DS319" s="119"/>
      <c r="DT319" s="119"/>
      <c r="DU319" s="119"/>
      <c r="DV319" s="125"/>
      <c r="DW319" s="203"/>
      <c r="DX319" s="203"/>
      <c r="DY319" s="203"/>
      <c r="DZ319" s="203"/>
      <c r="EA319" s="203"/>
      <c r="EB319" s="203"/>
      <c r="EC319" s="203"/>
      <c r="ED319" s="203"/>
      <c r="EE319" s="125"/>
      <c r="EF319" s="125"/>
      <c r="EG319" s="125"/>
      <c r="EH319" s="125"/>
      <c r="EI319" s="125"/>
      <c r="EJ319" s="125"/>
      <c r="EK319" s="125"/>
      <c r="EL319" s="125"/>
      <c r="EM319" s="125"/>
      <c r="EN319" s="125"/>
      <c r="EO319" s="125"/>
      <c r="EP319" s="120"/>
      <c r="EQ319" s="120"/>
      <c r="ER319" s="120"/>
      <c r="ES319" s="120"/>
      <c r="ET319" s="120"/>
      <c r="EU319" s="120"/>
      <c r="EV319" s="120"/>
      <c r="EW319" s="120"/>
      <c r="EX319" s="120"/>
      <c r="EY319" s="126"/>
      <c r="EZ319" s="119"/>
      <c r="FA319" s="119"/>
      <c r="FB319" s="119"/>
      <c r="FC319" s="120"/>
      <c r="FD319" s="120"/>
      <c r="FE319" s="120"/>
      <c r="FF319" s="120"/>
      <c r="FG319" s="120"/>
      <c r="FH319" s="120"/>
      <c r="FI319" s="120"/>
      <c r="FJ319" s="120"/>
      <c r="FK319" s="120"/>
      <c r="FL319" s="120"/>
      <c r="FM319" s="120"/>
      <c r="FN319" s="120"/>
      <c r="FO319" s="120"/>
      <c r="FP319" s="120"/>
      <c r="FQ319" s="120"/>
      <c r="FR319" s="120"/>
      <c r="FS319" s="120"/>
      <c r="FT319" s="120"/>
      <c r="FU319" s="119"/>
      <c r="FV319" s="119"/>
      <c r="FW319" s="119"/>
      <c r="FX319" s="119"/>
      <c r="FY319" s="119"/>
      <c r="FZ319" s="119"/>
      <c r="GA319" s="119"/>
      <c r="GB319" s="119"/>
      <c r="GC319" s="119"/>
      <c r="GD319" s="119"/>
      <c r="GE319" s="119"/>
      <c r="GF319" s="119"/>
      <c r="GG319" s="120"/>
      <c r="GH319" s="120"/>
      <c r="GI319" s="120"/>
      <c r="GJ319" s="120"/>
      <c r="GK319" s="120"/>
      <c r="GL319" s="120"/>
      <c r="GM319" s="120"/>
      <c r="GN319" s="120"/>
      <c r="GO319" s="164"/>
      <c r="GP319" s="164"/>
      <c r="GQ319" s="164"/>
      <c r="GR319" s="164"/>
      <c r="GS319" s="164"/>
      <c r="GT319" s="120"/>
      <c r="GU319" s="120"/>
      <c r="GV319" s="120"/>
      <c r="GW319" s="120"/>
      <c r="GX319" s="119"/>
      <c r="GY319" s="119"/>
      <c r="GZ319" s="119"/>
      <c r="HA319" s="119"/>
      <c r="HB319" s="119"/>
      <c r="HC319" s="119"/>
      <c r="HD319" s="119"/>
      <c r="HE319" s="119"/>
      <c r="HF319" s="119"/>
      <c r="HG319" s="119"/>
      <c r="HH319" s="119"/>
      <c r="HI319" s="120"/>
      <c r="HJ319" s="119"/>
      <c r="HK319" s="119"/>
      <c r="HL319" s="119"/>
      <c r="HM319" s="119"/>
      <c r="HN319" s="120"/>
      <c r="HO319" s="120"/>
      <c r="HP319" s="120"/>
      <c r="HQ319" s="120"/>
      <c r="HR319" s="120"/>
      <c r="HS319" s="120"/>
      <c r="HT319" s="120"/>
      <c r="HU319" s="120"/>
      <c r="HV319" s="120"/>
      <c r="HW319" s="120"/>
      <c r="HX319" s="120"/>
      <c r="HY319" s="120"/>
      <c r="HZ319" s="120"/>
      <c r="IA319" s="120"/>
      <c r="IB319" s="120"/>
      <c r="IC319" s="119"/>
      <c r="ID319" s="119"/>
      <c r="IE319" s="119"/>
      <c r="IF319" s="119"/>
      <c r="IG319" s="119"/>
      <c r="IH319" s="119"/>
      <c r="II319" s="119"/>
      <c r="IJ319" s="119"/>
      <c r="IK319" s="119"/>
      <c r="IL319" s="119"/>
      <c r="IM319" s="119"/>
      <c r="IN319" s="119"/>
      <c r="IO319" s="119"/>
      <c r="IP319" s="119"/>
      <c r="IQ319" s="119"/>
      <c r="IR319" s="119"/>
      <c r="IS319" s="119"/>
      <c r="IT319" s="119"/>
      <c r="IU319" s="119"/>
      <c r="IV319" s="119"/>
      <c r="IW319" s="119"/>
      <c r="IX319" s="119"/>
      <c r="IY319" s="119"/>
      <c r="IZ319" s="119"/>
      <c r="JA319" s="120"/>
      <c r="JB319" s="120"/>
      <c r="JC319" s="120"/>
      <c r="JD319" s="120"/>
      <c r="JE319" s="120"/>
      <c r="JF319" s="120"/>
      <c r="JG319" s="119"/>
      <c r="JH319" s="119"/>
      <c r="JI319" s="119"/>
      <c r="JJ319" s="119"/>
      <c r="JK319" s="119"/>
      <c r="JL319" s="119"/>
      <c r="JM319" s="119"/>
      <c r="JN319" s="119"/>
      <c r="JO319" s="119"/>
      <c r="JP319" s="119"/>
      <c r="JQ319" s="119"/>
      <c r="JR319" s="119"/>
      <c r="JS319" s="119"/>
      <c r="JT319" s="119"/>
      <c r="JU319" s="119"/>
      <c r="JV319" s="119"/>
      <c r="JW319" s="119"/>
      <c r="JX319" s="119"/>
      <c r="JY319" s="119"/>
      <c r="JZ319" s="119"/>
      <c r="KA319" s="119"/>
      <c r="KB319" s="119"/>
      <c r="KC319" s="230"/>
      <c r="KD319" s="230"/>
      <c r="KE319" s="230"/>
      <c r="KF319" s="230"/>
      <c r="KG319" s="230"/>
      <c r="KH319" s="230"/>
      <c r="KI319" s="230"/>
      <c r="KJ319" s="230"/>
      <c r="KK319" s="230"/>
      <c r="KL319" s="230"/>
      <c r="KM319" s="230"/>
      <c r="KN319" s="230"/>
      <c r="KO319" s="230"/>
      <c r="KP319" s="230"/>
      <c r="KQ319" s="119"/>
      <c r="KR319" s="119"/>
      <c r="KS319" s="119"/>
      <c r="KT319" s="119"/>
      <c r="KU319" s="119"/>
      <c r="KV319" s="119"/>
      <c r="KW319" s="119"/>
      <c r="KX319" s="119"/>
      <c r="KY319" s="119"/>
      <c r="KZ319" s="119"/>
      <c r="LA319" s="119"/>
      <c r="LB319" s="119"/>
      <c r="LC319" s="119"/>
      <c r="LD319" s="125"/>
      <c r="LE319" s="125"/>
      <c r="LF319" s="125"/>
      <c r="LG319" s="231"/>
      <c r="LH319" s="231"/>
      <c r="LI319" s="231"/>
      <c r="LJ319" s="231"/>
      <c r="LK319" s="231"/>
      <c r="LL319" s="231"/>
      <c r="LM319" s="231"/>
      <c r="LN319" s="231"/>
      <c r="LO319" s="231"/>
      <c r="LP319" s="231"/>
      <c r="LQ319" s="231"/>
      <c r="LR319" s="231"/>
      <c r="LS319" s="125"/>
      <c r="LT319" s="125"/>
      <c r="LU319" s="125"/>
      <c r="LV319" s="125"/>
      <c r="LW319" s="125"/>
      <c r="LX319" s="126"/>
      <c r="LY319" s="119"/>
      <c r="LZ319" s="119"/>
      <c r="MA319" s="119"/>
      <c r="MB319" s="119"/>
      <c r="MC319" s="119"/>
      <c r="MD319" s="119"/>
      <c r="ME319" s="119"/>
      <c r="MF319" s="119"/>
      <c r="MG319" s="119"/>
      <c r="MH319" s="119"/>
      <c r="MI319" s="119"/>
      <c r="MJ319" s="119"/>
      <c r="MK319" s="230"/>
      <c r="ML319" s="230"/>
      <c r="MM319" s="230"/>
      <c r="MN319" s="230"/>
      <c r="MO319" s="230"/>
      <c r="MP319" s="230"/>
      <c r="MQ319" s="230"/>
      <c r="MR319" s="230"/>
      <c r="MS319" s="230"/>
      <c r="MT319" s="230"/>
      <c r="MU319" s="230"/>
      <c r="MV319" s="230"/>
      <c r="MW319" s="230"/>
      <c r="MX319" s="230"/>
      <c r="MY319" s="119"/>
      <c r="MZ319" s="119"/>
      <c r="NA319" s="119"/>
      <c r="NB319" s="119"/>
      <c r="NC319" s="126"/>
      <c r="ND319" s="119"/>
      <c r="NE319" s="119"/>
      <c r="NF319" s="119"/>
      <c r="NG319" s="119"/>
      <c r="NH319" s="119"/>
      <c r="NI319" s="119"/>
      <c r="NJ319" s="119"/>
      <c r="NK319" s="119"/>
      <c r="NL319" s="119"/>
      <c r="NM319" s="119"/>
      <c r="NN319" s="119"/>
      <c r="NO319" s="119"/>
      <c r="NP319" s="119"/>
      <c r="NQ319" s="119"/>
      <c r="NR319" s="119"/>
      <c r="NS319" s="119"/>
      <c r="NT319" s="119"/>
      <c r="NU319" s="119"/>
      <c r="NV319" s="119"/>
      <c r="NW319" s="119"/>
      <c r="NX319" s="119"/>
      <c r="NY319" s="119"/>
      <c r="NZ319" s="119"/>
      <c r="OA319" s="119"/>
      <c r="OB319" s="119"/>
      <c r="OC319" s="119"/>
      <c r="OD319" s="119"/>
      <c r="OE319" s="119"/>
      <c r="OF319" s="119"/>
      <c r="OG319" s="119"/>
      <c r="OH319" s="119"/>
      <c r="OI319" s="119"/>
      <c r="OJ319" s="119"/>
      <c r="OK319" s="119"/>
      <c r="OL319" s="119"/>
      <c r="OM319" s="30"/>
      <c r="ON319" s="15"/>
    </row>
    <row r="320" spans="1:404" ht="86.25" hidden="1" customHeight="1">
      <c r="A320" s="28">
        <v>270</v>
      </c>
      <c r="B320" s="51">
        <v>91</v>
      </c>
      <c r="C320" s="16" t="s">
        <v>286</v>
      </c>
      <c r="D320" s="14" t="s">
        <v>2</v>
      </c>
      <c r="E320" s="16" t="s">
        <v>287</v>
      </c>
      <c r="F320" s="82" t="s">
        <v>2</v>
      </c>
      <c r="G320" s="14"/>
      <c r="H320" s="16" t="s">
        <v>287</v>
      </c>
      <c r="I320" s="49" t="s">
        <v>984</v>
      </c>
      <c r="J320" s="54"/>
      <c r="K320" s="30" t="s">
        <v>636</v>
      </c>
      <c r="L320" s="30" t="s">
        <v>957</v>
      </c>
      <c r="M320" s="29" t="s">
        <v>983</v>
      </c>
      <c r="N320" s="93" t="s">
        <v>639</v>
      </c>
      <c r="O320" s="105" t="s">
        <v>27</v>
      </c>
      <c r="P320" s="54">
        <v>1</v>
      </c>
      <c r="Q320" s="108"/>
      <c r="R320" s="30"/>
      <c r="S320" s="108"/>
      <c r="T320" s="30"/>
      <c r="U320" s="30"/>
      <c r="V320" s="30"/>
      <c r="W320" s="30"/>
      <c r="X320" s="30"/>
      <c r="Y320" s="30" t="s">
        <v>27</v>
      </c>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130"/>
      <c r="CP320" s="130"/>
      <c r="CQ320" s="130"/>
      <c r="CR320" s="130"/>
      <c r="CS320" s="130"/>
      <c r="CT320" s="130"/>
      <c r="CU320" s="130"/>
      <c r="CV320" s="130"/>
      <c r="CW320" s="130"/>
      <c r="CX320" s="130"/>
      <c r="CY320" s="30"/>
      <c r="CZ320" s="30"/>
      <c r="DA320" s="30"/>
      <c r="DB320" s="30"/>
      <c r="DC320" s="30"/>
      <c r="DD320" s="30"/>
      <c r="DE320" s="30"/>
      <c r="DF320" s="30"/>
      <c r="DG320" s="30"/>
      <c r="DH320" s="135"/>
      <c r="DI320" s="30"/>
      <c r="DJ320" s="30"/>
      <c r="DK320" s="30"/>
      <c r="DL320" s="30"/>
      <c r="DM320" s="30"/>
      <c r="DN320" s="30"/>
      <c r="DO320" s="30"/>
      <c r="DP320" s="30"/>
      <c r="DQ320" s="30"/>
      <c r="DR320" s="135"/>
      <c r="DS320" s="30"/>
      <c r="DT320" s="30"/>
      <c r="DU320" s="30"/>
      <c r="DV320" s="130"/>
      <c r="DW320" s="130"/>
      <c r="DX320" s="130"/>
      <c r="DY320" s="130"/>
      <c r="DZ320" s="130"/>
      <c r="EA320" s="130"/>
      <c r="EB320" s="130"/>
      <c r="EC320" s="130"/>
      <c r="ED320" s="130"/>
      <c r="EE320" s="130"/>
      <c r="EF320" s="130"/>
      <c r="EG320" s="130"/>
      <c r="EH320" s="130"/>
      <c r="EI320" s="130"/>
      <c r="EJ320" s="130"/>
      <c r="EK320" s="130"/>
      <c r="EL320" s="130"/>
      <c r="EM320" s="130"/>
      <c r="EN320" s="130"/>
      <c r="EO320" s="130"/>
      <c r="EP320" s="30"/>
      <c r="EQ320" s="30"/>
      <c r="ER320" s="30"/>
      <c r="ES320" s="30"/>
      <c r="ET320" s="30"/>
      <c r="EU320" s="30"/>
      <c r="EV320" s="30"/>
      <c r="EW320" s="30"/>
      <c r="EX320" s="30"/>
      <c r="EY320" s="135"/>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c r="LB320" s="30"/>
      <c r="LC320" s="30"/>
      <c r="LD320" s="130"/>
      <c r="LE320" s="130"/>
      <c r="LF320" s="130"/>
      <c r="LG320" s="130"/>
      <c r="LH320" s="130"/>
      <c r="LI320" s="130"/>
      <c r="LJ320" s="130"/>
      <c r="LK320" s="130"/>
      <c r="LL320" s="130"/>
      <c r="LM320" s="130"/>
      <c r="LN320" s="130"/>
      <c r="LO320" s="130"/>
      <c r="LP320" s="130"/>
      <c r="LQ320" s="130"/>
      <c r="LR320" s="130"/>
      <c r="LS320" s="130"/>
      <c r="LT320" s="130"/>
      <c r="LU320" s="130"/>
      <c r="LV320" s="130"/>
      <c r="LW320" s="130"/>
      <c r="LX320" s="135"/>
      <c r="LY320" s="30"/>
      <c r="LZ320" s="30"/>
      <c r="MA320" s="30"/>
      <c r="MB320" s="30"/>
      <c r="MC320" s="30"/>
      <c r="MD320" s="30"/>
      <c r="ME320" s="30"/>
      <c r="MF320" s="30"/>
      <c r="MG320" s="30"/>
      <c r="MH320" s="30"/>
      <c r="MI320" s="30"/>
      <c r="MJ320" s="30"/>
      <c r="MK320" s="30"/>
      <c r="ML320" s="30"/>
      <c r="MM320" s="30"/>
      <c r="MN320" s="30"/>
      <c r="MO320" s="30"/>
      <c r="MP320" s="30"/>
      <c r="MQ320" s="30"/>
      <c r="MR320" s="30"/>
      <c r="MS320" s="30"/>
      <c r="MT320" s="30"/>
      <c r="MU320" s="30"/>
      <c r="MV320" s="30"/>
      <c r="MW320" s="30"/>
      <c r="MX320" s="30"/>
      <c r="MY320" s="30"/>
      <c r="MZ320" s="30"/>
      <c r="NA320" s="30"/>
      <c r="NB320" s="30"/>
      <c r="NC320" s="135"/>
      <c r="ND320" s="30"/>
      <c r="NE320" s="30"/>
      <c r="NF320" s="30"/>
      <c r="NG320" s="30"/>
      <c r="NH320" s="30"/>
      <c r="NI320" s="30"/>
      <c r="NJ320" s="30"/>
      <c r="NK320" s="30"/>
      <c r="NL320" s="30"/>
      <c r="NM320" s="30"/>
      <c r="NN320" s="30"/>
      <c r="NO320" s="30"/>
      <c r="NP320" s="30"/>
      <c r="NQ320" s="30"/>
      <c r="NR320" s="30"/>
      <c r="NS320" s="30"/>
      <c r="NT320" s="30"/>
      <c r="NU320" s="30"/>
      <c r="NV320" s="30"/>
      <c r="NW320" s="30"/>
      <c r="NX320" s="30"/>
      <c r="NY320" s="30"/>
      <c r="NZ320" s="30"/>
      <c r="OA320" s="30"/>
      <c r="OB320" s="30"/>
      <c r="OC320" s="30"/>
      <c r="OD320" s="30"/>
      <c r="OE320" s="30"/>
      <c r="OF320" s="30"/>
      <c r="OG320" s="30"/>
      <c r="OH320" s="30"/>
      <c r="OI320" s="30"/>
      <c r="OJ320" s="30"/>
      <c r="OK320" s="30"/>
      <c r="OL320" s="30"/>
      <c r="OM320" s="30">
        <f>COUNTIF(Q320:AA320,"x")</f>
        <v>1</v>
      </c>
      <c r="ON320" s="15"/>
    </row>
    <row r="321" spans="1:404" ht="18" customHeight="1">
      <c r="A321" s="37"/>
      <c r="B321" s="13"/>
      <c r="C321" s="296" t="s">
        <v>10</v>
      </c>
      <c r="D321" s="296"/>
      <c r="E321" s="296"/>
      <c r="F321" s="82"/>
      <c r="G321" s="164">
        <f>COUNTIF(G322:G323,"x")</f>
        <v>0</v>
      </c>
      <c r="H321" s="12"/>
      <c r="I321" s="26"/>
      <c r="J321" s="54"/>
      <c r="K321" s="105"/>
      <c r="L321" s="105"/>
      <c r="M321" s="105"/>
      <c r="N321" s="105"/>
      <c r="O321" s="25">
        <f>COUNTIF(O322:O323,"x")</f>
        <v>2</v>
      </c>
      <c r="P321" s="12">
        <f>SUM(P322:P323)</f>
        <v>2</v>
      </c>
      <c r="Q321" s="108" t="s">
        <v>122</v>
      </c>
      <c r="R321" s="124" t="s">
        <v>122</v>
      </c>
      <c r="S321" s="124" t="s">
        <v>122</v>
      </c>
      <c r="T321" s="124" t="s">
        <v>122</v>
      </c>
      <c r="U321" s="124" t="s">
        <v>122</v>
      </c>
      <c r="V321" s="124" t="s">
        <v>122</v>
      </c>
      <c r="W321" s="124" t="s">
        <v>122</v>
      </c>
      <c r="X321" s="124" t="s">
        <v>122</v>
      </c>
      <c r="Y321" s="124" t="s">
        <v>122</v>
      </c>
      <c r="Z321" s="124" t="s">
        <v>122</v>
      </c>
      <c r="AA321" s="124" t="s">
        <v>122</v>
      </c>
      <c r="AB321" s="30"/>
      <c r="AC321" s="30"/>
      <c r="AD321" s="30"/>
      <c r="AE321" s="30"/>
      <c r="AF321" s="30"/>
      <c r="AG321" s="30"/>
      <c r="AH321" s="30"/>
      <c r="AI321" s="23"/>
      <c r="AJ321" s="23"/>
      <c r="AK321" s="30"/>
      <c r="AL321" s="30"/>
      <c r="AM321" s="30"/>
      <c r="AN321" s="30"/>
      <c r="AO321" s="30"/>
      <c r="AP321" s="23"/>
      <c r="AQ321" s="30"/>
      <c r="AR321" s="23"/>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130"/>
      <c r="CP321" s="130"/>
      <c r="CQ321" s="130"/>
      <c r="CR321" s="130"/>
      <c r="CS321" s="130"/>
      <c r="CT321" s="130"/>
      <c r="CU321" s="130"/>
      <c r="CV321" s="130"/>
      <c r="CW321" s="130"/>
      <c r="CX321" s="130"/>
      <c r="CY321" s="30"/>
      <c r="CZ321" s="30"/>
      <c r="DA321" s="30"/>
      <c r="DB321" s="30"/>
      <c r="DC321" s="30"/>
      <c r="DD321" s="30"/>
      <c r="DE321" s="30"/>
      <c r="DF321" s="30"/>
      <c r="DG321" s="30"/>
      <c r="DH321" s="135"/>
      <c r="DI321" s="30"/>
      <c r="DJ321" s="30"/>
      <c r="DK321" s="30"/>
      <c r="DL321" s="30"/>
      <c r="DM321" s="30"/>
      <c r="DN321" s="30"/>
      <c r="DO321" s="30"/>
      <c r="DP321" s="30"/>
      <c r="DQ321" s="30"/>
      <c r="DR321" s="135"/>
      <c r="DS321" s="30"/>
      <c r="DT321" s="30"/>
      <c r="DU321" s="30"/>
      <c r="DV321" s="130"/>
      <c r="DW321" s="130"/>
      <c r="DX321" s="130"/>
      <c r="DY321" s="130"/>
      <c r="DZ321" s="130"/>
      <c r="EA321" s="130"/>
      <c r="EB321" s="130"/>
      <c r="EC321" s="130"/>
      <c r="ED321" s="130"/>
      <c r="EE321" s="130"/>
      <c r="EF321" s="130"/>
      <c r="EG321" s="130"/>
      <c r="EH321" s="130"/>
      <c r="EI321" s="130"/>
      <c r="EJ321" s="130"/>
      <c r="EK321" s="130"/>
      <c r="EL321" s="130"/>
      <c r="EM321" s="130"/>
      <c r="EN321" s="130"/>
      <c r="EO321" s="130"/>
      <c r="EP321" s="30"/>
      <c r="EQ321" s="30"/>
      <c r="ER321" s="30"/>
      <c r="ES321" s="30"/>
      <c r="ET321" s="30"/>
      <c r="EU321" s="30"/>
      <c r="EV321" s="30"/>
      <c r="EW321" s="30"/>
      <c r="EX321" s="30"/>
      <c r="EY321" s="135"/>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130"/>
      <c r="LE321" s="130"/>
      <c r="LF321" s="130"/>
      <c r="LG321" s="130"/>
      <c r="LH321" s="130"/>
      <c r="LI321" s="130"/>
      <c r="LJ321" s="130"/>
      <c r="LK321" s="130"/>
      <c r="LL321" s="130"/>
      <c r="LM321" s="130"/>
      <c r="LN321" s="130"/>
      <c r="LO321" s="130"/>
      <c r="LP321" s="130"/>
      <c r="LQ321" s="130"/>
      <c r="LR321" s="130"/>
      <c r="LS321" s="130"/>
      <c r="LT321" s="130"/>
      <c r="LU321" s="130"/>
      <c r="LV321" s="130"/>
      <c r="LW321" s="130"/>
      <c r="LX321" s="135"/>
      <c r="LY321" s="30"/>
      <c r="LZ321" s="30"/>
      <c r="MA321" s="30"/>
      <c r="MB321" s="30"/>
      <c r="MC321" s="30"/>
      <c r="MD321" s="30"/>
      <c r="ME321" s="30"/>
      <c r="MF321" s="30"/>
      <c r="MG321" s="30"/>
      <c r="MH321" s="30"/>
      <c r="MI321" s="30"/>
      <c r="MJ321" s="30"/>
      <c r="MK321" s="30"/>
      <c r="ML321" s="30"/>
      <c r="MM321" s="30"/>
      <c r="MN321" s="30"/>
      <c r="MO321" s="30"/>
      <c r="MP321" s="30"/>
      <c r="MQ321" s="30"/>
      <c r="MR321" s="30"/>
      <c r="MS321" s="30"/>
      <c r="MT321" s="30"/>
      <c r="MU321" s="30"/>
      <c r="MV321" s="30"/>
      <c r="MW321" s="30"/>
      <c r="MX321" s="30"/>
      <c r="MY321" s="30"/>
      <c r="MZ321" s="30"/>
      <c r="NA321" s="30"/>
      <c r="NB321" s="30"/>
      <c r="NC321" s="135"/>
      <c r="ND321" s="30"/>
      <c r="NE321" s="30"/>
      <c r="NF321" s="30"/>
      <c r="NG321" s="30"/>
      <c r="NH321" s="30"/>
      <c r="NI321" s="30"/>
      <c r="NJ321" s="30"/>
      <c r="NK321" s="30"/>
      <c r="NL321" s="30"/>
      <c r="NM321" s="30"/>
      <c r="NN321" s="30"/>
      <c r="NO321" s="30"/>
      <c r="NP321" s="30"/>
      <c r="NQ321" s="30"/>
      <c r="NR321" s="30"/>
      <c r="NS321" s="30"/>
      <c r="NT321" s="30"/>
      <c r="NU321" s="30"/>
      <c r="NV321" s="30"/>
      <c r="NW321" s="30"/>
      <c r="NX321" s="30"/>
      <c r="NY321" s="30"/>
      <c r="NZ321" s="30"/>
      <c r="OA321" s="30"/>
      <c r="OB321" s="30"/>
      <c r="OC321" s="30"/>
      <c r="OD321" s="30"/>
      <c r="OE321" s="30"/>
      <c r="OF321" s="30"/>
      <c r="OG321" s="30"/>
      <c r="OH321" s="30"/>
      <c r="OI321" s="30"/>
      <c r="OJ321" s="30"/>
      <c r="OK321" s="30"/>
      <c r="OL321" s="30"/>
      <c r="OM321" s="30"/>
      <c r="ON321" s="15"/>
    </row>
    <row r="322" spans="1:404" ht="105.75" hidden="1" customHeight="1">
      <c r="A322" s="28">
        <v>273</v>
      </c>
      <c r="B322" s="51">
        <v>92</v>
      </c>
      <c r="C322" s="24" t="s">
        <v>288</v>
      </c>
      <c r="D322" s="14" t="s">
        <v>2</v>
      </c>
      <c r="E322" s="75" t="s">
        <v>289</v>
      </c>
      <c r="F322" s="82" t="s">
        <v>2</v>
      </c>
      <c r="G322" s="14"/>
      <c r="H322" s="89" t="s">
        <v>747</v>
      </c>
      <c r="I322" s="49" t="s">
        <v>748</v>
      </c>
      <c r="J322" s="54"/>
      <c r="K322" s="30" t="s">
        <v>636</v>
      </c>
      <c r="L322" s="30" t="s">
        <v>957</v>
      </c>
      <c r="M322" s="29" t="s">
        <v>983</v>
      </c>
      <c r="N322" s="93" t="s">
        <v>639</v>
      </c>
      <c r="O322" s="105" t="s">
        <v>27</v>
      </c>
      <c r="P322" s="54">
        <v>1</v>
      </c>
      <c r="Q322" s="30"/>
      <c r="R322" s="108"/>
      <c r="S322" s="30"/>
      <c r="T322" s="30"/>
      <c r="U322" s="30"/>
      <c r="V322" s="30"/>
      <c r="W322" s="30"/>
      <c r="X322" s="30"/>
      <c r="Y322" s="30" t="s">
        <v>27</v>
      </c>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130"/>
      <c r="CP322" s="130"/>
      <c r="CQ322" s="130"/>
      <c r="CR322" s="130"/>
      <c r="CS322" s="130"/>
      <c r="CT322" s="130"/>
      <c r="CU322" s="130"/>
      <c r="CV322" s="130"/>
      <c r="CW322" s="130"/>
      <c r="CX322" s="130"/>
      <c r="CY322" s="30"/>
      <c r="CZ322" s="30"/>
      <c r="DA322" s="30"/>
      <c r="DB322" s="30"/>
      <c r="DC322" s="30"/>
      <c r="DD322" s="30"/>
      <c r="DE322" s="30"/>
      <c r="DF322" s="30"/>
      <c r="DG322" s="30"/>
      <c r="DH322" s="135"/>
      <c r="DI322" s="30"/>
      <c r="DJ322" s="30"/>
      <c r="DK322" s="30"/>
      <c r="DL322" s="30"/>
      <c r="DM322" s="30"/>
      <c r="DN322" s="30"/>
      <c r="DO322" s="30"/>
      <c r="DP322" s="30"/>
      <c r="DQ322" s="30"/>
      <c r="DR322" s="135"/>
      <c r="DS322" s="30"/>
      <c r="DT322" s="30"/>
      <c r="DU322" s="30"/>
      <c r="DV322" s="130"/>
      <c r="DW322" s="130"/>
      <c r="DX322" s="130"/>
      <c r="DY322" s="130"/>
      <c r="DZ322" s="130"/>
      <c r="EA322" s="130"/>
      <c r="EB322" s="130"/>
      <c r="EC322" s="130"/>
      <c r="ED322" s="130"/>
      <c r="EE322" s="130"/>
      <c r="EF322" s="130"/>
      <c r="EG322" s="130"/>
      <c r="EH322" s="130"/>
      <c r="EI322" s="130"/>
      <c r="EJ322" s="130"/>
      <c r="EK322" s="130"/>
      <c r="EL322" s="130"/>
      <c r="EM322" s="130"/>
      <c r="EN322" s="130"/>
      <c r="EO322" s="130"/>
      <c r="EP322" s="30"/>
      <c r="EQ322" s="30"/>
      <c r="ER322" s="30"/>
      <c r="ES322" s="30"/>
      <c r="ET322" s="30"/>
      <c r="EU322" s="30"/>
      <c r="EV322" s="30"/>
      <c r="EW322" s="30"/>
      <c r="EX322" s="30"/>
      <c r="EY322" s="135"/>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c r="LB322" s="30"/>
      <c r="LC322" s="30"/>
      <c r="LD322" s="130"/>
      <c r="LE322" s="130"/>
      <c r="LF322" s="130"/>
      <c r="LG322" s="130"/>
      <c r="LH322" s="130"/>
      <c r="LI322" s="130"/>
      <c r="LJ322" s="130"/>
      <c r="LK322" s="130"/>
      <c r="LL322" s="130"/>
      <c r="LM322" s="130"/>
      <c r="LN322" s="130"/>
      <c r="LO322" s="130"/>
      <c r="LP322" s="130"/>
      <c r="LQ322" s="130"/>
      <c r="LR322" s="130"/>
      <c r="LS322" s="130"/>
      <c r="LT322" s="130"/>
      <c r="LU322" s="130"/>
      <c r="LV322" s="130"/>
      <c r="LW322" s="130"/>
      <c r="LX322" s="135"/>
      <c r="LY322" s="30"/>
      <c r="LZ322" s="30"/>
      <c r="MA322" s="30"/>
      <c r="MB322" s="30"/>
      <c r="MC322" s="30"/>
      <c r="MD322" s="30"/>
      <c r="ME322" s="30"/>
      <c r="MF322" s="30"/>
      <c r="MG322" s="30"/>
      <c r="MH322" s="30"/>
      <c r="MI322" s="30"/>
      <c r="MJ322" s="30"/>
      <c r="MK322" s="30"/>
      <c r="ML322" s="30"/>
      <c r="MM322" s="30"/>
      <c r="MN322" s="30"/>
      <c r="MO322" s="30"/>
      <c r="MP322" s="30"/>
      <c r="MQ322" s="30"/>
      <c r="MR322" s="30"/>
      <c r="MS322" s="30"/>
      <c r="MT322" s="30"/>
      <c r="MU322" s="30"/>
      <c r="MV322" s="30"/>
      <c r="MW322" s="30"/>
      <c r="MX322" s="30"/>
      <c r="MY322" s="30"/>
      <c r="MZ322" s="30"/>
      <c r="NA322" s="30"/>
      <c r="NB322" s="30"/>
      <c r="NC322" s="135"/>
      <c r="ND322" s="30"/>
      <c r="NE322" s="30"/>
      <c r="NF322" s="30"/>
      <c r="NG322" s="30"/>
      <c r="NH322" s="30"/>
      <c r="NI322" s="30"/>
      <c r="NJ322" s="30"/>
      <c r="NK322" s="30"/>
      <c r="NL322" s="30"/>
      <c r="NM322" s="30"/>
      <c r="NN322" s="30"/>
      <c r="NO322" s="30"/>
      <c r="NP322" s="30"/>
      <c r="NQ322" s="30"/>
      <c r="NR322" s="30"/>
      <c r="NS322" s="30"/>
      <c r="NT322" s="30"/>
      <c r="NU322" s="30"/>
      <c r="NV322" s="30"/>
      <c r="NW322" s="30"/>
      <c r="NX322" s="30"/>
      <c r="NY322" s="30"/>
      <c r="NZ322" s="30"/>
      <c r="OA322" s="30"/>
      <c r="OB322" s="30"/>
      <c r="OC322" s="30"/>
      <c r="OD322" s="30"/>
      <c r="OE322" s="30"/>
      <c r="OF322" s="30"/>
      <c r="OG322" s="30"/>
      <c r="OH322" s="30"/>
      <c r="OI322" s="30"/>
      <c r="OJ322" s="30"/>
      <c r="OK322" s="30"/>
      <c r="OL322" s="30"/>
      <c r="OM322" s="30">
        <f t="shared" ref="OM322:OM333" si="994">COUNTIF(Q322:AA322,"x")</f>
        <v>1</v>
      </c>
      <c r="ON322" s="15"/>
    </row>
    <row r="323" spans="1:404" ht="54" hidden="1" customHeight="1">
      <c r="A323" s="309">
        <v>274</v>
      </c>
      <c r="B323" s="51">
        <v>93</v>
      </c>
      <c r="C323" s="16" t="s">
        <v>288</v>
      </c>
      <c r="D323" s="14" t="s">
        <v>2</v>
      </c>
      <c r="E323" s="16" t="s">
        <v>290</v>
      </c>
      <c r="F323" s="82" t="s">
        <v>2</v>
      </c>
      <c r="G323" s="14"/>
      <c r="H323" s="16" t="s">
        <v>290</v>
      </c>
      <c r="I323" s="34" t="s">
        <v>749</v>
      </c>
      <c r="J323" s="54"/>
      <c r="K323" s="30" t="s">
        <v>636</v>
      </c>
      <c r="L323" s="30" t="s">
        <v>637</v>
      </c>
      <c r="M323" s="29" t="s">
        <v>983</v>
      </c>
      <c r="N323" s="93" t="s">
        <v>639</v>
      </c>
      <c r="O323" s="300" t="s">
        <v>27</v>
      </c>
      <c r="P323" s="54">
        <v>1</v>
      </c>
      <c r="Q323" s="30" t="s">
        <v>27</v>
      </c>
      <c r="R323" s="30"/>
      <c r="S323" s="30"/>
      <c r="T323" s="30"/>
      <c r="U323" s="30"/>
      <c r="V323" s="30"/>
      <c r="W323" s="30"/>
      <c r="X323" s="30"/>
      <c r="Y323" s="30"/>
      <c r="Z323" s="30"/>
      <c r="AA323" s="30"/>
      <c r="AB323" s="152" t="s">
        <v>1067</v>
      </c>
      <c r="AC323" s="152" t="s">
        <v>1067</v>
      </c>
      <c r="AD323" s="152" t="s">
        <v>1067</v>
      </c>
      <c r="AE323" s="30">
        <v>1</v>
      </c>
      <c r="AF323" s="30">
        <v>1</v>
      </c>
      <c r="AG323" s="30">
        <v>2</v>
      </c>
      <c r="AH323" s="30">
        <v>2</v>
      </c>
      <c r="AI323" s="23">
        <v>1</v>
      </c>
      <c r="AJ323" s="23">
        <v>1</v>
      </c>
      <c r="AK323" s="30">
        <v>2</v>
      </c>
      <c r="AL323" s="30">
        <v>2</v>
      </c>
      <c r="AM323" s="30">
        <v>2</v>
      </c>
      <c r="AN323" s="30">
        <v>2</v>
      </c>
      <c r="AO323" s="30">
        <v>2</v>
      </c>
      <c r="AP323" s="23">
        <v>2</v>
      </c>
      <c r="AQ323" s="30">
        <v>2</v>
      </c>
      <c r="AR323" s="23">
        <v>1</v>
      </c>
      <c r="AS323" s="30">
        <v>2</v>
      </c>
      <c r="AT323" s="30">
        <v>2</v>
      </c>
      <c r="AU323" s="30">
        <v>2</v>
      </c>
      <c r="AV323" s="30">
        <v>2</v>
      </c>
      <c r="AW323" s="173">
        <f>COUNTIF(AE323:AV323,"2")</f>
        <v>13</v>
      </c>
      <c r="AX323" s="174">
        <f t="shared" ref="AX323" si="995">AW323/(AW323+AY323+BA323+BC323)</f>
        <v>0.72222222222222221</v>
      </c>
      <c r="AY323" s="173">
        <f>COUNTIF(AE323:AV323,"1")</f>
        <v>5</v>
      </c>
      <c r="AZ323" s="174">
        <f t="shared" ref="AZ323" si="996">AY323/(AW323+AY323+BA323+BC323)</f>
        <v>0.27777777777777779</v>
      </c>
      <c r="BA323" s="173">
        <f>COUNTIF(AE323:AV323,"0")</f>
        <v>0</v>
      </c>
      <c r="BB323" s="174">
        <f t="shared" ref="BB323" si="997">BA323/(AW323+AY323+BA323+BC323)</f>
        <v>0</v>
      </c>
      <c r="BC323" s="173">
        <f>COUNTIF(AE323:AV323,"KĐG")</f>
        <v>0</v>
      </c>
      <c r="BD323" s="174">
        <f t="shared" ref="BD323" si="998">BC323/(AW323+AY323+BA323+BC323)</f>
        <v>0</v>
      </c>
      <c r="BE323" s="175">
        <f t="shared" ref="BE323" si="999">(((AW323*2)+(AY323*1)+(BA323*0)))/(AW323+AY323+BA323)</f>
        <v>1.7222222222222223</v>
      </c>
      <c r="BF323" s="169" t="str">
        <f t="shared" ref="BF323" si="1000">IF(BD323&gt;=50%,"KĐG",IF(BE323&gt;=1.6,"ĐMT",IF(BE323&gt;=1,"CCG","CĐ")))</f>
        <v>ĐMT</v>
      </c>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130"/>
      <c r="CP323" s="130"/>
      <c r="CQ323" s="130"/>
      <c r="CR323" s="130"/>
      <c r="CS323" s="130"/>
      <c r="CT323" s="130"/>
      <c r="CU323" s="130"/>
      <c r="CV323" s="130"/>
      <c r="CW323" s="130"/>
      <c r="CX323" s="130"/>
      <c r="CY323" s="30"/>
      <c r="CZ323" s="30"/>
      <c r="DA323" s="30"/>
      <c r="DB323" s="30"/>
      <c r="DC323" s="30"/>
      <c r="DD323" s="30"/>
      <c r="DE323" s="30"/>
      <c r="DF323" s="30"/>
      <c r="DG323" s="30"/>
      <c r="DH323" s="135"/>
      <c r="DI323" s="30"/>
      <c r="DJ323" s="30"/>
      <c r="DK323" s="30"/>
      <c r="DL323" s="30"/>
      <c r="DM323" s="30"/>
      <c r="DN323" s="30"/>
      <c r="DO323" s="30"/>
      <c r="DP323" s="30"/>
      <c r="DQ323" s="30"/>
      <c r="DR323" s="135"/>
      <c r="DS323" s="30"/>
      <c r="DT323" s="30"/>
      <c r="DU323" s="30"/>
      <c r="DV323" s="130"/>
      <c r="DW323" s="130"/>
      <c r="DX323" s="130"/>
      <c r="DY323" s="130"/>
      <c r="DZ323" s="130"/>
      <c r="EA323" s="130"/>
      <c r="EB323" s="130"/>
      <c r="EC323" s="130"/>
      <c r="ED323" s="130"/>
      <c r="EE323" s="130"/>
      <c r="EF323" s="130"/>
      <c r="EG323" s="130"/>
      <c r="EH323" s="130"/>
      <c r="EI323" s="130"/>
      <c r="EJ323" s="130"/>
      <c r="EK323" s="130"/>
      <c r="EL323" s="130"/>
      <c r="EM323" s="130"/>
      <c r="EN323" s="130"/>
      <c r="EO323" s="130"/>
      <c r="EP323" s="30"/>
      <c r="EQ323" s="30"/>
      <c r="ER323" s="30"/>
      <c r="ES323" s="30"/>
      <c r="ET323" s="30"/>
      <c r="EU323" s="30"/>
      <c r="EV323" s="30"/>
      <c r="EW323" s="30"/>
      <c r="EX323" s="30"/>
      <c r="EY323" s="135"/>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c r="LB323" s="30"/>
      <c r="LC323" s="30"/>
      <c r="LD323" s="130"/>
      <c r="LE323" s="130"/>
      <c r="LF323" s="130"/>
      <c r="LG323" s="130"/>
      <c r="LH323" s="130"/>
      <c r="LI323" s="130"/>
      <c r="LJ323" s="130"/>
      <c r="LK323" s="130"/>
      <c r="LL323" s="130"/>
      <c r="LM323" s="130"/>
      <c r="LN323" s="130"/>
      <c r="LO323" s="130"/>
      <c r="LP323" s="130"/>
      <c r="LQ323" s="130"/>
      <c r="LR323" s="130"/>
      <c r="LS323" s="130"/>
      <c r="LT323" s="130"/>
      <c r="LU323" s="130"/>
      <c r="LV323" s="130"/>
      <c r="LW323" s="130"/>
      <c r="LX323" s="135"/>
      <c r="LY323" s="30"/>
      <c r="LZ323" s="30"/>
      <c r="MA323" s="30"/>
      <c r="MB323" s="30"/>
      <c r="MC323" s="30"/>
      <c r="MD323" s="30"/>
      <c r="ME323" s="30"/>
      <c r="MF323" s="30"/>
      <c r="MG323" s="30"/>
      <c r="MH323" s="30"/>
      <c r="MI323" s="30"/>
      <c r="MJ323" s="30"/>
      <c r="MK323" s="30"/>
      <c r="ML323" s="30"/>
      <c r="MM323" s="30"/>
      <c r="MN323" s="30"/>
      <c r="MO323" s="30"/>
      <c r="MP323" s="30"/>
      <c r="MQ323" s="30"/>
      <c r="MR323" s="30"/>
      <c r="MS323" s="30"/>
      <c r="MT323" s="30"/>
      <c r="MU323" s="30"/>
      <c r="MV323" s="30"/>
      <c r="MW323" s="30"/>
      <c r="MX323" s="30"/>
      <c r="MY323" s="30"/>
      <c r="MZ323" s="30"/>
      <c r="NA323" s="30"/>
      <c r="NB323" s="30"/>
      <c r="NC323" s="135"/>
      <c r="ND323" s="30"/>
      <c r="NE323" s="30"/>
      <c r="NF323" s="30"/>
      <c r="NG323" s="30"/>
      <c r="NH323" s="30"/>
      <c r="NI323" s="30"/>
      <c r="NJ323" s="30"/>
      <c r="NK323" s="30"/>
      <c r="NL323" s="30"/>
      <c r="NM323" s="30"/>
      <c r="NN323" s="30"/>
      <c r="NO323" s="30"/>
      <c r="NP323" s="30"/>
      <c r="NQ323" s="30"/>
      <c r="NR323" s="30"/>
      <c r="NS323" s="30"/>
      <c r="NT323" s="30"/>
      <c r="NU323" s="30"/>
      <c r="NV323" s="30"/>
      <c r="NW323" s="30"/>
      <c r="NX323" s="30"/>
      <c r="NY323" s="30"/>
      <c r="NZ323" s="30"/>
      <c r="OA323" s="30"/>
      <c r="OB323" s="30"/>
      <c r="OC323" s="30"/>
      <c r="OD323" s="30"/>
      <c r="OE323" s="30"/>
      <c r="OF323" s="30"/>
      <c r="OG323" s="30"/>
      <c r="OH323" s="30"/>
      <c r="OI323" s="30"/>
      <c r="OJ323" s="30"/>
      <c r="OK323" s="30"/>
      <c r="OL323" s="30"/>
      <c r="OM323" s="30">
        <f t="shared" si="994"/>
        <v>1</v>
      </c>
      <c r="ON323" s="121"/>
    </row>
    <row r="324" spans="1:404" ht="53.25" hidden="1" customHeight="1">
      <c r="A324" s="310"/>
      <c r="B324" s="74">
        <v>93</v>
      </c>
      <c r="C324" s="16" t="s">
        <v>288</v>
      </c>
      <c r="D324" s="73" t="s">
        <v>2</v>
      </c>
      <c r="E324" s="16" t="s">
        <v>290</v>
      </c>
      <c r="F324" s="82" t="s">
        <v>2</v>
      </c>
      <c r="G324" s="73"/>
      <c r="H324" s="16" t="s">
        <v>290</v>
      </c>
      <c r="I324" s="34" t="s">
        <v>1175</v>
      </c>
      <c r="J324" s="76"/>
      <c r="K324" s="30" t="s">
        <v>636</v>
      </c>
      <c r="L324" s="30" t="s">
        <v>637</v>
      </c>
      <c r="M324" s="29" t="s">
        <v>983</v>
      </c>
      <c r="N324" s="93" t="s">
        <v>639</v>
      </c>
      <c r="O324" s="301"/>
      <c r="P324" s="76"/>
      <c r="Q324" s="30"/>
      <c r="R324" s="30" t="s">
        <v>27</v>
      </c>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152" t="s">
        <v>1067</v>
      </c>
      <c r="BH324" s="152" t="s">
        <v>1067</v>
      </c>
      <c r="BI324" s="152" t="s">
        <v>1067</v>
      </c>
      <c r="BJ324" s="30">
        <v>2</v>
      </c>
      <c r="BK324" s="30">
        <v>2</v>
      </c>
      <c r="BL324" s="30">
        <v>2</v>
      </c>
      <c r="BM324" s="30">
        <v>2</v>
      </c>
      <c r="BN324" s="23">
        <v>1</v>
      </c>
      <c r="BO324" s="23">
        <v>2</v>
      </c>
      <c r="BP324" s="30">
        <v>2</v>
      </c>
      <c r="BQ324" s="30">
        <v>2</v>
      </c>
      <c r="BR324" s="30">
        <v>2</v>
      </c>
      <c r="BS324" s="30">
        <v>2</v>
      </c>
      <c r="BT324" s="30">
        <v>2</v>
      </c>
      <c r="BU324" s="23">
        <v>2</v>
      </c>
      <c r="BV324" s="30">
        <v>2</v>
      </c>
      <c r="BW324" s="23">
        <v>1</v>
      </c>
      <c r="BX324" s="30">
        <v>2</v>
      </c>
      <c r="BY324" s="30">
        <v>2</v>
      </c>
      <c r="BZ324" s="30">
        <v>2</v>
      </c>
      <c r="CA324" s="30">
        <v>1</v>
      </c>
      <c r="CB324" s="30"/>
      <c r="CC324" s="185">
        <f>COUNTIF(BJ324:CA324,"2")</f>
        <v>15</v>
      </c>
      <c r="CD324" s="186">
        <f t="shared" ref="CD324" si="1001">CC324/(CC324+CE324+CG324+CI324)</f>
        <v>0.83333333333333337</v>
      </c>
      <c r="CE324" s="185">
        <f>COUNTIF(BJ324:CA324,"1")</f>
        <v>3</v>
      </c>
      <c r="CF324" s="186">
        <f t="shared" ref="CF324" si="1002">CE324/(CC324+CE324+CG324+CI324)</f>
        <v>0.16666666666666666</v>
      </c>
      <c r="CG324" s="185">
        <f>COUNTIF(BJ324:CA324,"0")</f>
        <v>0</v>
      </c>
      <c r="CH324" s="186">
        <f t="shared" ref="CH324" si="1003">CG324/(CC324+CE324+CG324+CI324)</f>
        <v>0</v>
      </c>
      <c r="CI324" s="185">
        <f>COUNTIF(BJ324:CA324,"KĐG")</f>
        <v>0</v>
      </c>
      <c r="CJ324" s="186">
        <f t="shared" ref="CJ324" si="1004">CI324/(CC324+CE324+CG324+CI324)</f>
        <v>0</v>
      </c>
      <c r="CK324" s="187">
        <f t="shared" ref="CK324" si="1005">(((CC324*2)+(CE324*1)+(CG324*0)))/(CC324+CE324+CG324)</f>
        <v>1.8333333333333333</v>
      </c>
      <c r="CL324" s="169" t="str">
        <f t="shared" ref="CL324" si="1006">IF(CJ324&gt;=50%,"KĐG",IF(CK324&gt;=1.6,"ĐMT",IF(CK324&gt;=1,"CCG","CĐ")))</f>
        <v>ĐMT</v>
      </c>
      <c r="CM324" s="30"/>
      <c r="CN324" s="30"/>
      <c r="CO324" s="130"/>
      <c r="CP324" s="130"/>
      <c r="CQ324" s="130"/>
      <c r="CR324" s="130"/>
      <c r="CS324" s="130"/>
      <c r="CT324" s="130"/>
      <c r="CU324" s="130"/>
      <c r="CV324" s="130"/>
      <c r="CW324" s="130"/>
      <c r="CX324" s="130"/>
      <c r="CY324" s="30"/>
      <c r="CZ324" s="30"/>
      <c r="DA324" s="30"/>
      <c r="DB324" s="30"/>
      <c r="DC324" s="30"/>
      <c r="DD324" s="30"/>
      <c r="DE324" s="30"/>
      <c r="DF324" s="30"/>
      <c r="DG324" s="30"/>
      <c r="DH324" s="135"/>
      <c r="DI324" s="30"/>
      <c r="DJ324" s="30"/>
      <c r="DK324" s="30"/>
      <c r="DL324" s="30"/>
      <c r="DM324" s="30"/>
      <c r="DN324" s="30"/>
      <c r="DO324" s="30"/>
      <c r="DP324" s="30"/>
      <c r="DQ324" s="30"/>
      <c r="DR324" s="135"/>
      <c r="DS324" s="30"/>
      <c r="DT324" s="30"/>
      <c r="DU324" s="30"/>
      <c r="DV324" s="130"/>
      <c r="DW324" s="130"/>
      <c r="DX324" s="130"/>
      <c r="DY324" s="130"/>
      <c r="DZ324" s="130"/>
      <c r="EA324" s="130"/>
      <c r="EB324" s="130"/>
      <c r="EC324" s="130"/>
      <c r="ED324" s="130"/>
      <c r="EE324" s="130"/>
      <c r="EF324" s="130"/>
      <c r="EG324" s="130"/>
      <c r="EH324" s="130"/>
      <c r="EI324" s="130"/>
      <c r="EJ324" s="130"/>
      <c r="EK324" s="130"/>
      <c r="EL324" s="130"/>
      <c r="EM324" s="130"/>
      <c r="EN324" s="130"/>
      <c r="EO324" s="130"/>
      <c r="EP324" s="30"/>
      <c r="EQ324" s="30"/>
      <c r="ER324" s="30"/>
      <c r="ES324" s="30"/>
      <c r="ET324" s="30"/>
      <c r="EU324" s="30"/>
      <c r="EV324" s="30"/>
      <c r="EW324" s="30"/>
      <c r="EX324" s="30"/>
      <c r="EY324" s="135"/>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c r="LB324" s="30"/>
      <c r="LC324" s="30"/>
      <c r="LD324" s="130"/>
      <c r="LE324" s="130"/>
      <c r="LF324" s="130"/>
      <c r="LG324" s="130"/>
      <c r="LH324" s="130"/>
      <c r="LI324" s="130"/>
      <c r="LJ324" s="130"/>
      <c r="LK324" s="130"/>
      <c r="LL324" s="130"/>
      <c r="LM324" s="130"/>
      <c r="LN324" s="130"/>
      <c r="LO324" s="130"/>
      <c r="LP324" s="130"/>
      <c r="LQ324" s="130"/>
      <c r="LR324" s="130"/>
      <c r="LS324" s="130"/>
      <c r="LT324" s="130"/>
      <c r="LU324" s="130"/>
      <c r="LV324" s="130"/>
      <c r="LW324" s="130"/>
      <c r="LX324" s="135"/>
      <c r="LY324" s="30"/>
      <c r="LZ324" s="30"/>
      <c r="MA324" s="30"/>
      <c r="MB324" s="30"/>
      <c r="MC324" s="30"/>
      <c r="MD324" s="30"/>
      <c r="ME324" s="30"/>
      <c r="MF324" s="30"/>
      <c r="MG324" s="30"/>
      <c r="MH324" s="30"/>
      <c r="MI324" s="30"/>
      <c r="MJ324" s="30"/>
      <c r="MK324" s="30"/>
      <c r="ML324" s="30"/>
      <c r="MM324" s="30"/>
      <c r="MN324" s="30"/>
      <c r="MO324" s="30"/>
      <c r="MP324" s="30"/>
      <c r="MQ324" s="30"/>
      <c r="MR324" s="30"/>
      <c r="MS324" s="30"/>
      <c r="MT324" s="30"/>
      <c r="MU324" s="30"/>
      <c r="MV324" s="30"/>
      <c r="MW324" s="30"/>
      <c r="MX324" s="30"/>
      <c r="MY324" s="30"/>
      <c r="MZ324" s="30"/>
      <c r="NA324" s="30"/>
      <c r="NB324" s="30"/>
      <c r="NC324" s="135"/>
      <c r="ND324" s="30"/>
      <c r="NE324" s="30"/>
      <c r="NF324" s="30"/>
      <c r="NG324" s="30"/>
      <c r="NH324" s="30"/>
      <c r="NI324" s="30"/>
      <c r="NJ324" s="30"/>
      <c r="NK324" s="30"/>
      <c r="NL324" s="30"/>
      <c r="NM324" s="30"/>
      <c r="NN324" s="30"/>
      <c r="NO324" s="30"/>
      <c r="NP324" s="30"/>
      <c r="NQ324" s="30"/>
      <c r="NR324" s="30"/>
      <c r="NS324" s="30"/>
      <c r="NT324" s="30"/>
      <c r="NU324" s="30"/>
      <c r="NV324" s="30"/>
      <c r="NW324" s="30"/>
      <c r="NX324" s="30"/>
      <c r="NY324" s="30"/>
      <c r="NZ324" s="30"/>
      <c r="OA324" s="30"/>
      <c r="OB324" s="30"/>
      <c r="OC324" s="30"/>
      <c r="OD324" s="30"/>
      <c r="OE324" s="30"/>
      <c r="OF324" s="30"/>
      <c r="OG324" s="30"/>
      <c r="OH324" s="30"/>
      <c r="OI324" s="30"/>
      <c r="OJ324" s="30"/>
      <c r="OK324" s="30"/>
      <c r="OL324" s="30"/>
      <c r="OM324" s="30">
        <f t="shared" si="994"/>
        <v>1</v>
      </c>
      <c r="ON324" s="74"/>
    </row>
    <row r="325" spans="1:404" ht="42.75" hidden="1" customHeight="1">
      <c r="A325" s="310"/>
      <c r="B325" s="74">
        <v>93</v>
      </c>
      <c r="C325" s="16" t="s">
        <v>288</v>
      </c>
      <c r="D325" s="73" t="s">
        <v>2</v>
      </c>
      <c r="E325" s="16" t="s">
        <v>290</v>
      </c>
      <c r="F325" s="82" t="s">
        <v>2</v>
      </c>
      <c r="G325" s="29"/>
      <c r="H325" s="16" t="s">
        <v>290</v>
      </c>
      <c r="I325" s="34" t="s">
        <v>1217</v>
      </c>
      <c r="J325" s="76"/>
      <c r="K325" s="30" t="s">
        <v>636</v>
      </c>
      <c r="L325" s="30" t="s">
        <v>637</v>
      </c>
      <c r="M325" s="29" t="s">
        <v>983</v>
      </c>
      <c r="N325" s="93" t="s">
        <v>639</v>
      </c>
      <c r="O325" s="301"/>
      <c r="P325" s="76"/>
      <c r="Q325" s="30"/>
      <c r="R325" s="30"/>
      <c r="S325" s="30" t="s">
        <v>27</v>
      </c>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152" t="s">
        <v>1067</v>
      </c>
      <c r="CN325" s="152" t="s">
        <v>1067</v>
      </c>
      <c r="CO325" s="152" t="s">
        <v>1067</v>
      </c>
      <c r="CP325" s="30">
        <v>2</v>
      </c>
      <c r="CQ325" s="30">
        <v>2</v>
      </c>
      <c r="CR325" s="30">
        <v>2</v>
      </c>
      <c r="CS325" s="30">
        <v>2</v>
      </c>
      <c r="CT325" s="23">
        <v>1</v>
      </c>
      <c r="CU325" s="23">
        <v>2</v>
      </c>
      <c r="CV325" s="30">
        <v>2</v>
      </c>
      <c r="CW325" s="30">
        <v>1</v>
      </c>
      <c r="CX325" s="30">
        <v>2</v>
      </c>
      <c r="CY325" s="30">
        <v>1</v>
      </c>
      <c r="CZ325" s="30">
        <v>2</v>
      </c>
      <c r="DA325" s="23">
        <v>2</v>
      </c>
      <c r="DB325" s="30">
        <v>1</v>
      </c>
      <c r="DC325" s="23">
        <v>1</v>
      </c>
      <c r="DD325" s="30">
        <v>2</v>
      </c>
      <c r="DE325" s="30">
        <v>2</v>
      </c>
      <c r="DF325" s="30">
        <v>2</v>
      </c>
      <c r="DG325" s="30"/>
      <c r="DH325" s="201">
        <f>COUNTIF(CP325:DG325,"2")</f>
        <v>12</v>
      </c>
      <c r="DI325" s="198">
        <f t="shared" ref="DI325" si="1007">DH325/(DH325+DJ325+DL325+DN325)</f>
        <v>0.70588235294117652</v>
      </c>
      <c r="DJ325" s="201">
        <f>COUNTIF(CP325:DG325,"1")</f>
        <v>5</v>
      </c>
      <c r="DK325" s="198">
        <f t="shared" ref="DK325" si="1008">DJ325/(DH325+DJ325+DL325+DN325)</f>
        <v>0.29411764705882354</v>
      </c>
      <c r="DL325" s="201">
        <f>COUNTIF(CP325:DG325,"0")</f>
        <v>0</v>
      </c>
      <c r="DM325" s="198">
        <f t="shared" ref="DM325" si="1009">DL325/(DH325+DJ325+DL325+DN325)</f>
        <v>0</v>
      </c>
      <c r="DN325" s="201">
        <f>COUNTIF(CP325:DG325,"KĐG")</f>
        <v>0</v>
      </c>
      <c r="DO325" s="198">
        <f t="shared" ref="DO325" si="1010">DN325/(DH325+DJ325+DL325+DN325)</f>
        <v>0</v>
      </c>
      <c r="DP325" s="199">
        <f t="shared" ref="DP325" si="1011">(((DH325*2)+(DJ325*1)+(DL325*0)))/(DH325+DJ325+DL325)</f>
        <v>1.7058823529411764</v>
      </c>
      <c r="DQ325" s="169" t="str">
        <f t="shared" ref="DQ325" si="1012">IF(DO325&gt;=50%,"KĐG",IF(DP325&gt;=1.6,"ĐMT",IF(DP325&gt;=1,"CCG","CĐ")))</f>
        <v>ĐMT</v>
      </c>
      <c r="DR325" s="135"/>
      <c r="DS325" s="30"/>
      <c r="DT325" s="30"/>
      <c r="DU325" s="30"/>
      <c r="DV325" s="130"/>
      <c r="DW325" s="130"/>
      <c r="DX325" s="130"/>
      <c r="DY325" s="130"/>
      <c r="DZ325" s="130"/>
      <c r="EA325" s="130"/>
      <c r="EB325" s="130"/>
      <c r="EC325" s="130"/>
      <c r="ED325" s="130"/>
      <c r="EE325" s="130"/>
      <c r="EF325" s="130"/>
      <c r="EG325" s="130"/>
      <c r="EH325" s="130"/>
      <c r="EI325" s="130"/>
      <c r="EJ325" s="130"/>
      <c r="EK325" s="130"/>
      <c r="EL325" s="130"/>
      <c r="EM325" s="130"/>
      <c r="EN325" s="130"/>
      <c r="EO325" s="130"/>
      <c r="EP325" s="30"/>
      <c r="EQ325" s="30"/>
      <c r="ER325" s="30"/>
      <c r="ES325" s="30"/>
      <c r="ET325" s="30"/>
      <c r="EU325" s="30"/>
      <c r="EV325" s="30"/>
      <c r="EW325" s="30"/>
      <c r="EX325" s="30"/>
      <c r="EY325" s="135"/>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130"/>
      <c r="LE325" s="130"/>
      <c r="LF325" s="130"/>
      <c r="LG325" s="130"/>
      <c r="LH325" s="130"/>
      <c r="LI325" s="130"/>
      <c r="LJ325" s="130"/>
      <c r="LK325" s="130"/>
      <c r="LL325" s="130"/>
      <c r="LM325" s="130"/>
      <c r="LN325" s="130"/>
      <c r="LO325" s="130"/>
      <c r="LP325" s="130"/>
      <c r="LQ325" s="130"/>
      <c r="LR325" s="130"/>
      <c r="LS325" s="130"/>
      <c r="LT325" s="130"/>
      <c r="LU325" s="130"/>
      <c r="LV325" s="130"/>
      <c r="LW325" s="130"/>
      <c r="LX325" s="135"/>
      <c r="LY325" s="30"/>
      <c r="LZ325" s="30"/>
      <c r="MA325" s="30"/>
      <c r="MB325" s="30"/>
      <c r="MC325" s="30"/>
      <c r="MD325" s="30"/>
      <c r="ME325" s="30"/>
      <c r="MF325" s="30"/>
      <c r="MG325" s="30"/>
      <c r="MH325" s="30"/>
      <c r="MI325" s="30"/>
      <c r="MJ325" s="30"/>
      <c r="MK325" s="30"/>
      <c r="ML325" s="30"/>
      <c r="MM325" s="30"/>
      <c r="MN325" s="30"/>
      <c r="MO325" s="30"/>
      <c r="MP325" s="30"/>
      <c r="MQ325" s="30"/>
      <c r="MR325" s="30"/>
      <c r="MS325" s="30"/>
      <c r="MT325" s="30"/>
      <c r="MU325" s="30"/>
      <c r="MV325" s="30"/>
      <c r="MW325" s="30"/>
      <c r="MX325" s="30"/>
      <c r="MY325" s="30"/>
      <c r="MZ325" s="30"/>
      <c r="NA325" s="30"/>
      <c r="NB325" s="30"/>
      <c r="NC325" s="135"/>
      <c r="ND325" s="30"/>
      <c r="NE325" s="30"/>
      <c r="NF325" s="30"/>
      <c r="NG325" s="30"/>
      <c r="NH325" s="30"/>
      <c r="NI325" s="30"/>
      <c r="NJ325" s="30"/>
      <c r="NK325" s="30"/>
      <c r="NL325" s="30"/>
      <c r="NM325" s="30"/>
      <c r="NN325" s="30"/>
      <c r="NO325" s="30"/>
      <c r="NP325" s="30"/>
      <c r="NQ325" s="30"/>
      <c r="NR325" s="30"/>
      <c r="NS325" s="30"/>
      <c r="NT325" s="30"/>
      <c r="NU325" s="30"/>
      <c r="NV325" s="30"/>
      <c r="NW325" s="30"/>
      <c r="NX325" s="30"/>
      <c r="NY325" s="30"/>
      <c r="NZ325" s="30"/>
      <c r="OA325" s="30"/>
      <c r="OB325" s="30"/>
      <c r="OC325" s="30"/>
      <c r="OD325" s="30"/>
      <c r="OE325" s="30"/>
      <c r="OF325" s="30"/>
      <c r="OG325" s="30"/>
      <c r="OH325" s="30"/>
      <c r="OI325" s="30"/>
      <c r="OJ325" s="30"/>
      <c r="OK325" s="30"/>
      <c r="OL325" s="30"/>
      <c r="OM325" s="30">
        <f t="shared" si="994"/>
        <v>1</v>
      </c>
      <c r="ON325" s="74"/>
    </row>
    <row r="326" spans="1:404" ht="51" hidden="1" customHeight="1">
      <c r="A326" s="310"/>
      <c r="B326" s="74">
        <v>93</v>
      </c>
      <c r="C326" s="16" t="s">
        <v>288</v>
      </c>
      <c r="D326" s="73" t="s">
        <v>2</v>
      </c>
      <c r="E326" s="16" t="s">
        <v>290</v>
      </c>
      <c r="F326" s="82" t="s">
        <v>2</v>
      </c>
      <c r="G326" s="73"/>
      <c r="H326" s="16" t="s">
        <v>290</v>
      </c>
      <c r="I326" s="34" t="s">
        <v>749</v>
      </c>
      <c r="J326" s="76"/>
      <c r="K326" s="30" t="s">
        <v>636</v>
      </c>
      <c r="L326" s="30" t="s">
        <v>637</v>
      </c>
      <c r="M326" s="29" t="s">
        <v>983</v>
      </c>
      <c r="N326" s="93" t="s">
        <v>639</v>
      </c>
      <c r="O326" s="301"/>
      <c r="P326" s="76"/>
      <c r="Q326" s="30"/>
      <c r="R326" s="30"/>
      <c r="S326" s="30"/>
      <c r="T326" s="30" t="s">
        <v>27</v>
      </c>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130"/>
      <c r="CP326" s="130"/>
      <c r="CQ326" s="130"/>
      <c r="CR326" s="130"/>
      <c r="CS326" s="130"/>
      <c r="CT326" s="130"/>
      <c r="CU326" s="130"/>
      <c r="CV326" s="130"/>
      <c r="CW326" s="130"/>
      <c r="CX326" s="130"/>
      <c r="CY326" s="30"/>
      <c r="CZ326" s="30"/>
      <c r="DA326" s="30"/>
      <c r="DB326" s="30"/>
      <c r="DC326" s="30"/>
      <c r="DD326" s="30"/>
      <c r="DE326" s="30"/>
      <c r="DF326" s="30"/>
      <c r="DG326" s="30"/>
      <c r="DH326" s="135"/>
      <c r="DI326" s="30"/>
      <c r="DJ326" s="30"/>
      <c r="DK326" s="30"/>
      <c r="DL326" s="30"/>
      <c r="DM326" s="30"/>
      <c r="DN326" s="30"/>
      <c r="DO326" s="30"/>
      <c r="DP326" s="30"/>
      <c r="DQ326" s="30"/>
      <c r="DR326" s="152" t="s">
        <v>1067</v>
      </c>
      <c r="DS326" s="152" t="s">
        <v>1067</v>
      </c>
      <c r="DT326" s="152" t="s">
        <v>1067</v>
      </c>
      <c r="DU326" s="152" t="s">
        <v>1067</v>
      </c>
      <c r="DV326" s="152" t="s">
        <v>1067</v>
      </c>
      <c r="DW326" s="30">
        <v>2</v>
      </c>
      <c r="DX326" s="30">
        <v>2</v>
      </c>
      <c r="DY326" s="30">
        <v>2</v>
      </c>
      <c r="DZ326" s="30">
        <v>2</v>
      </c>
      <c r="EA326" s="23">
        <v>1</v>
      </c>
      <c r="EB326" s="23">
        <v>1</v>
      </c>
      <c r="EC326" s="30">
        <v>2</v>
      </c>
      <c r="ED326" s="30">
        <v>2</v>
      </c>
      <c r="EE326" s="30">
        <v>2</v>
      </c>
      <c r="EF326" s="30">
        <v>2</v>
      </c>
      <c r="EG326" s="30">
        <v>2</v>
      </c>
      <c r="EH326" s="23">
        <v>2</v>
      </c>
      <c r="EI326" s="30">
        <v>2</v>
      </c>
      <c r="EJ326" s="23">
        <v>1</v>
      </c>
      <c r="EK326" s="30">
        <v>2</v>
      </c>
      <c r="EL326" s="30">
        <v>2</v>
      </c>
      <c r="EM326" s="30">
        <v>2</v>
      </c>
      <c r="EN326" s="30"/>
      <c r="EO326" s="208">
        <f>COUNTIF(DW326:EN326,"2")</f>
        <v>14</v>
      </c>
      <c r="EP326" s="207">
        <f t="shared" ref="EP326" si="1013">EO326/(EO326+EQ326+ES326+EU326)</f>
        <v>0.82352941176470584</v>
      </c>
      <c r="EQ326" s="208">
        <f>COUNTIF(DW326:EN326,"1")</f>
        <v>3</v>
      </c>
      <c r="ER326" s="207">
        <f t="shared" ref="ER326" si="1014">EQ326/(EO326+EQ326+ES326+EU326)</f>
        <v>0.17647058823529413</v>
      </c>
      <c r="ES326" s="208">
        <f>COUNTIF(DW326:EN326,"0")</f>
        <v>0</v>
      </c>
      <c r="ET326" s="207">
        <f t="shared" ref="ET326" si="1015">ES326/(EO326+EQ326+ES326+EU326)</f>
        <v>0</v>
      </c>
      <c r="EU326" s="208">
        <f>COUNTIF(DW326:EN326,"KĐG")</f>
        <v>0</v>
      </c>
      <c r="EV326" s="207">
        <f t="shared" ref="EV326" si="1016">EU326/(EO326+EQ326+ES326+EU326)</f>
        <v>0</v>
      </c>
      <c r="EW326" s="209">
        <f t="shared" ref="EW326" si="1017">(((EO326*2)+(EQ326*1)+(ES326*0)))/(EO326+EQ326+ES326)</f>
        <v>1.8235294117647058</v>
      </c>
      <c r="EX326" s="169" t="str">
        <f t="shared" ref="EX326" si="1018">IF(EV326&gt;=50%,"KĐG",IF(EW326&gt;=1.6,"ĐMT",IF(EW326&gt;=1,"CCG","CĐ")))</f>
        <v>ĐMT</v>
      </c>
      <c r="EY326" s="135"/>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c r="LB326" s="30"/>
      <c r="LC326" s="30"/>
      <c r="LD326" s="130"/>
      <c r="LE326" s="130"/>
      <c r="LF326" s="130"/>
      <c r="LG326" s="130"/>
      <c r="LH326" s="130"/>
      <c r="LI326" s="130"/>
      <c r="LJ326" s="130"/>
      <c r="LK326" s="130"/>
      <c r="LL326" s="130"/>
      <c r="LM326" s="130"/>
      <c r="LN326" s="130"/>
      <c r="LO326" s="130"/>
      <c r="LP326" s="130"/>
      <c r="LQ326" s="130"/>
      <c r="LR326" s="130"/>
      <c r="LS326" s="130"/>
      <c r="LT326" s="130"/>
      <c r="LU326" s="130"/>
      <c r="LV326" s="130"/>
      <c r="LW326" s="130"/>
      <c r="LX326" s="135"/>
      <c r="LY326" s="30"/>
      <c r="LZ326" s="30"/>
      <c r="MA326" s="30"/>
      <c r="MB326" s="30"/>
      <c r="MC326" s="30"/>
      <c r="MD326" s="30"/>
      <c r="ME326" s="30"/>
      <c r="MF326" s="30"/>
      <c r="MG326" s="30"/>
      <c r="MH326" s="30"/>
      <c r="MI326" s="30"/>
      <c r="MJ326" s="30"/>
      <c r="MK326" s="30"/>
      <c r="ML326" s="30"/>
      <c r="MM326" s="30"/>
      <c r="MN326" s="30"/>
      <c r="MO326" s="30"/>
      <c r="MP326" s="30"/>
      <c r="MQ326" s="30"/>
      <c r="MR326" s="30"/>
      <c r="MS326" s="30"/>
      <c r="MT326" s="30"/>
      <c r="MU326" s="30"/>
      <c r="MV326" s="30"/>
      <c r="MW326" s="30"/>
      <c r="MX326" s="30"/>
      <c r="MY326" s="30"/>
      <c r="MZ326" s="30"/>
      <c r="NA326" s="30"/>
      <c r="NB326" s="30"/>
      <c r="NC326" s="135"/>
      <c r="ND326" s="30"/>
      <c r="NE326" s="30"/>
      <c r="NF326" s="30"/>
      <c r="NG326" s="30"/>
      <c r="NH326" s="30"/>
      <c r="NI326" s="30"/>
      <c r="NJ326" s="30"/>
      <c r="NK326" s="30"/>
      <c r="NL326" s="30"/>
      <c r="NM326" s="30"/>
      <c r="NN326" s="30"/>
      <c r="NO326" s="30"/>
      <c r="NP326" s="30"/>
      <c r="NQ326" s="30"/>
      <c r="NR326" s="30"/>
      <c r="NS326" s="30"/>
      <c r="NT326" s="30"/>
      <c r="NU326" s="30"/>
      <c r="NV326" s="30"/>
      <c r="NW326" s="30"/>
      <c r="NX326" s="30"/>
      <c r="NY326" s="30"/>
      <c r="NZ326" s="30"/>
      <c r="OA326" s="30"/>
      <c r="OB326" s="30"/>
      <c r="OC326" s="30"/>
      <c r="OD326" s="30"/>
      <c r="OE326" s="30"/>
      <c r="OF326" s="30"/>
      <c r="OG326" s="30"/>
      <c r="OH326" s="30"/>
      <c r="OI326" s="30"/>
      <c r="OJ326" s="30"/>
      <c r="OK326" s="30"/>
      <c r="OL326" s="30"/>
      <c r="OM326" s="30">
        <f t="shared" si="994"/>
        <v>1</v>
      </c>
      <c r="ON326" s="74"/>
    </row>
    <row r="327" spans="1:404" ht="40.5" hidden="1" customHeight="1">
      <c r="A327" s="310"/>
      <c r="B327" s="74">
        <v>93</v>
      </c>
      <c r="C327" s="16" t="s">
        <v>288</v>
      </c>
      <c r="D327" s="73" t="s">
        <v>2</v>
      </c>
      <c r="E327" s="16" t="s">
        <v>290</v>
      </c>
      <c r="F327" s="82" t="s">
        <v>2</v>
      </c>
      <c r="G327" s="73"/>
      <c r="H327" s="16" t="s">
        <v>290</v>
      </c>
      <c r="I327" s="34" t="s">
        <v>1287</v>
      </c>
      <c r="J327" s="76"/>
      <c r="K327" s="30" t="s">
        <v>636</v>
      </c>
      <c r="L327" s="30" t="s">
        <v>637</v>
      </c>
      <c r="M327" s="29" t="s">
        <v>983</v>
      </c>
      <c r="N327" s="93" t="s">
        <v>639</v>
      </c>
      <c r="O327" s="301"/>
      <c r="P327" s="76"/>
      <c r="Q327" s="30"/>
      <c r="R327" s="30"/>
      <c r="S327" s="30"/>
      <c r="T327" s="30"/>
      <c r="U327" s="30" t="s">
        <v>27</v>
      </c>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130"/>
      <c r="CP327" s="130"/>
      <c r="CQ327" s="130"/>
      <c r="CR327" s="130"/>
      <c r="CS327" s="130"/>
      <c r="CT327" s="130"/>
      <c r="CU327" s="130"/>
      <c r="CV327" s="130"/>
      <c r="CW327" s="130"/>
      <c r="CX327" s="130"/>
      <c r="CY327" s="30"/>
      <c r="CZ327" s="30"/>
      <c r="DA327" s="30"/>
      <c r="DB327" s="30"/>
      <c r="DC327" s="30"/>
      <c r="DD327" s="30"/>
      <c r="DE327" s="30"/>
      <c r="DF327" s="30"/>
      <c r="DG327" s="30"/>
      <c r="DH327" s="135"/>
      <c r="DI327" s="30"/>
      <c r="DJ327" s="30"/>
      <c r="DK327" s="30"/>
      <c r="DL327" s="30"/>
      <c r="DM327" s="30"/>
      <c r="DN327" s="30"/>
      <c r="DO327" s="30"/>
      <c r="DP327" s="30"/>
      <c r="DQ327" s="30"/>
      <c r="DR327" s="135"/>
      <c r="DS327" s="30"/>
      <c r="DT327" s="30"/>
      <c r="DU327" s="30"/>
      <c r="DV327" s="130"/>
      <c r="DW327" s="130"/>
      <c r="DX327" s="130"/>
      <c r="DY327" s="130"/>
      <c r="DZ327" s="130"/>
      <c r="EA327" s="130"/>
      <c r="EB327" s="130"/>
      <c r="EC327" s="130"/>
      <c r="ED327" s="130"/>
      <c r="EE327" s="130"/>
      <c r="EF327" s="130"/>
      <c r="EG327" s="130"/>
      <c r="EH327" s="130"/>
      <c r="EI327" s="130"/>
      <c r="EJ327" s="130"/>
      <c r="EK327" s="130"/>
      <c r="EL327" s="130"/>
      <c r="EM327" s="130"/>
      <c r="EN327" s="130"/>
      <c r="EO327" s="130"/>
      <c r="EP327" s="30"/>
      <c r="EQ327" s="30"/>
      <c r="ER327" s="30"/>
      <c r="ES327" s="30"/>
      <c r="ET327" s="30"/>
      <c r="EU327" s="30"/>
      <c r="EV327" s="30"/>
      <c r="EW327" s="30"/>
      <c r="EX327" s="30"/>
      <c r="EY327" s="152" t="s">
        <v>1067</v>
      </c>
      <c r="EZ327" s="152" t="s">
        <v>1067</v>
      </c>
      <c r="FA327" s="152" t="s">
        <v>1067</v>
      </c>
      <c r="FB327" s="30">
        <v>2</v>
      </c>
      <c r="FC327" s="30">
        <v>2</v>
      </c>
      <c r="FD327" s="30">
        <v>2</v>
      </c>
      <c r="FE327" s="30">
        <v>2</v>
      </c>
      <c r="FF327" s="23">
        <v>1</v>
      </c>
      <c r="FG327" s="23">
        <v>2</v>
      </c>
      <c r="FH327" s="30">
        <v>2</v>
      </c>
      <c r="FI327" s="30">
        <v>2</v>
      </c>
      <c r="FJ327" s="30">
        <v>2</v>
      </c>
      <c r="FK327" s="30">
        <v>2</v>
      </c>
      <c r="FL327" s="30">
        <v>2</v>
      </c>
      <c r="FM327" s="23">
        <v>2</v>
      </c>
      <c r="FN327" s="30">
        <v>2</v>
      </c>
      <c r="FO327" s="23">
        <v>1</v>
      </c>
      <c r="FP327" s="30">
        <v>2</v>
      </c>
      <c r="FQ327" s="30">
        <v>2</v>
      </c>
      <c r="FR327" s="30">
        <v>2</v>
      </c>
      <c r="FS327" s="30"/>
      <c r="FT327" s="214">
        <f>COUNTIF(FB327:FS327,"2")</f>
        <v>15</v>
      </c>
      <c r="FU327" s="215">
        <f t="shared" ref="FU327" si="1019">FT327/(FT327+FV327+FX327+FZ327)</f>
        <v>0.88235294117647056</v>
      </c>
      <c r="FV327" s="214">
        <f>COUNTIF(FB327:FS327,"1")</f>
        <v>2</v>
      </c>
      <c r="FW327" s="215">
        <f t="shared" ref="FW327" si="1020">FV327/(FT327+FV327+FX327+FZ327)</f>
        <v>0.11764705882352941</v>
      </c>
      <c r="FX327" s="214">
        <f>COUNTIF(FB327:FS327,"0")</f>
        <v>0</v>
      </c>
      <c r="FY327" s="215">
        <f t="shared" ref="FY327" si="1021">FX327/(FT327+FV327+FX327+FZ327)</f>
        <v>0</v>
      </c>
      <c r="FZ327" s="214">
        <f>COUNTIF(FB327:FS327,"KĐG")</f>
        <v>0</v>
      </c>
      <c r="GA327" s="215">
        <f t="shared" ref="GA327" si="1022">FZ327/(FT327+FV327+FX327+FZ327)</f>
        <v>0</v>
      </c>
      <c r="GB327" s="216">
        <f t="shared" ref="GB327" si="1023">(((FT327*2)+(FV327*1)+(FX327*0)))/(FT327+FV327+FX327)</f>
        <v>1.8823529411764706</v>
      </c>
      <c r="GC327" s="169" t="str">
        <f t="shared" ref="GC327" si="1024">IF(GA327&gt;=50%,"KĐG",IF(GB327&gt;=1.6,"ĐMT",IF(GB327&gt;=1,"CCG","CĐ")))</f>
        <v>ĐMT</v>
      </c>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130"/>
      <c r="LE327" s="130"/>
      <c r="LF327" s="130"/>
      <c r="LG327" s="130"/>
      <c r="LH327" s="130"/>
      <c r="LI327" s="130"/>
      <c r="LJ327" s="130"/>
      <c r="LK327" s="130"/>
      <c r="LL327" s="130"/>
      <c r="LM327" s="130"/>
      <c r="LN327" s="130"/>
      <c r="LO327" s="130"/>
      <c r="LP327" s="130"/>
      <c r="LQ327" s="130"/>
      <c r="LR327" s="130"/>
      <c r="LS327" s="130"/>
      <c r="LT327" s="130"/>
      <c r="LU327" s="130"/>
      <c r="LV327" s="130"/>
      <c r="LW327" s="130"/>
      <c r="LX327" s="135"/>
      <c r="LY327" s="30"/>
      <c r="LZ327" s="30"/>
      <c r="MA327" s="30"/>
      <c r="MB327" s="30"/>
      <c r="MC327" s="30"/>
      <c r="MD327" s="30"/>
      <c r="ME327" s="30"/>
      <c r="MF327" s="30"/>
      <c r="MG327" s="30"/>
      <c r="MH327" s="30"/>
      <c r="MI327" s="30"/>
      <c r="MJ327" s="30"/>
      <c r="MK327" s="30"/>
      <c r="ML327" s="30"/>
      <c r="MM327" s="30"/>
      <c r="MN327" s="30"/>
      <c r="MO327" s="30"/>
      <c r="MP327" s="30"/>
      <c r="MQ327" s="30"/>
      <c r="MR327" s="30"/>
      <c r="MS327" s="30"/>
      <c r="MT327" s="30"/>
      <c r="MU327" s="30"/>
      <c r="MV327" s="30"/>
      <c r="MW327" s="30"/>
      <c r="MX327" s="30"/>
      <c r="MY327" s="30"/>
      <c r="MZ327" s="30"/>
      <c r="NA327" s="30"/>
      <c r="NB327" s="30"/>
      <c r="NC327" s="135"/>
      <c r="ND327" s="30"/>
      <c r="NE327" s="30"/>
      <c r="NF327" s="30"/>
      <c r="NG327" s="30"/>
      <c r="NH327" s="30"/>
      <c r="NI327" s="30"/>
      <c r="NJ327" s="30"/>
      <c r="NK327" s="30"/>
      <c r="NL327" s="30"/>
      <c r="NM327" s="30"/>
      <c r="NN327" s="30"/>
      <c r="NO327" s="30"/>
      <c r="NP327" s="30"/>
      <c r="NQ327" s="30"/>
      <c r="NR327" s="30"/>
      <c r="NS327" s="30"/>
      <c r="NT327" s="30"/>
      <c r="NU327" s="30"/>
      <c r="NV327" s="30"/>
      <c r="NW327" s="30"/>
      <c r="NX327" s="30"/>
      <c r="NY327" s="30"/>
      <c r="NZ327" s="30"/>
      <c r="OA327" s="30"/>
      <c r="OB327" s="30"/>
      <c r="OC327" s="30"/>
      <c r="OD327" s="30"/>
      <c r="OE327" s="30"/>
      <c r="OF327" s="30"/>
      <c r="OG327" s="30"/>
      <c r="OH327" s="30"/>
      <c r="OI327" s="30"/>
      <c r="OJ327" s="30"/>
      <c r="OK327" s="30"/>
      <c r="OL327" s="30"/>
      <c r="OM327" s="30">
        <f t="shared" si="994"/>
        <v>1</v>
      </c>
      <c r="ON327" s="74"/>
    </row>
    <row r="328" spans="1:404" ht="35.25" hidden="1" customHeight="1">
      <c r="A328" s="310"/>
      <c r="B328" s="74">
        <v>93</v>
      </c>
      <c r="C328" s="16" t="s">
        <v>288</v>
      </c>
      <c r="D328" s="73" t="s">
        <v>2</v>
      </c>
      <c r="E328" s="16" t="s">
        <v>290</v>
      </c>
      <c r="F328" s="82" t="s">
        <v>2</v>
      </c>
      <c r="G328" s="73"/>
      <c r="H328" s="16" t="s">
        <v>290</v>
      </c>
      <c r="I328" s="34" t="s">
        <v>749</v>
      </c>
      <c r="J328" s="76"/>
      <c r="K328" s="30" t="s">
        <v>636</v>
      </c>
      <c r="L328" s="30" t="s">
        <v>637</v>
      </c>
      <c r="M328" s="29" t="s">
        <v>983</v>
      </c>
      <c r="N328" s="93" t="s">
        <v>639</v>
      </c>
      <c r="O328" s="301"/>
      <c r="P328" s="76"/>
      <c r="Q328" s="30"/>
      <c r="R328" s="30"/>
      <c r="S328" s="30"/>
      <c r="T328" s="30"/>
      <c r="U328" s="30"/>
      <c r="V328" s="30" t="s">
        <v>27</v>
      </c>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130"/>
      <c r="CP328" s="130"/>
      <c r="CQ328" s="130"/>
      <c r="CR328" s="130"/>
      <c r="CS328" s="130"/>
      <c r="CT328" s="130"/>
      <c r="CU328" s="130"/>
      <c r="CV328" s="130"/>
      <c r="CW328" s="130"/>
      <c r="CX328" s="130"/>
      <c r="CY328" s="30"/>
      <c r="CZ328" s="30"/>
      <c r="DA328" s="30"/>
      <c r="DB328" s="30"/>
      <c r="DC328" s="30"/>
      <c r="DD328" s="30"/>
      <c r="DE328" s="30"/>
      <c r="DF328" s="30"/>
      <c r="DG328" s="30"/>
      <c r="DH328" s="135"/>
      <c r="DI328" s="30"/>
      <c r="DJ328" s="30"/>
      <c r="DK328" s="30"/>
      <c r="DL328" s="30"/>
      <c r="DM328" s="30"/>
      <c r="DN328" s="30"/>
      <c r="DO328" s="30"/>
      <c r="DP328" s="30"/>
      <c r="DQ328" s="30"/>
      <c r="DR328" s="135"/>
      <c r="DS328" s="30"/>
      <c r="DT328" s="30"/>
      <c r="DU328" s="30"/>
      <c r="DV328" s="130"/>
      <c r="DW328" s="130"/>
      <c r="DX328" s="130"/>
      <c r="DY328" s="130"/>
      <c r="DZ328" s="130"/>
      <c r="EA328" s="130"/>
      <c r="EB328" s="130"/>
      <c r="EC328" s="130"/>
      <c r="ED328" s="130"/>
      <c r="EE328" s="130"/>
      <c r="EF328" s="130"/>
      <c r="EG328" s="130"/>
      <c r="EH328" s="130"/>
      <c r="EI328" s="130"/>
      <c r="EJ328" s="130"/>
      <c r="EK328" s="130"/>
      <c r="EL328" s="130"/>
      <c r="EM328" s="130"/>
      <c r="EN328" s="130"/>
      <c r="EO328" s="130"/>
      <c r="EP328" s="30"/>
      <c r="EQ328" s="30"/>
      <c r="ER328" s="30"/>
      <c r="ES328" s="30"/>
      <c r="ET328" s="30"/>
      <c r="EU328" s="30"/>
      <c r="EV328" s="30"/>
      <c r="EW328" s="30"/>
      <c r="EX328" s="30"/>
      <c r="EY328" s="135"/>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152" t="s">
        <v>1067</v>
      </c>
      <c r="GE328" s="152" t="s">
        <v>1067</v>
      </c>
      <c r="GF328" s="30">
        <v>2</v>
      </c>
      <c r="GG328" s="30">
        <v>1</v>
      </c>
      <c r="GH328" s="30">
        <v>2</v>
      </c>
      <c r="GI328" s="30">
        <v>2</v>
      </c>
      <c r="GJ328" s="23">
        <v>1</v>
      </c>
      <c r="GK328" s="23">
        <v>1</v>
      </c>
      <c r="GL328" s="30">
        <v>2</v>
      </c>
      <c r="GM328" s="30">
        <v>2</v>
      </c>
      <c r="GN328" s="30">
        <v>2</v>
      </c>
      <c r="GO328" s="30">
        <v>2</v>
      </c>
      <c r="GP328" s="30">
        <v>2</v>
      </c>
      <c r="GQ328" s="30">
        <v>2</v>
      </c>
      <c r="GR328" s="30">
        <v>2</v>
      </c>
      <c r="GS328" s="23">
        <v>1</v>
      </c>
      <c r="GT328" s="30">
        <v>2</v>
      </c>
      <c r="GU328" s="30">
        <v>2</v>
      </c>
      <c r="GV328" s="30">
        <v>2</v>
      </c>
      <c r="GW328" s="30"/>
      <c r="GX328" s="30">
        <v>2</v>
      </c>
      <c r="GY328" s="224">
        <f>COUNTIF(GF328:GX328,"2")</f>
        <v>14</v>
      </c>
      <c r="GZ328" s="225">
        <f t="shared" ref="GZ328" si="1025">GY328/(GY328+HA328+HC328+HE328)</f>
        <v>0.77777777777777779</v>
      </c>
      <c r="HA328" s="224">
        <f>COUNTIF(GG328:GX328,"1")</f>
        <v>4</v>
      </c>
      <c r="HB328" s="225">
        <f t="shared" ref="HB328" si="1026">HA328/(GY328+HA328+HC328+HE328)</f>
        <v>0.22222222222222221</v>
      </c>
      <c r="HC328" s="224">
        <f>COUNTIF(GG328:GX328,"0")</f>
        <v>0</v>
      </c>
      <c r="HD328" s="225">
        <f t="shared" ref="HD328" si="1027">HC328/(GY328+HA328+HC328+HE328)</f>
        <v>0</v>
      </c>
      <c r="HE328" s="224">
        <f>COUNTIF(GG328:GX328,"KĐG")</f>
        <v>0</v>
      </c>
      <c r="HF328" s="225">
        <f t="shared" ref="HF328" si="1028">HE328/(GY328+HA328+HC328+HE328)</f>
        <v>0</v>
      </c>
      <c r="HG328" s="226">
        <f t="shared" ref="HG328" si="1029">(((GY328*2)+(HA328*1)+(HC328*0)))/(GY328+HA328+HC328)</f>
        <v>1.7777777777777777</v>
      </c>
      <c r="HH328" s="169" t="str">
        <f t="shared" ref="HH328" si="1030">IF(HF328&gt;=50%,"KĐG",IF(HG328&gt;=1.6,"ĐMT",IF(HG328&gt;=1,"CCG","CĐ")))</f>
        <v>ĐMT</v>
      </c>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c r="JC328" s="30"/>
      <c r="JD328" s="30"/>
      <c r="JE328" s="30"/>
      <c r="JF328" s="30"/>
      <c r="JG328" s="30"/>
      <c r="JH328" s="30"/>
      <c r="JI328" s="30"/>
      <c r="JJ328" s="30"/>
      <c r="JK328" s="30"/>
      <c r="JL328" s="30"/>
      <c r="JM328" s="30"/>
      <c r="JN328" s="30"/>
      <c r="JO328" s="30"/>
      <c r="JP328" s="30"/>
      <c r="JQ328" s="30"/>
      <c r="JR328" s="30"/>
      <c r="JS328" s="30"/>
      <c r="JT328" s="30"/>
      <c r="JU328" s="30"/>
      <c r="JV328" s="30"/>
      <c r="JW328" s="30"/>
      <c r="JX328" s="30"/>
      <c r="JY328" s="30"/>
      <c r="JZ328" s="30"/>
      <c r="KA328" s="30"/>
      <c r="KB328" s="30"/>
      <c r="KC328" s="30"/>
      <c r="KD328" s="30"/>
      <c r="KE328" s="30"/>
      <c r="KF328" s="30"/>
      <c r="KG328" s="30"/>
      <c r="KH328" s="30"/>
      <c r="KI328" s="30"/>
      <c r="KJ328" s="30"/>
      <c r="KK328" s="30"/>
      <c r="KL328" s="30"/>
      <c r="KM328" s="30"/>
      <c r="KN328" s="30"/>
      <c r="KO328" s="30"/>
      <c r="KP328" s="30"/>
      <c r="KQ328" s="30"/>
      <c r="KR328" s="30"/>
      <c r="KS328" s="30"/>
      <c r="KT328" s="30"/>
      <c r="KU328" s="30"/>
      <c r="KV328" s="30"/>
      <c r="KW328" s="30"/>
      <c r="KX328" s="30"/>
      <c r="KY328" s="30"/>
      <c r="KZ328" s="30"/>
      <c r="LA328" s="30"/>
      <c r="LB328" s="30"/>
      <c r="LC328" s="30"/>
      <c r="LD328" s="130"/>
      <c r="LE328" s="130"/>
      <c r="LF328" s="130"/>
      <c r="LG328" s="130"/>
      <c r="LH328" s="130"/>
      <c r="LI328" s="130"/>
      <c r="LJ328" s="130"/>
      <c r="LK328" s="130"/>
      <c r="LL328" s="130"/>
      <c r="LM328" s="130"/>
      <c r="LN328" s="130"/>
      <c r="LO328" s="130"/>
      <c r="LP328" s="130"/>
      <c r="LQ328" s="130"/>
      <c r="LR328" s="130"/>
      <c r="LS328" s="130"/>
      <c r="LT328" s="130"/>
      <c r="LU328" s="130"/>
      <c r="LV328" s="130"/>
      <c r="LW328" s="130"/>
      <c r="LX328" s="135"/>
      <c r="LY328" s="30"/>
      <c r="LZ328" s="30"/>
      <c r="MA328" s="30"/>
      <c r="MB328" s="30"/>
      <c r="MC328" s="30"/>
      <c r="MD328" s="30"/>
      <c r="ME328" s="30"/>
      <c r="MF328" s="30"/>
      <c r="MG328" s="30"/>
      <c r="MH328" s="30"/>
      <c r="MI328" s="30"/>
      <c r="MJ328" s="30"/>
      <c r="MK328" s="30"/>
      <c r="ML328" s="30"/>
      <c r="MM328" s="30"/>
      <c r="MN328" s="30"/>
      <c r="MO328" s="30"/>
      <c r="MP328" s="30"/>
      <c r="MQ328" s="30"/>
      <c r="MR328" s="30"/>
      <c r="MS328" s="30"/>
      <c r="MT328" s="30"/>
      <c r="MU328" s="30"/>
      <c r="MV328" s="30"/>
      <c r="MW328" s="30"/>
      <c r="MX328" s="30"/>
      <c r="MY328" s="30"/>
      <c r="MZ328" s="30"/>
      <c r="NA328" s="30"/>
      <c r="NB328" s="30"/>
      <c r="NC328" s="135"/>
      <c r="ND328" s="30"/>
      <c r="NE328" s="30"/>
      <c r="NF328" s="30"/>
      <c r="NG328" s="30"/>
      <c r="NH328" s="30"/>
      <c r="NI328" s="30"/>
      <c r="NJ328" s="30"/>
      <c r="NK328" s="30"/>
      <c r="NL328" s="30"/>
      <c r="NM328" s="30"/>
      <c r="NN328" s="30"/>
      <c r="NO328" s="30"/>
      <c r="NP328" s="30"/>
      <c r="NQ328" s="30"/>
      <c r="NR328" s="30"/>
      <c r="NS328" s="30"/>
      <c r="NT328" s="30"/>
      <c r="NU328" s="30"/>
      <c r="NV328" s="30"/>
      <c r="NW328" s="30"/>
      <c r="NX328" s="30"/>
      <c r="NY328" s="30"/>
      <c r="NZ328" s="30"/>
      <c r="OA328" s="30"/>
      <c r="OB328" s="30"/>
      <c r="OC328" s="30"/>
      <c r="OD328" s="30"/>
      <c r="OE328" s="30"/>
      <c r="OF328" s="30"/>
      <c r="OG328" s="30"/>
      <c r="OH328" s="30"/>
      <c r="OI328" s="30"/>
      <c r="OJ328" s="30"/>
      <c r="OK328" s="30"/>
      <c r="OL328" s="30"/>
      <c r="OM328" s="30">
        <f t="shared" si="994"/>
        <v>1</v>
      </c>
      <c r="ON328" s="74"/>
    </row>
    <row r="329" spans="1:404" ht="50.25" customHeight="1">
      <c r="A329" s="310"/>
      <c r="B329" s="74">
        <v>93</v>
      </c>
      <c r="C329" s="16" t="s">
        <v>288</v>
      </c>
      <c r="D329" s="73" t="s">
        <v>2</v>
      </c>
      <c r="E329" s="16" t="s">
        <v>290</v>
      </c>
      <c r="F329" s="82" t="s">
        <v>2</v>
      </c>
      <c r="G329" s="73"/>
      <c r="H329" s="16" t="s">
        <v>290</v>
      </c>
      <c r="I329" s="34" t="s">
        <v>749</v>
      </c>
      <c r="J329" s="76"/>
      <c r="K329" s="30" t="s">
        <v>636</v>
      </c>
      <c r="L329" s="30" t="s">
        <v>637</v>
      </c>
      <c r="M329" s="29" t="s">
        <v>983</v>
      </c>
      <c r="N329" s="93" t="s">
        <v>639</v>
      </c>
      <c r="O329" s="301"/>
      <c r="P329" s="76"/>
      <c r="Q329" s="30"/>
      <c r="R329" s="30"/>
      <c r="S329" s="30"/>
      <c r="T329" s="30"/>
      <c r="U329" s="30"/>
      <c r="V329" s="30"/>
      <c r="W329" s="30" t="s">
        <v>27</v>
      </c>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130"/>
      <c r="CP329" s="130"/>
      <c r="CQ329" s="130"/>
      <c r="CR329" s="130"/>
      <c r="CS329" s="130"/>
      <c r="CT329" s="130"/>
      <c r="CU329" s="130"/>
      <c r="CV329" s="130"/>
      <c r="CW329" s="130"/>
      <c r="CX329" s="130"/>
      <c r="CY329" s="30"/>
      <c r="CZ329" s="30"/>
      <c r="DA329" s="30"/>
      <c r="DB329" s="30"/>
      <c r="DC329" s="30"/>
      <c r="DD329" s="30"/>
      <c r="DE329" s="30"/>
      <c r="DF329" s="30"/>
      <c r="DG329" s="30"/>
      <c r="DH329" s="135"/>
      <c r="DI329" s="30"/>
      <c r="DJ329" s="30"/>
      <c r="DK329" s="30"/>
      <c r="DL329" s="30"/>
      <c r="DM329" s="30"/>
      <c r="DN329" s="30"/>
      <c r="DO329" s="30"/>
      <c r="DP329" s="30"/>
      <c r="DQ329" s="30"/>
      <c r="DR329" s="135"/>
      <c r="DS329" s="30"/>
      <c r="DT329" s="30"/>
      <c r="DU329" s="30"/>
      <c r="DV329" s="130"/>
      <c r="DW329" s="130"/>
      <c r="DX329" s="130"/>
      <c r="DY329" s="130"/>
      <c r="DZ329" s="130"/>
      <c r="EA329" s="130"/>
      <c r="EB329" s="130"/>
      <c r="EC329" s="130"/>
      <c r="ED329" s="130"/>
      <c r="EE329" s="130"/>
      <c r="EF329" s="130"/>
      <c r="EG329" s="130"/>
      <c r="EH329" s="130"/>
      <c r="EI329" s="130"/>
      <c r="EJ329" s="130"/>
      <c r="EK329" s="130"/>
      <c r="EL329" s="130"/>
      <c r="EM329" s="130"/>
      <c r="EN329" s="130"/>
      <c r="EO329" s="130"/>
      <c r="EP329" s="30"/>
      <c r="EQ329" s="30"/>
      <c r="ER329" s="30"/>
      <c r="ES329" s="30"/>
      <c r="ET329" s="30"/>
      <c r="EU329" s="30"/>
      <c r="EV329" s="30"/>
      <c r="EW329" s="30"/>
      <c r="EX329" s="30"/>
      <c r="EY329" s="135"/>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152" t="s">
        <v>1067</v>
      </c>
      <c r="HJ329" s="152" t="s">
        <v>1067</v>
      </c>
      <c r="HK329" s="152" t="s">
        <v>1067</v>
      </c>
      <c r="HL329" s="152" t="s">
        <v>1067</v>
      </c>
      <c r="HM329" s="152" t="s">
        <v>1067</v>
      </c>
      <c r="HN329" s="30">
        <v>2</v>
      </c>
      <c r="HO329" s="30">
        <v>1</v>
      </c>
      <c r="HP329" s="30">
        <v>2</v>
      </c>
      <c r="HQ329" s="30">
        <v>2</v>
      </c>
      <c r="HR329" s="23">
        <v>1</v>
      </c>
      <c r="HS329" s="23">
        <v>2</v>
      </c>
      <c r="HT329" s="30">
        <v>2</v>
      </c>
      <c r="HU329" s="30">
        <v>1</v>
      </c>
      <c r="HV329" s="30">
        <v>2</v>
      </c>
      <c r="HW329" s="30">
        <v>2</v>
      </c>
      <c r="HX329" s="30">
        <v>2</v>
      </c>
      <c r="HY329" s="30">
        <v>2</v>
      </c>
      <c r="HZ329" s="30">
        <v>2</v>
      </c>
      <c r="IA329" s="23">
        <v>1</v>
      </c>
      <c r="IB329" s="30">
        <v>2</v>
      </c>
      <c r="IC329" s="30">
        <v>2</v>
      </c>
      <c r="ID329" s="30">
        <v>2</v>
      </c>
      <c r="IE329" s="30"/>
      <c r="IF329" s="30">
        <v>2</v>
      </c>
      <c r="IG329" s="234">
        <f>COUNTIF(HN329:IF329,"2")</f>
        <v>14</v>
      </c>
      <c r="IH329" s="235">
        <f t="shared" ref="IH329" si="1031">IG329/(IG329+II329+IK329+IM329)</f>
        <v>0.77777777777777779</v>
      </c>
      <c r="II329" s="234">
        <f>COUNTIF(HO329:IF329,"1")</f>
        <v>4</v>
      </c>
      <c r="IJ329" s="235">
        <f t="shared" ref="IJ329" si="1032">II329/(IG329+II329+IK329+IM329)</f>
        <v>0.22222222222222221</v>
      </c>
      <c r="IK329" s="234">
        <f>COUNTIF(HO329:IF329,"0")</f>
        <v>0</v>
      </c>
      <c r="IL329" s="235">
        <f t="shared" ref="IL329" si="1033">IK329/(IG329+II329+IK329+IM329)</f>
        <v>0</v>
      </c>
      <c r="IM329" s="234">
        <f>COUNTIF(HO329:IF329,"KĐG")</f>
        <v>0</v>
      </c>
      <c r="IN329" s="235">
        <f t="shared" ref="IN329" si="1034">IM329/(IG329+II329+IK329+IM329)</f>
        <v>0</v>
      </c>
      <c r="IO329" s="236">
        <f t="shared" ref="IO329" si="1035">(((IG329*2)+(II329*1)+(IK329*0)))/(IG329+II329+IK329)</f>
        <v>1.7777777777777777</v>
      </c>
      <c r="IP329" s="169" t="str">
        <f t="shared" ref="IP329" si="1036">IF(IN329&gt;=50%,"KĐG",IF(IO329&gt;=1.6,"ĐMT",IF(IO329&gt;=1,"CCG","CĐ")))</f>
        <v>ĐMT</v>
      </c>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c r="LB329" s="30"/>
      <c r="LC329" s="30"/>
      <c r="LD329" s="130"/>
      <c r="LE329" s="130"/>
      <c r="LF329" s="130"/>
      <c r="LG329" s="130"/>
      <c r="LH329" s="130"/>
      <c r="LI329" s="130"/>
      <c r="LJ329" s="130"/>
      <c r="LK329" s="130"/>
      <c r="LL329" s="130"/>
      <c r="LM329" s="130"/>
      <c r="LN329" s="130"/>
      <c r="LO329" s="130"/>
      <c r="LP329" s="130"/>
      <c r="LQ329" s="130"/>
      <c r="LR329" s="130"/>
      <c r="LS329" s="130"/>
      <c r="LT329" s="130"/>
      <c r="LU329" s="130"/>
      <c r="LV329" s="130"/>
      <c r="LW329" s="130"/>
      <c r="LX329" s="135"/>
      <c r="LY329" s="30"/>
      <c r="LZ329" s="30"/>
      <c r="MA329" s="30"/>
      <c r="MB329" s="30"/>
      <c r="MC329" s="30"/>
      <c r="MD329" s="30"/>
      <c r="ME329" s="30"/>
      <c r="MF329" s="30"/>
      <c r="MG329" s="30"/>
      <c r="MH329" s="30"/>
      <c r="MI329" s="30"/>
      <c r="MJ329" s="30"/>
      <c r="MK329" s="30"/>
      <c r="ML329" s="30"/>
      <c r="MM329" s="30"/>
      <c r="MN329" s="30"/>
      <c r="MO329" s="30"/>
      <c r="MP329" s="30"/>
      <c r="MQ329" s="30"/>
      <c r="MR329" s="30"/>
      <c r="MS329" s="30"/>
      <c r="MT329" s="30"/>
      <c r="MU329" s="30"/>
      <c r="MV329" s="30"/>
      <c r="MW329" s="30"/>
      <c r="MX329" s="30"/>
      <c r="MY329" s="30"/>
      <c r="MZ329" s="30"/>
      <c r="NA329" s="30"/>
      <c r="NB329" s="30"/>
      <c r="NC329" s="135"/>
      <c r="ND329" s="30"/>
      <c r="NE329" s="30"/>
      <c r="NF329" s="30"/>
      <c r="NG329" s="30"/>
      <c r="NH329" s="30"/>
      <c r="NI329" s="30"/>
      <c r="NJ329" s="30"/>
      <c r="NK329" s="30"/>
      <c r="NL329" s="30"/>
      <c r="NM329" s="30"/>
      <c r="NN329" s="30"/>
      <c r="NO329" s="30"/>
      <c r="NP329" s="30"/>
      <c r="NQ329" s="30"/>
      <c r="NR329" s="30"/>
      <c r="NS329" s="30"/>
      <c r="NT329" s="30"/>
      <c r="NU329" s="30"/>
      <c r="NV329" s="30"/>
      <c r="NW329" s="30"/>
      <c r="NX329" s="30"/>
      <c r="NY329" s="30"/>
      <c r="NZ329" s="30"/>
      <c r="OA329" s="30"/>
      <c r="OB329" s="30"/>
      <c r="OC329" s="30"/>
      <c r="OD329" s="30"/>
      <c r="OE329" s="30"/>
      <c r="OF329" s="30"/>
      <c r="OG329" s="30"/>
      <c r="OH329" s="30"/>
      <c r="OI329" s="30"/>
      <c r="OJ329" s="30"/>
      <c r="OK329" s="30"/>
      <c r="OL329" s="30"/>
      <c r="OM329" s="30">
        <f t="shared" si="994"/>
        <v>1</v>
      </c>
      <c r="ON329" s="74"/>
    </row>
    <row r="330" spans="1:404" ht="137.25" hidden="1" customHeight="1">
      <c r="A330" s="310"/>
      <c r="B330" s="74">
        <v>93</v>
      </c>
      <c r="C330" s="16" t="s">
        <v>288</v>
      </c>
      <c r="D330" s="73" t="s">
        <v>2</v>
      </c>
      <c r="E330" s="16" t="s">
        <v>290</v>
      </c>
      <c r="F330" s="82" t="s">
        <v>2</v>
      </c>
      <c r="G330" s="73"/>
      <c r="H330" s="16" t="s">
        <v>290</v>
      </c>
      <c r="I330" s="34" t="s">
        <v>749</v>
      </c>
      <c r="J330" s="76"/>
      <c r="K330" s="30" t="s">
        <v>636</v>
      </c>
      <c r="L330" s="30" t="s">
        <v>637</v>
      </c>
      <c r="M330" s="29" t="s">
        <v>983</v>
      </c>
      <c r="N330" s="93" t="s">
        <v>639</v>
      </c>
      <c r="O330" s="301"/>
      <c r="P330" s="76"/>
      <c r="Q330" s="30"/>
      <c r="R330" s="30"/>
      <c r="S330" s="30"/>
      <c r="T330" s="30"/>
      <c r="U330" s="30"/>
      <c r="V330" s="30"/>
      <c r="W330" s="30"/>
      <c r="X330" s="30" t="s">
        <v>27</v>
      </c>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130"/>
      <c r="CP330" s="130"/>
      <c r="CQ330" s="130"/>
      <c r="CR330" s="130"/>
      <c r="CS330" s="130"/>
      <c r="CT330" s="130"/>
      <c r="CU330" s="130"/>
      <c r="CV330" s="130"/>
      <c r="CW330" s="130"/>
      <c r="CX330" s="130"/>
      <c r="CY330" s="30"/>
      <c r="CZ330" s="30"/>
      <c r="DA330" s="30"/>
      <c r="DB330" s="30"/>
      <c r="DC330" s="30"/>
      <c r="DD330" s="30"/>
      <c r="DE330" s="30"/>
      <c r="DF330" s="30"/>
      <c r="DG330" s="30"/>
      <c r="DH330" s="135"/>
      <c r="DI330" s="30"/>
      <c r="DJ330" s="30"/>
      <c r="DK330" s="30"/>
      <c r="DL330" s="30"/>
      <c r="DM330" s="30"/>
      <c r="DN330" s="30"/>
      <c r="DO330" s="30"/>
      <c r="DP330" s="30"/>
      <c r="DQ330" s="30"/>
      <c r="DR330" s="135"/>
      <c r="DS330" s="30"/>
      <c r="DT330" s="30"/>
      <c r="DU330" s="30"/>
      <c r="DV330" s="130"/>
      <c r="DW330" s="130"/>
      <c r="DX330" s="130"/>
      <c r="DY330" s="130"/>
      <c r="DZ330" s="130"/>
      <c r="EA330" s="130"/>
      <c r="EB330" s="130"/>
      <c r="EC330" s="130"/>
      <c r="ED330" s="130"/>
      <c r="EE330" s="130"/>
      <c r="EF330" s="130"/>
      <c r="EG330" s="130"/>
      <c r="EH330" s="130"/>
      <c r="EI330" s="130"/>
      <c r="EJ330" s="130"/>
      <c r="EK330" s="130"/>
      <c r="EL330" s="130"/>
      <c r="EM330" s="130"/>
      <c r="EN330" s="130"/>
      <c r="EO330" s="130"/>
      <c r="EP330" s="30"/>
      <c r="EQ330" s="30"/>
      <c r="ER330" s="30"/>
      <c r="ES330" s="30"/>
      <c r="ET330" s="30"/>
      <c r="EU330" s="30"/>
      <c r="EV330" s="30"/>
      <c r="EW330" s="30"/>
      <c r="EX330" s="30"/>
      <c r="EY330" s="135"/>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c r="JC330" s="30"/>
      <c r="JD330" s="30"/>
      <c r="JE330" s="30"/>
      <c r="JF330" s="30"/>
      <c r="JG330" s="30"/>
      <c r="JH330" s="30"/>
      <c r="JI330" s="30"/>
      <c r="JJ330" s="30"/>
      <c r="JK330" s="30"/>
      <c r="JL330" s="30"/>
      <c r="JM330" s="30"/>
      <c r="JN330" s="30"/>
      <c r="JO330" s="30"/>
      <c r="JP330" s="30"/>
      <c r="JQ330" s="30"/>
      <c r="JR330" s="30"/>
      <c r="JS330" s="30"/>
      <c r="JT330" s="30"/>
      <c r="JU330" s="30"/>
      <c r="JV330" s="30"/>
      <c r="JW330" s="30"/>
      <c r="JX330" s="30"/>
      <c r="JY330" s="30"/>
      <c r="JZ330" s="30"/>
      <c r="KA330" s="30"/>
      <c r="KB330" s="30"/>
      <c r="KC330" s="30"/>
      <c r="KD330" s="30"/>
      <c r="KE330" s="30"/>
      <c r="KF330" s="30"/>
      <c r="KG330" s="30"/>
      <c r="KH330" s="30"/>
      <c r="KI330" s="30"/>
      <c r="KJ330" s="30"/>
      <c r="KK330" s="30"/>
      <c r="KL330" s="30"/>
      <c r="KM330" s="30"/>
      <c r="KN330" s="30"/>
      <c r="KO330" s="30"/>
      <c r="KP330" s="30"/>
      <c r="KQ330" s="30"/>
      <c r="KR330" s="30"/>
      <c r="KS330" s="30"/>
      <c r="KT330" s="30"/>
      <c r="KU330" s="30"/>
      <c r="KV330" s="30"/>
      <c r="KW330" s="30"/>
      <c r="KX330" s="30"/>
      <c r="KY330" s="30"/>
      <c r="KZ330" s="30"/>
      <c r="LA330" s="30"/>
      <c r="LB330" s="30"/>
      <c r="LC330" s="30"/>
      <c r="LD330" s="130"/>
      <c r="LE330" s="130"/>
      <c r="LF330" s="130"/>
      <c r="LG330" s="130"/>
      <c r="LH330" s="130"/>
      <c r="LI330" s="130"/>
      <c r="LJ330" s="130"/>
      <c r="LK330" s="130"/>
      <c r="LL330" s="130"/>
      <c r="LM330" s="130"/>
      <c r="LN330" s="130"/>
      <c r="LO330" s="130"/>
      <c r="LP330" s="130"/>
      <c r="LQ330" s="130"/>
      <c r="LR330" s="130"/>
      <c r="LS330" s="130"/>
      <c r="LT330" s="130"/>
      <c r="LU330" s="130"/>
      <c r="LV330" s="130"/>
      <c r="LW330" s="130"/>
      <c r="LX330" s="135"/>
      <c r="LY330" s="30"/>
      <c r="LZ330" s="30"/>
      <c r="MA330" s="30"/>
      <c r="MB330" s="30"/>
      <c r="MC330" s="30"/>
      <c r="MD330" s="30"/>
      <c r="ME330" s="30"/>
      <c r="MF330" s="30"/>
      <c r="MG330" s="30"/>
      <c r="MH330" s="30"/>
      <c r="MI330" s="30"/>
      <c r="MJ330" s="30"/>
      <c r="MK330" s="30"/>
      <c r="ML330" s="30"/>
      <c r="MM330" s="30"/>
      <c r="MN330" s="30"/>
      <c r="MO330" s="30"/>
      <c r="MP330" s="30"/>
      <c r="MQ330" s="30"/>
      <c r="MR330" s="30"/>
      <c r="MS330" s="30"/>
      <c r="MT330" s="30"/>
      <c r="MU330" s="30"/>
      <c r="MV330" s="30"/>
      <c r="MW330" s="30"/>
      <c r="MX330" s="30"/>
      <c r="MY330" s="30"/>
      <c r="MZ330" s="30"/>
      <c r="NA330" s="30"/>
      <c r="NB330" s="30"/>
      <c r="NC330" s="135"/>
      <c r="ND330" s="30"/>
      <c r="NE330" s="30"/>
      <c r="NF330" s="30"/>
      <c r="NG330" s="30"/>
      <c r="NH330" s="30"/>
      <c r="NI330" s="30"/>
      <c r="NJ330" s="30"/>
      <c r="NK330" s="30"/>
      <c r="NL330" s="30"/>
      <c r="NM330" s="30"/>
      <c r="NN330" s="30"/>
      <c r="NO330" s="30"/>
      <c r="NP330" s="30"/>
      <c r="NQ330" s="30"/>
      <c r="NR330" s="30"/>
      <c r="NS330" s="30"/>
      <c r="NT330" s="30"/>
      <c r="NU330" s="30"/>
      <c r="NV330" s="30"/>
      <c r="NW330" s="30"/>
      <c r="NX330" s="30"/>
      <c r="NY330" s="30"/>
      <c r="NZ330" s="30"/>
      <c r="OA330" s="30"/>
      <c r="OB330" s="30"/>
      <c r="OC330" s="30"/>
      <c r="OD330" s="30"/>
      <c r="OE330" s="30"/>
      <c r="OF330" s="30"/>
      <c r="OG330" s="30"/>
      <c r="OH330" s="30"/>
      <c r="OI330" s="30"/>
      <c r="OJ330" s="30"/>
      <c r="OK330" s="30"/>
      <c r="OL330" s="30"/>
      <c r="OM330" s="30">
        <f t="shared" si="994"/>
        <v>1</v>
      </c>
      <c r="ON330" s="74"/>
    </row>
    <row r="331" spans="1:404" ht="137.25" hidden="1" customHeight="1">
      <c r="A331" s="310"/>
      <c r="B331" s="74">
        <v>93</v>
      </c>
      <c r="C331" s="16" t="s">
        <v>288</v>
      </c>
      <c r="D331" s="73" t="s">
        <v>2</v>
      </c>
      <c r="E331" s="16" t="s">
        <v>290</v>
      </c>
      <c r="F331" s="82" t="s">
        <v>2</v>
      </c>
      <c r="G331" s="73"/>
      <c r="H331" s="16" t="s">
        <v>290</v>
      </c>
      <c r="I331" s="34" t="s">
        <v>749</v>
      </c>
      <c r="J331" s="76"/>
      <c r="K331" s="30" t="s">
        <v>636</v>
      </c>
      <c r="L331" s="30" t="s">
        <v>637</v>
      </c>
      <c r="M331" s="29" t="s">
        <v>983</v>
      </c>
      <c r="N331" s="93" t="s">
        <v>639</v>
      </c>
      <c r="O331" s="301"/>
      <c r="P331" s="76"/>
      <c r="Q331" s="30"/>
      <c r="R331" s="30"/>
      <c r="S331" s="30"/>
      <c r="T331" s="30"/>
      <c r="U331" s="30"/>
      <c r="V331" s="30"/>
      <c r="W331" s="30"/>
      <c r="X331" s="30"/>
      <c r="Y331" s="30" t="s">
        <v>27</v>
      </c>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130"/>
      <c r="CP331" s="130"/>
      <c r="CQ331" s="130"/>
      <c r="CR331" s="130"/>
      <c r="CS331" s="130"/>
      <c r="CT331" s="130"/>
      <c r="CU331" s="130"/>
      <c r="CV331" s="130"/>
      <c r="CW331" s="130"/>
      <c r="CX331" s="130"/>
      <c r="CY331" s="30"/>
      <c r="CZ331" s="30"/>
      <c r="DA331" s="30"/>
      <c r="DB331" s="30"/>
      <c r="DC331" s="30"/>
      <c r="DD331" s="30"/>
      <c r="DE331" s="30"/>
      <c r="DF331" s="30"/>
      <c r="DG331" s="30"/>
      <c r="DH331" s="135"/>
      <c r="DI331" s="30"/>
      <c r="DJ331" s="30"/>
      <c r="DK331" s="30"/>
      <c r="DL331" s="30"/>
      <c r="DM331" s="30"/>
      <c r="DN331" s="30"/>
      <c r="DO331" s="30"/>
      <c r="DP331" s="30"/>
      <c r="DQ331" s="30"/>
      <c r="DR331" s="135"/>
      <c r="DS331" s="30"/>
      <c r="DT331" s="30"/>
      <c r="DU331" s="30"/>
      <c r="DV331" s="130"/>
      <c r="DW331" s="130"/>
      <c r="DX331" s="130"/>
      <c r="DY331" s="130"/>
      <c r="DZ331" s="130"/>
      <c r="EA331" s="130"/>
      <c r="EB331" s="130"/>
      <c r="EC331" s="130"/>
      <c r="ED331" s="130"/>
      <c r="EE331" s="130"/>
      <c r="EF331" s="130"/>
      <c r="EG331" s="130"/>
      <c r="EH331" s="130"/>
      <c r="EI331" s="130"/>
      <c r="EJ331" s="130"/>
      <c r="EK331" s="130"/>
      <c r="EL331" s="130"/>
      <c r="EM331" s="130"/>
      <c r="EN331" s="130"/>
      <c r="EO331" s="130"/>
      <c r="EP331" s="30"/>
      <c r="EQ331" s="30"/>
      <c r="ER331" s="30"/>
      <c r="ES331" s="30"/>
      <c r="ET331" s="30"/>
      <c r="EU331" s="30"/>
      <c r="EV331" s="30"/>
      <c r="EW331" s="30"/>
      <c r="EX331" s="30"/>
      <c r="EY331" s="135"/>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c r="LB331" s="30"/>
      <c r="LC331" s="30"/>
      <c r="LD331" s="130"/>
      <c r="LE331" s="130"/>
      <c r="LF331" s="130"/>
      <c r="LG331" s="130"/>
      <c r="LH331" s="130"/>
      <c r="LI331" s="130"/>
      <c r="LJ331" s="130"/>
      <c r="LK331" s="130"/>
      <c r="LL331" s="130"/>
      <c r="LM331" s="130"/>
      <c r="LN331" s="130"/>
      <c r="LO331" s="130"/>
      <c r="LP331" s="130"/>
      <c r="LQ331" s="130"/>
      <c r="LR331" s="130"/>
      <c r="LS331" s="130"/>
      <c r="LT331" s="130"/>
      <c r="LU331" s="130"/>
      <c r="LV331" s="130"/>
      <c r="LW331" s="130"/>
      <c r="LX331" s="135"/>
      <c r="LY331" s="30"/>
      <c r="LZ331" s="30"/>
      <c r="MA331" s="30"/>
      <c r="MB331" s="30"/>
      <c r="MC331" s="30"/>
      <c r="MD331" s="30"/>
      <c r="ME331" s="30"/>
      <c r="MF331" s="30"/>
      <c r="MG331" s="30"/>
      <c r="MH331" s="30"/>
      <c r="MI331" s="30"/>
      <c r="MJ331" s="30"/>
      <c r="MK331" s="30"/>
      <c r="ML331" s="30"/>
      <c r="MM331" s="30"/>
      <c r="MN331" s="30"/>
      <c r="MO331" s="30"/>
      <c r="MP331" s="30"/>
      <c r="MQ331" s="30"/>
      <c r="MR331" s="30"/>
      <c r="MS331" s="30"/>
      <c r="MT331" s="30"/>
      <c r="MU331" s="30"/>
      <c r="MV331" s="30"/>
      <c r="MW331" s="30"/>
      <c r="MX331" s="30"/>
      <c r="MY331" s="30"/>
      <c r="MZ331" s="30"/>
      <c r="NA331" s="30"/>
      <c r="NB331" s="30"/>
      <c r="NC331" s="135"/>
      <c r="ND331" s="30"/>
      <c r="NE331" s="30"/>
      <c r="NF331" s="30"/>
      <c r="NG331" s="30"/>
      <c r="NH331" s="30"/>
      <c r="NI331" s="30"/>
      <c r="NJ331" s="30"/>
      <c r="NK331" s="30"/>
      <c r="NL331" s="30"/>
      <c r="NM331" s="30"/>
      <c r="NN331" s="30"/>
      <c r="NO331" s="30"/>
      <c r="NP331" s="30"/>
      <c r="NQ331" s="30"/>
      <c r="NR331" s="30"/>
      <c r="NS331" s="30"/>
      <c r="NT331" s="30"/>
      <c r="NU331" s="30"/>
      <c r="NV331" s="30"/>
      <c r="NW331" s="30"/>
      <c r="NX331" s="30"/>
      <c r="NY331" s="30"/>
      <c r="NZ331" s="30"/>
      <c r="OA331" s="30"/>
      <c r="OB331" s="30"/>
      <c r="OC331" s="30"/>
      <c r="OD331" s="30"/>
      <c r="OE331" s="30"/>
      <c r="OF331" s="30"/>
      <c r="OG331" s="30"/>
      <c r="OH331" s="30"/>
      <c r="OI331" s="30"/>
      <c r="OJ331" s="30"/>
      <c r="OK331" s="30"/>
      <c r="OL331" s="30"/>
      <c r="OM331" s="30">
        <f t="shared" si="994"/>
        <v>1</v>
      </c>
      <c r="ON331" s="74"/>
    </row>
    <row r="332" spans="1:404" ht="137.25" hidden="1" customHeight="1">
      <c r="A332" s="310"/>
      <c r="B332" s="74">
        <v>93</v>
      </c>
      <c r="C332" s="16" t="s">
        <v>288</v>
      </c>
      <c r="D332" s="73" t="s">
        <v>2</v>
      </c>
      <c r="E332" s="16" t="s">
        <v>290</v>
      </c>
      <c r="F332" s="82" t="s">
        <v>2</v>
      </c>
      <c r="G332" s="73"/>
      <c r="H332" s="16" t="s">
        <v>290</v>
      </c>
      <c r="I332" s="34" t="s">
        <v>749</v>
      </c>
      <c r="J332" s="76"/>
      <c r="K332" s="30" t="s">
        <v>636</v>
      </c>
      <c r="L332" s="30" t="s">
        <v>637</v>
      </c>
      <c r="M332" s="29" t="s">
        <v>983</v>
      </c>
      <c r="N332" s="93" t="s">
        <v>639</v>
      </c>
      <c r="O332" s="301"/>
      <c r="P332" s="76"/>
      <c r="Q332" s="30"/>
      <c r="R332" s="30"/>
      <c r="S332" s="30"/>
      <c r="T332" s="30"/>
      <c r="U332" s="30"/>
      <c r="V332" s="30"/>
      <c r="W332" s="30"/>
      <c r="X332" s="30"/>
      <c r="Y332" s="30"/>
      <c r="Z332" s="30" t="s">
        <v>27</v>
      </c>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130"/>
      <c r="CP332" s="130"/>
      <c r="CQ332" s="130"/>
      <c r="CR332" s="130"/>
      <c r="CS332" s="130"/>
      <c r="CT332" s="130"/>
      <c r="CU332" s="130"/>
      <c r="CV332" s="130"/>
      <c r="CW332" s="130"/>
      <c r="CX332" s="130"/>
      <c r="CY332" s="30"/>
      <c r="CZ332" s="30"/>
      <c r="DA332" s="30"/>
      <c r="DB332" s="30"/>
      <c r="DC332" s="30"/>
      <c r="DD332" s="30"/>
      <c r="DE332" s="30"/>
      <c r="DF332" s="30"/>
      <c r="DG332" s="30"/>
      <c r="DH332" s="135"/>
      <c r="DI332" s="30"/>
      <c r="DJ332" s="30"/>
      <c r="DK332" s="30"/>
      <c r="DL332" s="30"/>
      <c r="DM332" s="30"/>
      <c r="DN332" s="30"/>
      <c r="DO332" s="30"/>
      <c r="DP332" s="30"/>
      <c r="DQ332" s="30"/>
      <c r="DR332" s="135"/>
      <c r="DS332" s="30"/>
      <c r="DT332" s="30"/>
      <c r="DU332" s="30"/>
      <c r="DV332" s="130"/>
      <c r="DW332" s="130"/>
      <c r="DX332" s="130"/>
      <c r="DY332" s="130"/>
      <c r="DZ332" s="130"/>
      <c r="EA332" s="130"/>
      <c r="EB332" s="130"/>
      <c r="EC332" s="130"/>
      <c r="ED332" s="130"/>
      <c r="EE332" s="130"/>
      <c r="EF332" s="130"/>
      <c r="EG332" s="130"/>
      <c r="EH332" s="130"/>
      <c r="EI332" s="130"/>
      <c r="EJ332" s="130"/>
      <c r="EK332" s="130"/>
      <c r="EL332" s="130"/>
      <c r="EM332" s="130"/>
      <c r="EN332" s="130"/>
      <c r="EO332" s="130"/>
      <c r="EP332" s="30"/>
      <c r="EQ332" s="30"/>
      <c r="ER332" s="30"/>
      <c r="ES332" s="30"/>
      <c r="ET332" s="30"/>
      <c r="EU332" s="30"/>
      <c r="EV332" s="30"/>
      <c r="EW332" s="30"/>
      <c r="EX332" s="30"/>
      <c r="EY332" s="135"/>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c r="JC332" s="30"/>
      <c r="JD332" s="30"/>
      <c r="JE332" s="30"/>
      <c r="JF332" s="30"/>
      <c r="JG332" s="30"/>
      <c r="JH332" s="30"/>
      <c r="JI332" s="30"/>
      <c r="JJ332" s="30"/>
      <c r="JK332" s="30"/>
      <c r="JL332" s="30"/>
      <c r="JM332" s="30"/>
      <c r="JN332" s="30"/>
      <c r="JO332" s="30"/>
      <c r="JP332" s="30"/>
      <c r="JQ332" s="30"/>
      <c r="JR332" s="30"/>
      <c r="JS332" s="30"/>
      <c r="JT332" s="30"/>
      <c r="JU332" s="30"/>
      <c r="JV332" s="30"/>
      <c r="JW332" s="30"/>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c r="LB332" s="30"/>
      <c r="LC332" s="30"/>
      <c r="LD332" s="130"/>
      <c r="LE332" s="130"/>
      <c r="LF332" s="130"/>
      <c r="LG332" s="130"/>
      <c r="LH332" s="130"/>
      <c r="LI332" s="130"/>
      <c r="LJ332" s="130"/>
      <c r="LK332" s="130"/>
      <c r="LL332" s="130"/>
      <c r="LM332" s="130"/>
      <c r="LN332" s="130"/>
      <c r="LO332" s="130"/>
      <c r="LP332" s="130"/>
      <c r="LQ332" s="130"/>
      <c r="LR332" s="130"/>
      <c r="LS332" s="130"/>
      <c r="LT332" s="130"/>
      <c r="LU332" s="130"/>
      <c r="LV332" s="130"/>
      <c r="LW332" s="130"/>
      <c r="LX332" s="135"/>
      <c r="LY332" s="30"/>
      <c r="LZ332" s="30"/>
      <c r="MA332" s="30"/>
      <c r="MB332" s="30"/>
      <c r="MC332" s="30"/>
      <c r="MD332" s="30"/>
      <c r="ME332" s="30"/>
      <c r="MF332" s="30"/>
      <c r="MG332" s="30"/>
      <c r="MH332" s="30"/>
      <c r="MI332" s="30"/>
      <c r="MJ332" s="30"/>
      <c r="MK332" s="30"/>
      <c r="ML332" s="30"/>
      <c r="MM332" s="30"/>
      <c r="MN332" s="30"/>
      <c r="MO332" s="30"/>
      <c r="MP332" s="30"/>
      <c r="MQ332" s="30"/>
      <c r="MR332" s="30"/>
      <c r="MS332" s="30"/>
      <c r="MT332" s="30"/>
      <c r="MU332" s="30"/>
      <c r="MV332" s="30"/>
      <c r="MW332" s="30"/>
      <c r="MX332" s="30"/>
      <c r="MY332" s="30"/>
      <c r="MZ332" s="30"/>
      <c r="NA332" s="30"/>
      <c r="NB332" s="30"/>
      <c r="NC332" s="135"/>
      <c r="ND332" s="30"/>
      <c r="NE332" s="30"/>
      <c r="NF332" s="30"/>
      <c r="NG332" s="30"/>
      <c r="NH332" s="30"/>
      <c r="NI332" s="30"/>
      <c r="NJ332" s="30"/>
      <c r="NK332" s="30"/>
      <c r="NL332" s="30"/>
      <c r="NM332" s="30"/>
      <c r="NN332" s="30"/>
      <c r="NO332" s="30"/>
      <c r="NP332" s="30"/>
      <c r="NQ332" s="30"/>
      <c r="NR332" s="30"/>
      <c r="NS332" s="30"/>
      <c r="NT332" s="30"/>
      <c r="NU332" s="30"/>
      <c r="NV332" s="30"/>
      <c r="NW332" s="30"/>
      <c r="NX332" s="30"/>
      <c r="NY332" s="30"/>
      <c r="NZ332" s="30"/>
      <c r="OA332" s="30"/>
      <c r="OB332" s="30"/>
      <c r="OC332" s="30"/>
      <c r="OD332" s="30"/>
      <c r="OE332" s="30"/>
      <c r="OF332" s="30"/>
      <c r="OG332" s="30"/>
      <c r="OH332" s="30"/>
      <c r="OI332" s="30"/>
      <c r="OJ332" s="30"/>
      <c r="OK332" s="30"/>
      <c r="OL332" s="30"/>
      <c r="OM332" s="30">
        <f t="shared" si="994"/>
        <v>1</v>
      </c>
      <c r="ON332" s="74"/>
    </row>
    <row r="333" spans="1:404" ht="137.25" hidden="1" customHeight="1">
      <c r="A333" s="311"/>
      <c r="B333" s="74">
        <v>93</v>
      </c>
      <c r="C333" s="16" t="s">
        <v>288</v>
      </c>
      <c r="D333" s="73" t="s">
        <v>2</v>
      </c>
      <c r="E333" s="16" t="s">
        <v>290</v>
      </c>
      <c r="F333" s="82" t="s">
        <v>2</v>
      </c>
      <c r="G333" s="73"/>
      <c r="H333" s="16" t="s">
        <v>290</v>
      </c>
      <c r="I333" s="34" t="s">
        <v>749</v>
      </c>
      <c r="J333" s="76"/>
      <c r="K333" s="30" t="s">
        <v>636</v>
      </c>
      <c r="L333" s="30" t="s">
        <v>637</v>
      </c>
      <c r="M333" s="29" t="s">
        <v>983</v>
      </c>
      <c r="N333" s="93" t="s">
        <v>639</v>
      </c>
      <c r="O333" s="302"/>
      <c r="P333" s="76"/>
      <c r="Q333" s="30"/>
      <c r="R333" s="30"/>
      <c r="S333" s="30"/>
      <c r="T333" s="30"/>
      <c r="U333" s="30"/>
      <c r="V333" s="30"/>
      <c r="W333" s="30"/>
      <c r="X333" s="30"/>
      <c r="Y333" s="30"/>
      <c r="Z333" s="30"/>
      <c r="AA333" s="30" t="s">
        <v>27</v>
      </c>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130"/>
      <c r="CP333" s="130"/>
      <c r="CQ333" s="130"/>
      <c r="CR333" s="130"/>
      <c r="CS333" s="130"/>
      <c r="CT333" s="130"/>
      <c r="CU333" s="130"/>
      <c r="CV333" s="130"/>
      <c r="CW333" s="130"/>
      <c r="CX333" s="130"/>
      <c r="CY333" s="30"/>
      <c r="CZ333" s="30"/>
      <c r="DA333" s="30"/>
      <c r="DB333" s="30"/>
      <c r="DC333" s="30"/>
      <c r="DD333" s="30"/>
      <c r="DE333" s="30"/>
      <c r="DF333" s="30"/>
      <c r="DG333" s="30"/>
      <c r="DH333" s="135"/>
      <c r="DI333" s="30"/>
      <c r="DJ333" s="30"/>
      <c r="DK333" s="30"/>
      <c r="DL333" s="30"/>
      <c r="DM333" s="30"/>
      <c r="DN333" s="30"/>
      <c r="DO333" s="30"/>
      <c r="DP333" s="30"/>
      <c r="DQ333" s="30"/>
      <c r="DR333" s="135"/>
      <c r="DS333" s="30"/>
      <c r="DT333" s="30"/>
      <c r="DU333" s="30"/>
      <c r="DV333" s="130"/>
      <c r="DW333" s="130"/>
      <c r="DX333" s="130"/>
      <c r="DY333" s="130"/>
      <c r="DZ333" s="130"/>
      <c r="EA333" s="130"/>
      <c r="EB333" s="130"/>
      <c r="EC333" s="130"/>
      <c r="ED333" s="130"/>
      <c r="EE333" s="130"/>
      <c r="EF333" s="130"/>
      <c r="EG333" s="130"/>
      <c r="EH333" s="130"/>
      <c r="EI333" s="130"/>
      <c r="EJ333" s="130"/>
      <c r="EK333" s="130"/>
      <c r="EL333" s="130"/>
      <c r="EM333" s="130"/>
      <c r="EN333" s="130"/>
      <c r="EO333" s="130"/>
      <c r="EP333" s="30"/>
      <c r="EQ333" s="30"/>
      <c r="ER333" s="30"/>
      <c r="ES333" s="30"/>
      <c r="ET333" s="30"/>
      <c r="EU333" s="30"/>
      <c r="EV333" s="30"/>
      <c r="EW333" s="30"/>
      <c r="EX333" s="30"/>
      <c r="EY333" s="135"/>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c r="JC333" s="30"/>
      <c r="JD333" s="30"/>
      <c r="JE333" s="30"/>
      <c r="JF333" s="30"/>
      <c r="JG333" s="30"/>
      <c r="JH333" s="30"/>
      <c r="JI333" s="30"/>
      <c r="JJ333" s="30"/>
      <c r="JK333" s="30"/>
      <c r="JL333" s="30"/>
      <c r="JM333" s="30"/>
      <c r="JN333" s="30"/>
      <c r="JO333" s="30"/>
      <c r="JP333" s="30"/>
      <c r="JQ333" s="30"/>
      <c r="JR333" s="30"/>
      <c r="JS333" s="30"/>
      <c r="JT333" s="30"/>
      <c r="JU333" s="30"/>
      <c r="JV333" s="30"/>
      <c r="JW333" s="30"/>
      <c r="JX333" s="30"/>
      <c r="JY333" s="30"/>
      <c r="JZ333" s="30"/>
      <c r="KA333" s="30"/>
      <c r="KB333" s="30"/>
      <c r="KC333" s="30"/>
      <c r="KD333" s="30"/>
      <c r="KE333" s="30"/>
      <c r="KF333" s="30"/>
      <c r="KG333" s="30"/>
      <c r="KH333" s="30"/>
      <c r="KI333" s="30"/>
      <c r="KJ333" s="30"/>
      <c r="KK333" s="30"/>
      <c r="KL333" s="30"/>
      <c r="KM333" s="30"/>
      <c r="KN333" s="30"/>
      <c r="KO333" s="30"/>
      <c r="KP333" s="30"/>
      <c r="KQ333" s="30"/>
      <c r="KR333" s="30"/>
      <c r="KS333" s="30"/>
      <c r="KT333" s="30"/>
      <c r="KU333" s="30"/>
      <c r="KV333" s="30"/>
      <c r="KW333" s="30"/>
      <c r="KX333" s="30"/>
      <c r="KY333" s="30"/>
      <c r="KZ333" s="30"/>
      <c r="LA333" s="30"/>
      <c r="LB333" s="30"/>
      <c r="LC333" s="30"/>
      <c r="LD333" s="130"/>
      <c r="LE333" s="130"/>
      <c r="LF333" s="130"/>
      <c r="LG333" s="130"/>
      <c r="LH333" s="130"/>
      <c r="LI333" s="130"/>
      <c r="LJ333" s="130"/>
      <c r="LK333" s="130"/>
      <c r="LL333" s="130"/>
      <c r="LM333" s="130"/>
      <c r="LN333" s="130"/>
      <c r="LO333" s="130"/>
      <c r="LP333" s="130"/>
      <c r="LQ333" s="130"/>
      <c r="LR333" s="130"/>
      <c r="LS333" s="130"/>
      <c r="LT333" s="130"/>
      <c r="LU333" s="130"/>
      <c r="LV333" s="130"/>
      <c r="LW333" s="130"/>
      <c r="LX333" s="135"/>
      <c r="LY333" s="30"/>
      <c r="LZ333" s="30"/>
      <c r="MA333" s="30"/>
      <c r="MB333" s="30"/>
      <c r="MC333" s="30"/>
      <c r="MD333" s="30"/>
      <c r="ME333" s="30"/>
      <c r="MF333" s="30"/>
      <c r="MG333" s="30"/>
      <c r="MH333" s="30"/>
      <c r="MI333" s="30"/>
      <c r="MJ333" s="30"/>
      <c r="MK333" s="30"/>
      <c r="ML333" s="30"/>
      <c r="MM333" s="30"/>
      <c r="MN333" s="30"/>
      <c r="MO333" s="30"/>
      <c r="MP333" s="30"/>
      <c r="MQ333" s="30"/>
      <c r="MR333" s="30"/>
      <c r="MS333" s="30"/>
      <c r="MT333" s="30"/>
      <c r="MU333" s="30"/>
      <c r="MV333" s="30"/>
      <c r="MW333" s="30"/>
      <c r="MX333" s="30"/>
      <c r="MY333" s="30"/>
      <c r="MZ333" s="30"/>
      <c r="NA333" s="30"/>
      <c r="NB333" s="30"/>
      <c r="NC333" s="135"/>
      <c r="ND333" s="30"/>
      <c r="NE333" s="30"/>
      <c r="NF333" s="30"/>
      <c r="NG333" s="30"/>
      <c r="NH333" s="30"/>
      <c r="NI333" s="30"/>
      <c r="NJ333" s="30"/>
      <c r="NK333" s="30"/>
      <c r="NL333" s="30"/>
      <c r="NM333" s="30"/>
      <c r="NN333" s="30"/>
      <c r="NO333" s="30"/>
      <c r="NP333" s="30"/>
      <c r="NQ333" s="30"/>
      <c r="NR333" s="30"/>
      <c r="NS333" s="30"/>
      <c r="NT333" s="30"/>
      <c r="NU333" s="30"/>
      <c r="NV333" s="30"/>
      <c r="NW333" s="30"/>
      <c r="NX333" s="30"/>
      <c r="NY333" s="30"/>
      <c r="NZ333" s="30"/>
      <c r="OA333" s="30"/>
      <c r="OB333" s="30"/>
      <c r="OC333" s="30"/>
      <c r="OD333" s="30"/>
      <c r="OE333" s="30"/>
      <c r="OF333" s="30"/>
      <c r="OG333" s="30"/>
      <c r="OH333" s="30"/>
      <c r="OI333" s="30"/>
      <c r="OJ333" s="30"/>
      <c r="OK333" s="30"/>
      <c r="OL333" s="30"/>
      <c r="OM333" s="30">
        <f t="shared" si="994"/>
        <v>1</v>
      </c>
      <c r="ON333" s="74"/>
    </row>
    <row r="334" spans="1:404" ht="20.25" customHeight="1">
      <c r="A334" s="28"/>
      <c r="B334" s="13"/>
      <c r="C334" s="296" t="s">
        <v>11</v>
      </c>
      <c r="D334" s="296"/>
      <c r="E334" s="296"/>
      <c r="F334" s="82"/>
      <c r="G334" s="164">
        <f>COUNTIF(G335:G335,"x")</f>
        <v>0</v>
      </c>
      <c r="H334" s="12"/>
      <c r="I334" s="26"/>
      <c r="J334" s="54"/>
      <c r="K334" s="30"/>
      <c r="L334" s="30"/>
      <c r="M334" s="29"/>
      <c r="N334" s="93"/>
      <c r="O334" s="25">
        <f>COUNTIF(O335:O335,"x")</f>
        <v>1</v>
      </c>
      <c r="P334" s="12">
        <f>SUM(P335:P335)</f>
        <v>1</v>
      </c>
      <c r="Q334" s="108" t="s">
        <v>122</v>
      </c>
      <c r="R334" s="124" t="s">
        <v>122</v>
      </c>
      <c r="S334" s="124" t="s">
        <v>122</v>
      </c>
      <c r="T334" s="124" t="s">
        <v>122</v>
      </c>
      <c r="U334" s="124" t="s">
        <v>122</v>
      </c>
      <c r="V334" s="124" t="s">
        <v>122</v>
      </c>
      <c r="W334" s="124" t="s">
        <v>122</v>
      </c>
      <c r="X334" s="124" t="s">
        <v>122</v>
      </c>
      <c r="Y334" s="124" t="s">
        <v>122</v>
      </c>
      <c r="Z334" s="124" t="s">
        <v>122</v>
      </c>
      <c r="AA334" s="124" t="s">
        <v>122</v>
      </c>
      <c r="AB334" s="124"/>
      <c r="AC334" s="124"/>
      <c r="AD334" s="124"/>
      <c r="AE334" s="119"/>
      <c r="AF334" s="120"/>
      <c r="AG334" s="120"/>
      <c r="AH334" s="120"/>
      <c r="AI334" s="120"/>
      <c r="AJ334" s="120"/>
      <c r="AK334" s="120"/>
      <c r="AL334" s="120"/>
      <c r="AM334" s="120"/>
      <c r="AN334" s="120"/>
      <c r="AO334" s="120"/>
      <c r="AP334" s="120"/>
      <c r="AQ334" s="120"/>
      <c r="AR334" s="120"/>
      <c r="AS334" s="120"/>
      <c r="AT334" s="120"/>
      <c r="AU334" s="120"/>
      <c r="AV334" s="164"/>
      <c r="AW334" s="120"/>
      <c r="AX334" s="120"/>
      <c r="AY334" s="120"/>
      <c r="AZ334" s="120"/>
      <c r="BA334" s="119"/>
      <c r="BB334" s="119"/>
      <c r="BC334" s="119"/>
      <c r="BD334" s="119"/>
      <c r="BE334" s="119"/>
      <c r="BF334" s="119"/>
      <c r="BG334" s="119"/>
      <c r="BH334" s="119"/>
      <c r="BI334" s="119"/>
      <c r="BJ334" s="119"/>
      <c r="BK334" s="120"/>
      <c r="BL334" s="120"/>
      <c r="BM334" s="120"/>
      <c r="BN334" s="164"/>
      <c r="BO334" s="164"/>
      <c r="BP334" s="164"/>
      <c r="BQ334" s="120"/>
      <c r="BR334" s="120"/>
      <c r="BS334" s="120"/>
      <c r="BT334" s="120"/>
      <c r="BU334" s="120"/>
      <c r="BV334" s="120"/>
      <c r="BW334" s="120"/>
      <c r="BX334" s="120"/>
      <c r="BY334" s="120"/>
      <c r="BZ334" s="120"/>
      <c r="CA334" s="120"/>
      <c r="CB334" s="120"/>
      <c r="CC334" s="120"/>
      <c r="CD334" s="120"/>
      <c r="CE334" s="120"/>
      <c r="CF334" s="119"/>
      <c r="CG334" s="119"/>
      <c r="CH334" s="119"/>
      <c r="CI334" s="119"/>
      <c r="CJ334" s="119"/>
      <c r="CK334" s="119"/>
      <c r="CL334" s="119"/>
      <c r="CM334" s="119"/>
      <c r="CN334" s="119"/>
      <c r="CO334" s="125"/>
      <c r="CP334" s="125"/>
      <c r="CQ334" s="125"/>
      <c r="CR334" s="125"/>
      <c r="CS334" s="125"/>
      <c r="CT334" s="125"/>
      <c r="CU334" s="125"/>
      <c r="CV334" s="125"/>
      <c r="CW334" s="125"/>
      <c r="CX334" s="125"/>
      <c r="CY334" s="120"/>
      <c r="CZ334" s="120"/>
      <c r="DA334" s="120"/>
      <c r="DB334" s="120"/>
      <c r="DC334" s="120"/>
      <c r="DD334" s="120"/>
      <c r="DE334" s="120"/>
      <c r="DF334" s="120"/>
      <c r="DG334" s="120"/>
      <c r="DH334" s="126"/>
      <c r="DI334" s="120"/>
      <c r="DJ334" s="120"/>
      <c r="DK334" s="120"/>
      <c r="DL334" s="120"/>
      <c r="DM334" s="120"/>
      <c r="DN334" s="120"/>
      <c r="DO334" s="120"/>
      <c r="DP334" s="120"/>
      <c r="DQ334" s="120"/>
      <c r="DR334" s="126"/>
      <c r="DS334" s="119"/>
      <c r="DT334" s="119"/>
      <c r="DU334" s="119"/>
      <c r="DV334" s="125"/>
      <c r="DW334" s="203"/>
      <c r="DX334" s="203"/>
      <c r="DY334" s="203"/>
      <c r="DZ334" s="203"/>
      <c r="EA334" s="203"/>
      <c r="EB334" s="203"/>
      <c r="EC334" s="203"/>
      <c r="ED334" s="203"/>
      <c r="EE334" s="125"/>
      <c r="EF334" s="125"/>
      <c r="EG334" s="125"/>
      <c r="EH334" s="125"/>
      <c r="EI334" s="125"/>
      <c r="EJ334" s="125"/>
      <c r="EK334" s="125"/>
      <c r="EL334" s="125"/>
      <c r="EM334" s="125"/>
      <c r="EN334" s="125"/>
      <c r="EO334" s="125"/>
      <c r="EP334" s="120"/>
      <c r="EQ334" s="120"/>
      <c r="ER334" s="120"/>
      <c r="ES334" s="120"/>
      <c r="ET334" s="120"/>
      <c r="EU334" s="120"/>
      <c r="EV334" s="120"/>
      <c r="EW334" s="120"/>
      <c r="EX334" s="120"/>
      <c r="EY334" s="126"/>
      <c r="EZ334" s="119"/>
      <c r="FA334" s="119"/>
      <c r="FB334" s="119"/>
      <c r="FC334" s="120"/>
      <c r="FD334" s="120"/>
      <c r="FE334" s="120"/>
      <c r="FF334" s="120"/>
      <c r="FG334" s="120"/>
      <c r="FH334" s="120"/>
      <c r="FI334" s="120"/>
      <c r="FJ334" s="120"/>
      <c r="FK334" s="120"/>
      <c r="FL334" s="120"/>
      <c r="FM334" s="120"/>
      <c r="FN334" s="120"/>
      <c r="FO334" s="120"/>
      <c r="FP334" s="120"/>
      <c r="FQ334" s="120"/>
      <c r="FR334" s="120"/>
      <c r="FS334" s="120"/>
      <c r="FT334" s="120"/>
      <c r="FU334" s="119"/>
      <c r="FV334" s="119"/>
      <c r="FW334" s="119"/>
      <c r="FX334" s="119"/>
      <c r="FY334" s="119"/>
      <c r="FZ334" s="119"/>
      <c r="GA334" s="119"/>
      <c r="GB334" s="119"/>
      <c r="GC334" s="119"/>
      <c r="GD334" s="119"/>
      <c r="GE334" s="119"/>
      <c r="GF334" s="119"/>
      <c r="GG334" s="120"/>
      <c r="GH334" s="120"/>
      <c r="GI334" s="120"/>
      <c r="GJ334" s="120"/>
      <c r="GK334" s="120"/>
      <c r="GL334" s="120"/>
      <c r="GM334" s="120"/>
      <c r="GN334" s="120"/>
      <c r="GO334" s="164"/>
      <c r="GP334" s="164"/>
      <c r="GQ334" s="164"/>
      <c r="GR334" s="164"/>
      <c r="GS334" s="164"/>
      <c r="GT334" s="120"/>
      <c r="GU334" s="120"/>
      <c r="GV334" s="120"/>
      <c r="GW334" s="120"/>
      <c r="GX334" s="119"/>
      <c r="GY334" s="119"/>
      <c r="GZ334" s="119"/>
      <c r="HA334" s="119"/>
      <c r="HB334" s="119"/>
      <c r="HC334" s="119"/>
      <c r="HD334" s="119"/>
      <c r="HE334" s="119"/>
      <c r="HF334" s="119"/>
      <c r="HG334" s="119"/>
      <c r="HH334" s="119"/>
      <c r="HI334" s="120"/>
      <c r="HJ334" s="119"/>
      <c r="HK334" s="119"/>
      <c r="HL334" s="119"/>
      <c r="HM334" s="119"/>
      <c r="HN334" s="120"/>
      <c r="HO334" s="120"/>
      <c r="HP334" s="120"/>
      <c r="HQ334" s="120"/>
      <c r="HR334" s="120"/>
      <c r="HS334" s="120"/>
      <c r="HT334" s="120"/>
      <c r="HU334" s="120"/>
      <c r="HV334" s="120"/>
      <c r="HW334" s="120"/>
      <c r="HX334" s="120"/>
      <c r="HY334" s="120"/>
      <c r="HZ334" s="120"/>
      <c r="IA334" s="120"/>
      <c r="IB334" s="120"/>
      <c r="IC334" s="119"/>
      <c r="ID334" s="119"/>
      <c r="IE334" s="119"/>
      <c r="IF334" s="119"/>
      <c r="IG334" s="119"/>
      <c r="IH334" s="119"/>
      <c r="II334" s="119"/>
      <c r="IJ334" s="119"/>
      <c r="IK334" s="119"/>
      <c r="IL334" s="119"/>
      <c r="IM334" s="119"/>
      <c r="IN334" s="119"/>
      <c r="IO334" s="119"/>
      <c r="IP334" s="119"/>
      <c r="IQ334" s="119"/>
      <c r="IR334" s="119"/>
      <c r="IS334" s="119"/>
      <c r="IT334" s="119"/>
      <c r="IU334" s="119"/>
      <c r="IV334" s="119"/>
      <c r="IW334" s="119"/>
      <c r="IX334" s="119"/>
      <c r="IY334" s="119"/>
      <c r="IZ334" s="119"/>
      <c r="JA334" s="120"/>
      <c r="JB334" s="120"/>
      <c r="JC334" s="120"/>
      <c r="JD334" s="120"/>
      <c r="JE334" s="120"/>
      <c r="JF334" s="120"/>
      <c r="JG334" s="119"/>
      <c r="JH334" s="119"/>
      <c r="JI334" s="119"/>
      <c r="JJ334" s="119"/>
      <c r="JK334" s="119"/>
      <c r="JL334" s="119"/>
      <c r="JM334" s="119"/>
      <c r="JN334" s="119"/>
      <c r="JO334" s="119"/>
      <c r="JP334" s="119"/>
      <c r="JQ334" s="119"/>
      <c r="JR334" s="119"/>
      <c r="JS334" s="119"/>
      <c r="JT334" s="119"/>
      <c r="JU334" s="119"/>
      <c r="JV334" s="119"/>
      <c r="JW334" s="119"/>
      <c r="JX334" s="119"/>
      <c r="JY334" s="119"/>
      <c r="JZ334" s="119"/>
      <c r="KA334" s="119"/>
      <c r="KB334" s="119"/>
      <c r="KC334" s="230"/>
      <c r="KD334" s="230"/>
      <c r="KE334" s="230"/>
      <c r="KF334" s="230"/>
      <c r="KG334" s="230"/>
      <c r="KH334" s="230"/>
      <c r="KI334" s="230"/>
      <c r="KJ334" s="230"/>
      <c r="KK334" s="230"/>
      <c r="KL334" s="230"/>
      <c r="KM334" s="230"/>
      <c r="KN334" s="230"/>
      <c r="KO334" s="230"/>
      <c r="KP334" s="230"/>
      <c r="KQ334" s="119"/>
      <c r="KR334" s="119"/>
      <c r="KS334" s="119"/>
      <c r="KT334" s="119"/>
      <c r="KU334" s="119"/>
      <c r="KV334" s="119"/>
      <c r="KW334" s="119"/>
      <c r="KX334" s="119"/>
      <c r="KY334" s="119"/>
      <c r="KZ334" s="119"/>
      <c r="LA334" s="119"/>
      <c r="LB334" s="119"/>
      <c r="LC334" s="119"/>
      <c r="LD334" s="125"/>
      <c r="LE334" s="125"/>
      <c r="LF334" s="125"/>
      <c r="LG334" s="231"/>
      <c r="LH334" s="231"/>
      <c r="LI334" s="231"/>
      <c r="LJ334" s="231"/>
      <c r="LK334" s="231"/>
      <c r="LL334" s="231"/>
      <c r="LM334" s="231"/>
      <c r="LN334" s="231"/>
      <c r="LO334" s="231"/>
      <c r="LP334" s="231"/>
      <c r="LQ334" s="231"/>
      <c r="LR334" s="231"/>
      <c r="LS334" s="125"/>
      <c r="LT334" s="125"/>
      <c r="LU334" s="125"/>
      <c r="LV334" s="125"/>
      <c r="LW334" s="125"/>
      <c r="LX334" s="126"/>
      <c r="LY334" s="119"/>
      <c r="LZ334" s="119"/>
      <c r="MA334" s="119"/>
      <c r="MB334" s="119"/>
      <c r="MC334" s="119"/>
      <c r="MD334" s="119"/>
      <c r="ME334" s="119"/>
      <c r="MF334" s="119"/>
      <c r="MG334" s="119"/>
      <c r="MH334" s="119"/>
      <c r="MI334" s="119"/>
      <c r="MJ334" s="119"/>
      <c r="MK334" s="230"/>
      <c r="ML334" s="230"/>
      <c r="MM334" s="230"/>
      <c r="MN334" s="230"/>
      <c r="MO334" s="230"/>
      <c r="MP334" s="230"/>
      <c r="MQ334" s="230"/>
      <c r="MR334" s="230"/>
      <c r="MS334" s="230"/>
      <c r="MT334" s="230"/>
      <c r="MU334" s="230"/>
      <c r="MV334" s="230"/>
      <c r="MW334" s="230"/>
      <c r="MX334" s="230"/>
      <c r="MY334" s="119"/>
      <c r="MZ334" s="119"/>
      <c r="NA334" s="119"/>
      <c r="NB334" s="119"/>
      <c r="NC334" s="126"/>
      <c r="ND334" s="119"/>
      <c r="NE334" s="119"/>
      <c r="NF334" s="119"/>
      <c r="NG334" s="119"/>
      <c r="NH334" s="119"/>
      <c r="NI334" s="119"/>
      <c r="NJ334" s="119"/>
      <c r="NK334" s="119"/>
      <c r="NL334" s="119"/>
      <c r="NM334" s="119"/>
      <c r="NN334" s="119"/>
      <c r="NO334" s="119"/>
      <c r="NP334" s="119"/>
      <c r="NQ334" s="119"/>
      <c r="NR334" s="119"/>
      <c r="NS334" s="119"/>
      <c r="NT334" s="119"/>
      <c r="NU334" s="119"/>
      <c r="NV334" s="119"/>
      <c r="NW334" s="119"/>
      <c r="NX334" s="119"/>
      <c r="NY334" s="119"/>
      <c r="NZ334" s="119"/>
      <c r="OA334" s="119"/>
      <c r="OB334" s="119"/>
      <c r="OC334" s="119"/>
      <c r="OD334" s="119"/>
      <c r="OE334" s="119"/>
      <c r="OF334" s="119"/>
      <c r="OG334" s="119"/>
      <c r="OH334" s="119"/>
      <c r="OI334" s="119"/>
      <c r="OJ334" s="119"/>
      <c r="OK334" s="119"/>
      <c r="OL334" s="119"/>
      <c r="OM334" s="30"/>
      <c r="ON334" s="15"/>
    </row>
    <row r="335" spans="1:404" ht="37.5" hidden="1" customHeight="1">
      <c r="A335" s="309">
        <v>280</v>
      </c>
      <c r="B335" s="51">
        <v>94</v>
      </c>
      <c r="C335" s="16" t="s">
        <v>291</v>
      </c>
      <c r="D335" s="14" t="s">
        <v>2</v>
      </c>
      <c r="E335" s="16" t="s">
        <v>292</v>
      </c>
      <c r="F335" s="82" t="s">
        <v>2</v>
      </c>
      <c r="G335" s="29"/>
      <c r="H335" s="89" t="s">
        <v>292</v>
      </c>
      <c r="I335" s="33" t="s">
        <v>750</v>
      </c>
      <c r="J335" s="54" t="s">
        <v>537</v>
      </c>
      <c r="K335" s="30" t="s">
        <v>636</v>
      </c>
      <c r="L335" s="30" t="s">
        <v>957</v>
      </c>
      <c r="M335" s="29" t="s">
        <v>983</v>
      </c>
      <c r="N335" s="93" t="s">
        <v>639</v>
      </c>
      <c r="O335" s="300" t="s">
        <v>27</v>
      </c>
      <c r="P335" s="54">
        <v>1</v>
      </c>
      <c r="Q335" s="30"/>
      <c r="R335" s="30"/>
      <c r="S335" s="30" t="s">
        <v>27</v>
      </c>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152" t="s">
        <v>1071</v>
      </c>
      <c r="CN335" s="152" t="s">
        <v>1071</v>
      </c>
      <c r="CO335" s="152" t="s">
        <v>1071</v>
      </c>
      <c r="CP335" s="30">
        <v>2</v>
      </c>
      <c r="CQ335" s="30">
        <v>2</v>
      </c>
      <c r="CR335" s="30">
        <v>2</v>
      </c>
      <c r="CS335" s="30">
        <v>2</v>
      </c>
      <c r="CT335" s="23">
        <v>1</v>
      </c>
      <c r="CU335" s="23">
        <v>2</v>
      </c>
      <c r="CV335" s="30">
        <v>2</v>
      </c>
      <c r="CW335" s="30">
        <v>2</v>
      </c>
      <c r="CX335" s="30">
        <v>2</v>
      </c>
      <c r="CY335" s="30">
        <v>1</v>
      </c>
      <c r="CZ335" s="30">
        <v>2</v>
      </c>
      <c r="DA335" s="23">
        <v>2</v>
      </c>
      <c r="DB335" s="30">
        <v>2</v>
      </c>
      <c r="DC335" s="23">
        <v>1</v>
      </c>
      <c r="DD335" s="30">
        <v>2</v>
      </c>
      <c r="DE335" s="30">
        <v>2</v>
      </c>
      <c r="DF335" s="30">
        <v>2</v>
      </c>
      <c r="DG335" s="30"/>
      <c r="DH335" s="201">
        <f>COUNTIF(CP335:DG335,"2")</f>
        <v>14</v>
      </c>
      <c r="DI335" s="198">
        <f t="shared" ref="DI335" si="1037">DH335/(DH335+DJ335+DL335+DN335)</f>
        <v>0.82352941176470584</v>
      </c>
      <c r="DJ335" s="201">
        <f>COUNTIF(CP335:DG335,"1")</f>
        <v>3</v>
      </c>
      <c r="DK335" s="198">
        <f t="shared" ref="DK335" si="1038">DJ335/(DH335+DJ335+DL335+DN335)</f>
        <v>0.17647058823529413</v>
      </c>
      <c r="DL335" s="201">
        <f>COUNTIF(CP335:DG335,"0")</f>
        <v>0</v>
      </c>
      <c r="DM335" s="198">
        <f t="shared" ref="DM335" si="1039">DL335/(DH335+DJ335+DL335+DN335)</f>
        <v>0</v>
      </c>
      <c r="DN335" s="201">
        <f>COUNTIF(CP335:DG335,"KĐG")</f>
        <v>0</v>
      </c>
      <c r="DO335" s="198">
        <f t="shared" ref="DO335" si="1040">DN335/(DH335+DJ335+DL335+DN335)</f>
        <v>0</v>
      </c>
      <c r="DP335" s="199">
        <f t="shared" ref="DP335" si="1041">(((DH335*2)+(DJ335*1)+(DL335*0)))/(DH335+DJ335+DL335)</f>
        <v>1.8235294117647058</v>
      </c>
      <c r="DQ335" s="169" t="str">
        <f t="shared" ref="DQ335" si="1042">IF(DO335&gt;=50%,"KĐG",IF(DP335&gt;=1.6,"ĐMT",IF(DP335&gt;=1,"CCG","CĐ")))</f>
        <v>ĐMT</v>
      </c>
      <c r="DR335" s="135"/>
      <c r="DS335" s="30"/>
      <c r="DT335" s="30"/>
      <c r="DU335" s="30"/>
      <c r="DV335" s="130"/>
      <c r="DW335" s="130"/>
      <c r="DX335" s="130"/>
      <c r="DY335" s="130"/>
      <c r="DZ335" s="130"/>
      <c r="EA335" s="130"/>
      <c r="EB335" s="130"/>
      <c r="EC335" s="130"/>
      <c r="ED335" s="130"/>
      <c r="EE335" s="130"/>
      <c r="EF335" s="130"/>
      <c r="EG335" s="130"/>
      <c r="EH335" s="130"/>
      <c r="EI335" s="130"/>
      <c r="EJ335" s="130"/>
      <c r="EK335" s="130"/>
      <c r="EL335" s="130"/>
      <c r="EM335" s="130"/>
      <c r="EN335" s="130"/>
      <c r="EO335" s="130"/>
      <c r="EP335" s="30"/>
      <c r="EQ335" s="30"/>
      <c r="ER335" s="30"/>
      <c r="ES335" s="30"/>
      <c r="ET335" s="30"/>
      <c r="EU335" s="30"/>
      <c r="EV335" s="30"/>
      <c r="EW335" s="30"/>
      <c r="EX335" s="30"/>
      <c r="EY335" s="135"/>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130"/>
      <c r="LE335" s="130"/>
      <c r="LF335" s="130"/>
      <c r="LG335" s="130"/>
      <c r="LH335" s="130"/>
      <c r="LI335" s="130"/>
      <c r="LJ335" s="130"/>
      <c r="LK335" s="130"/>
      <c r="LL335" s="130"/>
      <c r="LM335" s="130"/>
      <c r="LN335" s="130"/>
      <c r="LO335" s="130"/>
      <c r="LP335" s="130"/>
      <c r="LQ335" s="130"/>
      <c r="LR335" s="130"/>
      <c r="LS335" s="130"/>
      <c r="LT335" s="130"/>
      <c r="LU335" s="130"/>
      <c r="LV335" s="130"/>
      <c r="LW335" s="130"/>
      <c r="LX335" s="135"/>
      <c r="LY335" s="30"/>
      <c r="LZ335" s="30"/>
      <c r="MA335" s="30"/>
      <c r="MB335" s="30"/>
      <c r="MC335" s="30"/>
      <c r="MD335" s="30"/>
      <c r="ME335" s="30"/>
      <c r="MF335" s="30"/>
      <c r="MG335" s="30"/>
      <c r="MH335" s="30"/>
      <c r="MI335" s="30"/>
      <c r="MJ335" s="30"/>
      <c r="MK335" s="30"/>
      <c r="ML335" s="30"/>
      <c r="MM335" s="30"/>
      <c r="MN335" s="30"/>
      <c r="MO335" s="30"/>
      <c r="MP335" s="30"/>
      <c r="MQ335" s="30"/>
      <c r="MR335" s="30"/>
      <c r="MS335" s="30"/>
      <c r="MT335" s="30"/>
      <c r="MU335" s="30"/>
      <c r="MV335" s="30"/>
      <c r="MW335" s="30"/>
      <c r="MX335" s="30"/>
      <c r="MY335" s="30"/>
      <c r="MZ335" s="30"/>
      <c r="NA335" s="30"/>
      <c r="NB335" s="30"/>
      <c r="NC335" s="135"/>
      <c r="ND335" s="30"/>
      <c r="NE335" s="30"/>
      <c r="NF335" s="30"/>
      <c r="NG335" s="30"/>
      <c r="NH335" s="30"/>
      <c r="NI335" s="30"/>
      <c r="NJ335" s="30"/>
      <c r="NK335" s="30"/>
      <c r="NL335" s="30"/>
      <c r="NM335" s="30"/>
      <c r="NN335" s="30"/>
      <c r="NO335" s="30"/>
      <c r="NP335" s="30"/>
      <c r="NQ335" s="30"/>
      <c r="NR335" s="30"/>
      <c r="NS335" s="30"/>
      <c r="NT335" s="30"/>
      <c r="NU335" s="30"/>
      <c r="NV335" s="30"/>
      <c r="NW335" s="30"/>
      <c r="NX335" s="30"/>
      <c r="NY335" s="30"/>
      <c r="NZ335" s="30"/>
      <c r="OA335" s="30"/>
      <c r="OB335" s="30"/>
      <c r="OC335" s="30"/>
      <c r="OD335" s="30"/>
      <c r="OE335" s="30"/>
      <c r="OF335" s="30"/>
      <c r="OG335" s="30"/>
      <c r="OH335" s="30"/>
      <c r="OI335" s="30"/>
      <c r="OJ335" s="30"/>
      <c r="OK335" s="30"/>
      <c r="OL335" s="30"/>
      <c r="OM335" s="30">
        <f>COUNTIF(Q335:AA335,"x")</f>
        <v>1</v>
      </c>
      <c r="ON335" s="51"/>
    </row>
    <row r="336" spans="1:404" ht="36" hidden="1" customHeight="1">
      <c r="A336" s="310"/>
      <c r="B336" s="74">
        <v>94</v>
      </c>
      <c r="C336" s="16" t="s">
        <v>291</v>
      </c>
      <c r="D336" s="73" t="s">
        <v>2</v>
      </c>
      <c r="E336" s="16" t="s">
        <v>292</v>
      </c>
      <c r="F336" s="82" t="s">
        <v>2</v>
      </c>
      <c r="G336" s="73"/>
      <c r="H336" s="89" t="s">
        <v>292</v>
      </c>
      <c r="I336" s="33" t="s">
        <v>750</v>
      </c>
      <c r="J336" s="76"/>
      <c r="K336" s="30" t="s">
        <v>636</v>
      </c>
      <c r="L336" s="30" t="s">
        <v>957</v>
      </c>
      <c r="M336" s="29" t="s">
        <v>983</v>
      </c>
      <c r="N336" s="93" t="s">
        <v>639</v>
      </c>
      <c r="O336" s="301"/>
      <c r="P336" s="76"/>
      <c r="Q336" s="30"/>
      <c r="R336" s="30"/>
      <c r="S336" s="30"/>
      <c r="T336" s="30" t="s">
        <v>27</v>
      </c>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130"/>
      <c r="CP336" s="130"/>
      <c r="CQ336" s="130"/>
      <c r="CR336" s="130"/>
      <c r="CS336" s="130"/>
      <c r="CT336" s="130"/>
      <c r="CU336" s="130"/>
      <c r="CV336" s="130"/>
      <c r="CW336" s="130"/>
      <c r="CX336" s="130"/>
      <c r="CY336" s="30"/>
      <c r="CZ336" s="30"/>
      <c r="DA336" s="30"/>
      <c r="DB336" s="30"/>
      <c r="DC336" s="30"/>
      <c r="DD336" s="30"/>
      <c r="DE336" s="30"/>
      <c r="DF336" s="30"/>
      <c r="DG336" s="30"/>
      <c r="DH336" s="135"/>
      <c r="DI336" s="30"/>
      <c r="DJ336" s="30"/>
      <c r="DK336" s="30"/>
      <c r="DL336" s="30"/>
      <c r="DM336" s="30"/>
      <c r="DN336" s="30"/>
      <c r="DO336" s="30"/>
      <c r="DP336" s="30"/>
      <c r="DQ336" s="30"/>
      <c r="DR336" s="152" t="s">
        <v>1071</v>
      </c>
      <c r="DS336" s="152" t="s">
        <v>1071</v>
      </c>
      <c r="DT336" s="152" t="s">
        <v>1071</v>
      </c>
      <c r="DU336" s="152" t="s">
        <v>1071</v>
      </c>
      <c r="DV336" s="152" t="s">
        <v>1071</v>
      </c>
      <c r="DW336" s="30">
        <v>2</v>
      </c>
      <c r="DX336" s="30">
        <v>2</v>
      </c>
      <c r="DY336" s="30">
        <v>2</v>
      </c>
      <c r="DZ336" s="30">
        <v>2</v>
      </c>
      <c r="EA336" s="23">
        <v>1</v>
      </c>
      <c r="EB336" s="23">
        <v>2</v>
      </c>
      <c r="EC336" s="30">
        <v>2</v>
      </c>
      <c r="ED336" s="30">
        <v>2</v>
      </c>
      <c r="EE336" s="30">
        <v>2</v>
      </c>
      <c r="EF336" s="30">
        <v>2</v>
      </c>
      <c r="EG336" s="30">
        <v>2</v>
      </c>
      <c r="EH336" s="23">
        <v>2</v>
      </c>
      <c r="EI336" s="30">
        <v>2</v>
      </c>
      <c r="EJ336" s="23">
        <v>1</v>
      </c>
      <c r="EK336" s="30">
        <v>2</v>
      </c>
      <c r="EL336" s="30">
        <v>2</v>
      </c>
      <c r="EM336" s="30">
        <v>2</v>
      </c>
      <c r="EN336" s="30"/>
      <c r="EO336" s="208">
        <f>COUNTIF(DW336:EN336,"2")</f>
        <v>15</v>
      </c>
      <c r="EP336" s="207">
        <f t="shared" ref="EP336" si="1043">EO336/(EO336+EQ336+ES336+EU336)</f>
        <v>0.88235294117647056</v>
      </c>
      <c r="EQ336" s="208">
        <f>COUNTIF(DW336:EN336,"1")</f>
        <v>2</v>
      </c>
      <c r="ER336" s="207">
        <f t="shared" ref="ER336" si="1044">EQ336/(EO336+EQ336+ES336+EU336)</f>
        <v>0.11764705882352941</v>
      </c>
      <c r="ES336" s="208">
        <f>COUNTIF(DW336:EN336,"0")</f>
        <v>0</v>
      </c>
      <c r="ET336" s="207">
        <f t="shared" ref="ET336" si="1045">ES336/(EO336+EQ336+ES336+EU336)</f>
        <v>0</v>
      </c>
      <c r="EU336" s="208">
        <f>COUNTIF(DW336:EN336,"KĐG")</f>
        <v>0</v>
      </c>
      <c r="EV336" s="207">
        <f t="shared" ref="EV336" si="1046">EU336/(EO336+EQ336+ES336+EU336)</f>
        <v>0</v>
      </c>
      <c r="EW336" s="209">
        <f t="shared" ref="EW336" si="1047">(((EO336*2)+(EQ336*1)+(ES336*0)))/(EO336+EQ336+ES336)</f>
        <v>1.8823529411764706</v>
      </c>
      <c r="EX336" s="169" t="str">
        <f t="shared" ref="EX336" si="1048">IF(EV336&gt;=50%,"KĐG",IF(EW336&gt;=1.6,"ĐMT",IF(EW336&gt;=1,"CCG","CĐ")))</f>
        <v>ĐMT</v>
      </c>
      <c r="EY336" s="135"/>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c r="LB336" s="30"/>
      <c r="LC336" s="30"/>
      <c r="LD336" s="130"/>
      <c r="LE336" s="130"/>
      <c r="LF336" s="130"/>
      <c r="LG336" s="130"/>
      <c r="LH336" s="130"/>
      <c r="LI336" s="130"/>
      <c r="LJ336" s="130"/>
      <c r="LK336" s="130"/>
      <c r="LL336" s="130"/>
      <c r="LM336" s="130"/>
      <c r="LN336" s="130"/>
      <c r="LO336" s="130"/>
      <c r="LP336" s="130"/>
      <c r="LQ336" s="130"/>
      <c r="LR336" s="130"/>
      <c r="LS336" s="130"/>
      <c r="LT336" s="130"/>
      <c r="LU336" s="130"/>
      <c r="LV336" s="130"/>
      <c r="LW336" s="130"/>
      <c r="LX336" s="135"/>
      <c r="LY336" s="30"/>
      <c r="LZ336" s="30"/>
      <c r="MA336" s="30"/>
      <c r="MB336" s="30"/>
      <c r="MC336" s="30"/>
      <c r="MD336" s="30"/>
      <c r="ME336" s="30"/>
      <c r="MF336" s="30"/>
      <c r="MG336" s="30"/>
      <c r="MH336" s="30"/>
      <c r="MI336" s="30"/>
      <c r="MJ336" s="30"/>
      <c r="MK336" s="30"/>
      <c r="ML336" s="30"/>
      <c r="MM336" s="30"/>
      <c r="MN336" s="30"/>
      <c r="MO336" s="30"/>
      <c r="MP336" s="30"/>
      <c r="MQ336" s="30"/>
      <c r="MR336" s="30"/>
      <c r="MS336" s="30"/>
      <c r="MT336" s="30"/>
      <c r="MU336" s="30"/>
      <c r="MV336" s="30"/>
      <c r="MW336" s="30"/>
      <c r="MX336" s="30"/>
      <c r="MY336" s="30"/>
      <c r="MZ336" s="30"/>
      <c r="NA336" s="30"/>
      <c r="NB336" s="30"/>
      <c r="NC336" s="135"/>
      <c r="ND336" s="30"/>
      <c r="NE336" s="30"/>
      <c r="NF336" s="30"/>
      <c r="NG336" s="30"/>
      <c r="NH336" s="30"/>
      <c r="NI336" s="30"/>
      <c r="NJ336" s="30"/>
      <c r="NK336" s="30"/>
      <c r="NL336" s="30"/>
      <c r="NM336" s="30"/>
      <c r="NN336" s="30"/>
      <c r="NO336" s="30"/>
      <c r="NP336" s="30"/>
      <c r="NQ336" s="30"/>
      <c r="NR336" s="30"/>
      <c r="NS336" s="30"/>
      <c r="NT336" s="30"/>
      <c r="NU336" s="30"/>
      <c r="NV336" s="30"/>
      <c r="NW336" s="30"/>
      <c r="NX336" s="30"/>
      <c r="NY336" s="30"/>
      <c r="NZ336" s="30"/>
      <c r="OA336" s="30"/>
      <c r="OB336" s="30"/>
      <c r="OC336" s="30"/>
      <c r="OD336" s="30"/>
      <c r="OE336" s="30"/>
      <c r="OF336" s="30"/>
      <c r="OG336" s="30"/>
      <c r="OH336" s="30"/>
      <c r="OI336" s="30"/>
      <c r="OJ336" s="30"/>
      <c r="OK336" s="30"/>
      <c r="OL336" s="30"/>
      <c r="OM336" s="30">
        <f>COUNTIF(Q336:AA336,"x")</f>
        <v>1</v>
      </c>
      <c r="ON336" s="74"/>
    </row>
    <row r="337" spans="1:404" ht="41.25" customHeight="1">
      <c r="A337" s="310"/>
      <c r="B337" s="74">
        <v>94</v>
      </c>
      <c r="C337" s="16" t="s">
        <v>291</v>
      </c>
      <c r="D337" s="73" t="s">
        <v>2</v>
      </c>
      <c r="E337" s="16" t="s">
        <v>292</v>
      </c>
      <c r="F337" s="82" t="s">
        <v>2</v>
      </c>
      <c r="G337" s="73"/>
      <c r="H337" s="89" t="s">
        <v>292</v>
      </c>
      <c r="I337" s="33" t="s">
        <v>750</v>
      </c>
      <c r="J337" s="76"/>
      <c r="K337" s="30" t="s">
        <v>636</v>
      </c>
      <c r="L337" s="30" t="s">
        <v>957</v>
      </c>
      <c r="M337" s="29" t="s">
        <v>983</v>
      </c>
      <c r="N337" s="93" t="s">
        <v>639</v>
      </c>
      <c r="O337" s="301"/>
      <c r="P337" s="76"/>
      <c r="Q337" s="30"/>
      <c r="R337" s="30"/>
      <c r="S337" s="30"/>
      <c r="T337" s="30"/>
      <c r="U337" s="30"/>
      <c r="V337" s="30"/>
      <c r="W337" s="30" t="s">
        <v>27</v>
      </c>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130"/>
      <c r="CP337" s="130"/>
      <c r="CQ337" s="130"/>
      <c r="CR337" s="130"/>
      <c r="CS337" s="130"/>
      <c r="CT337" s="130"/>
      <c r="CU337" s="130"/>
      <c r="CV337" s="130"/>
      <c r="CW337" s="130"/>
      <c r="CX337" s="130"/>
      <c r="CY337" s="30"/>
      <c r="CZ337" s="30"/>
      <c r="DA337" s="30"/>
      <c r="DB337" s="30"/>
      <c r="DC337" s="30"/>
      <c r="DD337" s="30"/>
      <c r="DE337" s="30"/>
      <c r="DF337" s="30"/>
      <c r="DG337" s="30"/>
      <c r="DH337" s="135"/>
      <c r="DI337" s="30"/>
      <c r="DJ337" s="30"/>
      <c r="DK337" s="30"/>
      <c r="DL337" s="30"/>
      <c r="DM337" s="30"/>
      <c r="DN337" s="30"/>
      <c r="DO337" s="30"/>
      <c r="DP337" s="30"/>
      <c r="DQ337" s="30"/>
      <c r="DR337" s="135"/>
      <c r="DS337" s="30"/>
      <c r="DT337" s="30"/>
      <c r="DU337" s="30"/>
      <c r="DV337" s="130"/>
      <c r="DW337" s="130"/>
      <c r="DX337" s="130"/>
      <c r="DY337" s="130"/>
      <c r="DZ337" s="130"/>
      <c r="EA337" s="130"/>
      <c r="EB337" s="130"/>
      <c r="EC337" s="130"/>
      <c r="ED337" s="130"/>
      <c r="EE337" s="130"/>
      <c r="EF337" s="130"/>
      <c r="EG337" s="130"/>
      <c r="EH337" s="130"/>
      <c r="EI337" s="130"/>
      <c r="EJ337" s="130"/>
      <c r="EK337" s="130"/>
      <c r="EL337" s="130"/>
      <c r="EM337" s="130"/>
      <c r="EN337" s="130"/>
      <c r="EO337" s="130"/>
      <c r="EP337" s="30"/>
      <c r="EQ337" s="30"/>
      <c r="ER337" s="30"/>
      <c r="ES337" s="30"/>
      <c r="ET337" s="30"/>
      <c r="EU337" s="30"/>
      <c r="EV337" s="30"/>
      <c r="EW337" s="30"/>
      <c r="EX337" s="30"/>
      <c r="EY337" s="135"/>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152" t="s">
        <v>1071</v>
      </c>
      <c r="HJ337" s="152" t="s">
        <v>1071</v>
      </c>
      <c r="HK337" s="152" t="s">
        <v>1071</v>
      </c>
      <c r="HL337" s="152" t="s">
        <v>1071</v>
      </c>
      <c r="HM337" s="152" t="s">
        <v>1071</v>
      </c>
      <c r="HN337" s="30">
        <v>2</v>
      </c>
      <c r="HO337" s="30">
        <v>1</v>
      </c>
      <c r="HP337" s="30">
        <v>2</v>
      </c>
      <c r="HQ337" s="30">
        <v>2</v>
      </c>
      <c r="HR337" s="23">
        <v>1</v>
      </c>
      <c r="HS337" s="23">
        <v>2</v>
      </c>
      <c r="HT337" s="30">
        <v>2</v>
      </c>
      <c r="HU337" s="30">
        <v>1</v>
      </c>
      <c r="HV337" s="30">
        <v>2</v>
      </c>
      <c r="HW337" s="30">
        <v>2</v>
      </c>
      <c r="HX337" s="30">
        <v>2</v>
      </c>
      <c r="HY337" s="30">
        <v>2</v>
      </c>
      <c r="HZ337" s="30">
        <v>2</v>
      </c>
      <c r="IA337" s="23">
        <v>1</v>
      </c>
      <c r="IB337" s="30">
        <v>2</v>
      </c>
      <c r="IC337" s="30">
        <v>2</v>
      </c>
      <c r="ID337" s="30">
        <v>2</v>
      </c>
      <c r="IE337" s="30"/>
      <c r="IF337" s="30">
        <v>2</v>
      </c>
      <c r="IG337" s="234">
        <f>COUNTIF(HN337:IF337,"2")</f>
        <v>14</v>
      </c>
      <c r="IH337" s="235">
        <f t="shared" ref="IH337" si="1049">IG337/(IG337+II337+IK337+IM337)</f>
        <v>0.77777777777777779</v>
      </c>
      <c r="II337" s="234">
        <f>COUNTIF(HO337:IF337,"1")</f>
        <v>4</v>
      </c>
      <c r="IJ337" s="235">
        <f t="shared" ref="IJ337" si="1050">II337/(IG337+II337+IK337+IM337)</f>
        <v>0.22222222222222221</v>
      </c>
      <c r="IK337" s="234">
        <f>COUNTIF(HO337:IF337,"0")</f>
        <v>0</v>
      </c>
      <c r="IL337" s="235">
        <f t="shared" ref="IL337" si="1051">IK337/(IG337+II337+IK337+IM337)</f>
        <v>0</v>
      </c>
      <c r="IM337" s="234">
        <f>COUNTIF(HO337:IF337,"KĐG")</f>
        <v>0</v>
      </c>
      <c r="IN337" s="235">
        <f t="shared" ref="IN337" si="1052">IM337/(IG337+II337+IK337+IM337)</f>
        <v>0</v>
      </c>
      <c r="IO337" s="236">
        <f t="shared" ref="IO337" si="1053">(((IG337*2)+(II337*1)+(IK337*0)))/(IG337+II337+IK337)</f>
        <v>1.7777777777777777</v>
      </c>
      <c r="IP337" s="169" t="str">
        <f t="shared" ref="IP337" si="1054">IF(IN337&gt;=50%,"KĐG",IF(IO337&gt;=1.6,"ĐMT",IF(IO337&gt;=1,"CCG","CĐ")))</f>
        <v>ĐMT</v>
      </c>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130"/>
      <c r="LE337" s="130"/>
      <c r="LF337" s="130"/>
      <c r="LG337" s="130"/>
      <c r="LH337" s="130"/>
      <c r="LI337" s="130"/>
      <c r="LJ337" s="130"/>
      <c r="LK337" s="130"/>
      <c r="LL337" s="130"/>
      <c r="LM337" s="130"/>
      <c r="LN337" s="130"/>
      <c r="LO337" s="130"/>
      <c r="LP337" s="130"/>
      <c r="LQ337" s="130"/>
      <c r="LR337" s="130"/>
      <c r="LS337" s="130"/>
      <c r="LT337" s="130"/>
      <c r="LU337" s="130"/>
      <c r="LV337" s="130"/>
      <c r="LW337" s="130"/>
      <c r="LX337" s="135"/>
      <c r="LY337" s="30"/>
      <c r="LZ337" s="30"/>
      <c r="MA337" s="30"/>
      <c r="MB337" s="30"/>
      <c r="MC337" s="30"/>
      <c r="MD337" s="30"/>
      <c r="ME337" s="30"/>
      <c r="MF337" s="30"/>
      <c r="MG337" s="30"/>
      <c r="MH337" s="30"/>
      <c r="MI337" s="30"/>
      <c r="MJ337" s="30"/>
      <c r="MK337" s="30"/>
      <c r="ML337" s="30"/>
      <c r="MM337" s="30"/>
      <c r="MN337" s="30"/>
      <c r="MO337" s="30"/>
      <c r="MP337" s="30"/>
      <c r="MQ337" s="30"/>
      <c r="MR337" s="30"/>
      <c r="MS337" s="30"/>
      <c r="MT337" s="30"/>
      <c r="MU337" s="30"/>
      <c r="MV337" s="30"/>
      <c r="MW337" s="30"/>
      <c r="MX337" s="30"/>
      <c r="MY337" s="30"/>
      <c r="MZ337" s="30"/>
      <c r="NA337" s="30"/>
      <c r="NB337" s="30"/>
      <c r="NC337" s="135"/>
      <c r="ND337" s="30"/>
      <c r="NE337" s="30"/>
      <c r="NF337" s="30"/>
      <c r="NG337" s="30"/>
      <c r="NH337" s="30"/>
      <c r="NI337" s="30"/>
      <c r="NJ337" s="30"/>
      <c r="NK337" s="30"/>
      <c r="NL337" s="30"/>
      <c r="NM337" s="30"/>
      <c r="NN337" s="30"/>
      <c r="NO337" s="30"/>
      <c r="NP337" s="30"/>
      <c r="NQ337" s="30"/>
      <c r="NR337" s="30"/>
      <c r="NS337" s="30"/>
      <c r="NT337" s="30"/>
      <c r="NU337" s="30"/>
      <c r="NV337" s="30"/>
      <c r="NW337" s="30"/>
      <c r="NX337" s="30"/>
      <c r="NY337" s="30"/>
      <c r="NZ337" s="30"/>
      <c r="OA337" s="30"/>
      <c r="OB337" s="30"/>
      <c r="OC337" s="30"/>
      <c r="OD337" s="30"/>
      <c r="OE337" s="30"/>
      <c r="OF337" s="30"/>
      <c r="OG337" s="30"/>
      <c r="OH337" s="30"/>
      <c r="OI337" s="30"/>
      <c r="OJ337" s="30"/>
      <c r="OK337" s="30"/>
      <c r="OL337" s="30"/>
      <c r="OM337" s="30">
        <f>COUNTIF(Q337:AA337,"x")</f>
        <v>1</v>
      </c>
      <c r="ON337" s="74"/>
    </row>
    <row r="338" spans="1:404" ht="73.5" hidden="1" customHeight="1">
      <c r="A338" s="311"/>
      <c r="B338" s="74">
        <v>94</v>
      </c>
      <c r="C338" s="16" t="s">
        <v>291</v>
      </c>
      <c r="D338" s="73" t="s">
        <v>2</v>
      </c>
      <c r="E338" s="16" t="s">
        <v>292</v>
      </c>
      <c r="F338" s="82" t="s">
        <v>2</v>
      </c>
      <c r="G338" s="73"/>
      <c r="H338" s="89" t="s">
        <v>292</v>
      </c>
      <c r="I338" s="33" t="s">
        <v>750</v>
      </c>
      <c r="J338" s="76"/>
      <c r="K338" s="30" t="s">
        <v>636</v>
      </c>
      <c r="L338" s="30" t="s">
        <v>957</v>
      </c>
      <c r="M338" s="29" t="s">
        <v>983</v>
      </c>
      <c r="N338" s="93" t="s">
        <v>639</v>
      </c>
      <c r="O338" s="302"/>
      <c r="P338" s="76"/>
      <c r="Q338" s="30"/>
      <c r="R338" s="30"/>
      <c r="S338" s="30"/>
      <c r="T338" s="30"/>
      <c r="U338" s="30"/>
      <c r="V338" s="30"/>
      <c r="W338" s="30"/>
      <c r="X338" s="30"/>
      <c r="Y338" s="30" t="s">
        <v>27</v>
      </c>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130"/>
      <c r="CP338" s="130"/>
      <c r="CQ338" s="130"/>
      <c r="CR338" s="130"/>
      <c r="CS338" s="130"/>
      <c r="CT338" s="130"/>
      <c r="CU338" s="130"/>
      <c r="CV338" s="130"/>
      <c r="CW338" s="130"/>
      <c r="CX338" s="130"/>
      <c r="CY338" s="30"/>
      <c r="CZ338" s="30"/>
      <c r="DA338" s="30"/>
      <c r="DB338" s="30"/>
      <c r="DC338" s="30"/>
      <c r="DD338" s="30"/>
      <c r="DE338" s="30"/>
      <c r="DF338" s="30"/>
      <c r="DG338" s="30"/>
      <c r="DH338" s="135"/>
      <c r="DI338" s="30"/>
      <c r="DJ338" s="30"/>
      <c r="DK338" s="30"/>
      <c r="DL338" s="30"/>
      <c r="DM338" s="30"/>
      <c r="DN338" s="30"/>
      <c r="DO338" s="30"/>
      <c r="DP338" s="30"/>
      <c r="DQ338" s="30"/>
      <c r="DR338" s="135"/>
      <c r="DS338" s="30"/>
      <c r="DT338" s="30"/>
      <c r="DU338" s="30"/>
      <c r="DV338" s="130"/>
      <c r="DW338" s="130"/>
      <c r="DX338" s="130"/>
      <c r="DY338" s="130"/>
      <c r="DZ338" s="130"/>
      <c r="EA338" s="130"/>
      <c r="EB338" s="130"/>
      <c r="EC338" s="130"/>
      <c r="ED338" s="130"/>
      <c r="EE338" s="130"/>
      <c r="EF338" s="130"/>
      <c r="EG338" s="130"/>
      <c r="EH338" s="130"/>
      <c r="EI338" s="130"/>
      <c r="EJ338" s="130"/>
      <c r="EK338" s="130"/>
      <c r="EL338" s="130"/>
      <c r="EM338" s="130"/>
      <c r="EN338" s="130"/>
      <c r="EO338" s="130"/>
      <c r="EP338" s="30"/>
      <c r="EQ338" s="30"/>
      <c r="ER338" s="30"/>
      <c r="ES338" s="30"/>
      <c r="ET338" s="30"/>
      <c r="EU338" s="30"/>
      <c r="EV338" s="30"/>
      <c r="EW338" s="30"/>
      <c r="EX338" s="30"/>
      <c r="EY338" s="135"/>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c r="IM338" s="30"/>
      <c r="IN338" s="30"/>
      <c r="IO338" s="30"/>
      <c r="IP338" s="30"/>
      <c r="IQ338" s="30"/>
      <c r="IR338" s="30"/>
      <c r="IS338" s="30"/>
      <c r="IT338" s="30"/>
      <c r="IU338" s="30"/>
      <c r="IV338" s="30"/>
      <c r="IW338" s="30"/>
      <c r="IX338" s="30"/>
      <c r="IY338" s="30"/>
      <c r="IZ338" s="30"/>
      <c r="JA338" s="30"/>
      <c r="JB338" s="30"/>
      <c r="JC338" s="30"/>
      <c r="JD338" s="30"/>
      <c r="JE338" s="30"/>
      <c r="JF338" s="30"/>
      <c r="JG338" s="30"/>
      <c r="JH338" s="30"/>
      <c r="JI338" s="30"/>
      <c r="JJ338" s="30"/>
      <c r="JK338" s="30"/>
      <c r="JL338" s="30"/>
      <c r="JM338" s="30"/>
      <c r="JN338" s="30"/>
      <c r="JO338" s="30"/>
      <c r="JP338" s="30"/>
      <c r="JQ338" s="30"/>
      <c r="JR338" s="30"/>
      <c r="JS338" s="30"/>
      <c r="JT338" s="30"/>
      <c r="JU338" s="30"/>
      <c r="JV338" s="30"/>
      <c r="JW338" s="30"/>
      <c r="JX338" s="30"/>
      <c r="JY338" s="30"/>
      <c r="JZ338" s="30"/>
      <c r="KA338" s="30"/>
      <c r="KB338" s="30"/>
      <c r="KC338" s="30"/>
      <c r="KD338" s="30"/>
      <c r="KE338" s="30"/>
      <c r="KF338" s="30"/>
      <c r="KG338" s="30"/>
      <c r="KH338" s="30"/>
      <c r="KI338" s="30"/>
      <c r="KJ338" s="30"/>
      <c r="KK338" s="30"/>
      <c r="KL338" s="30"/>
      <c r="KM338" s="30"/>
      <c r="KN338" s="30"/>
      <c r="KO338" s="30"/>
      <c r="KP338" s="30"/>
      <c r="KQ338" s="30"/>
      <c r="KR338" s="30"/>
      <c r="KS338" s="30"/>
      <c r="KT338" s="30"/>
      <c r="KU338" s="30"/>
      <c r="KV338" s="30"/>
      <c r="KW338" s="30"/>
      <c r="KX338" s="30"/>
      <c r="KY338" s="30"/>
      <c r="KZ338" s="30"/>
      <c r="LA338" s="30"/>
      <c r="LB338" s="30"/>
      <c r="LC338" s="30"/>
      <c r="LD338" s="130"/>
      <c r="LE338" s="130"/>
      <c r="LF338" s="130"/>
      <c r="LG338" s="130"/>
      <c r="LH338" s="130"/>
      <c r="LI338" s="130"/>
      <c r="LJ338" s="130"/>
      <c r="LK338" s="130"/>
      <c r="LL338" s="130"/>
      <c r="LM338" s="130"/>
      <c r="LN338" s="130"/>
      <c r="LO338" s="130"/>
      <c r="LP338" s="130"/>
      <c r="LQ338" s="130"/>
      <c r="LR338" s="130"/>
      <c r="LS338" s="130"/>
      <c r="LT338" s="130"/>
      <c r="LU338" s="130"/>
      <c r="LV338" s="130"/>
      <c r="LW338" s="130"/>
      <c r="LX338" s="135"/>
      <c r="LY338" s="30"/>
      <c r="LZ338" s="30"/>
      <c r="MA338" s="30"/>
      <c r="MB338" s="30"/>
      <c r="MC338" s="30"/>
      <c r="MD338" s="30"/>
      <c r="ME338" s="30"/>
      <c r="MF338" s="30"/>
      <c r="MG338" s="30"/>
      <c r="MH338" s="30"/>
      <c r="MI338" s="30"/>
      <c r="MJ338" s="30"/>
      <c r="MK338" s="30"/>
      <c r="ML338" s="30"/>
      <c r="MM338" s="30"/>
      <c r="MN338" s="30"/>
      <c r="MO338" s="30"/>
      <c r="MP338" s="30"/>
      <c r="MQ338" s="30"/>
      <c r="MR338" s="30"/>
      <c r="MS338" s="30"/>
      <c r="MT338" s="30"/>
      <c r="MU338" s="30"/>
      <c r="MV338" s="30"/>
      <c r="MW338" s="30"/>
      <c r="MX338" s="30"/>
      <c r="MY338" s="30"/>
      <c r="MZ338" s="30"/>
      <c r="NA338" s="30"/>
      <c r="NB338" s="30"/>
      <c r="NC338" s="135"/>
      <c r="ND338" s="30"/>
      <c r="NE338" s="30"/>
      <c r="NF338" s="30"/>
      <c r="NG338" s="30"/>
      <c r="NH338" s="30"/>
      <c r="NI338" s="30"/>
      <c r="NJ338" s="30"/>
      <c r="NK338" s="30"/>
      <c r="NL338" s="30"/>
      <c r="NM338" s="30"/>
      <c r="NN338" s="30"/>
      <c r="NO338" s="30"/>
      <c r="NP338" s="30"/>
      <c r="NQ338" s="30"/>
      <c r="NR338" s="30"/>
      <c r="NS338" s="30"/>
      <c r="NT338" s="30"/>
      <c r="NU338" s="30"/>
      <c r="NV338" s="30"/>
      <c r="NW338" s="30"/>
      <c r="NX338" s="30"/>
      <c r="NY338" s="30"/>
      <c r="NZ338" s="30"/>
      <c r="OA338" s="30"/>
      <c r="OB338" s="30"/>
      <c r="OC338" s="30"/>
      <c r="OD338" s="30"/>
      <c r="OE338" s="30"/>
      <c r="OF338" s="30"/>
      <c r="OG338" s="30"/>
      <c r="OH338" s="30"/>
      <c r="OI338" s="30"/>
      <c r="OJ338" s="30"/>
      <c r="OK338" s="30"/>
      <c r="OL338" s="30"/>
      <c r="OM338" s="30">
        <f>COUNTIF(Q338:AA338,"x")</f>
        <v>1</v>
      </c>
      <c r="ON338" s="74"/>
    </row>
    <row r="339" spans="1:404" ht="24" customHeight="1">
      <c r="A339" s="28"/>
      <c r="B339" s="51"/>
      <c r="C339" s="296" t="s">
        <v>12</v>
      </c>
      <c r="D339" s="296"/>
      <c r="E339" s="296"/>
      <c r="F339" s="82"/>
      <c r="G339" s="164">
        <f>COUNTIF(G340:G340,"x")</f>
        <v>0</v>
      </c>
      <c r="H339" s="12"/>
      <c r="I339" s="26"/>
      <c r="J339" s="54"/>
      <c r="K339" s="105"/>
      <c r="L339" s="105"/>
      <c r="M339" s="105"/>
      <c r="N339" s="105"/>
      <c r="O339" s="25">
        <f>COUNTIF(O340:O340,"x")</f>
        <v>1</v>
      </c>
      <c r="P339" s="12">
        <f>SUM(P340:P340)</f>
        <v>1</v>
      </c>
      <c r="Q339" s="108" t="s">
        <v>122</v>
      </c>
      <c r="R339" s="124" t="s">
        <v>122</v>
      </c>
      <c r="S339" s="124" t="s">
        <v>122</v>
      </c>
      <c r="T339" s="124" t="s">
        <v>122</v>
      </c>
      <c r="U339" s="124" t="s">
        <v>122</v>
      </c>
      <c r="V339" s="124" t="s">
        <v>122</v>
      </c>
      <c r="W339" s="124" t="s">
        <v>122</v>
      </c>
      <c r="X339" s="124" t="s">
        <v>122</v>
      </c>
      <c r="Y339" s="124" t="s">
        <v>122</v>
      </c>
      <c r="Z339" s="124" t="s">
        <v>122</v>
      </c>
      <c r="AA339" s="124" t="s">
        <v>122</v>
      </c>
      <c r="AB339" s="124"/>
      <c r="AC339" s="124"/>
      <c r="AD339" s="124"/>
      <c r="AE339" s="119"/>
      <c r="AF339" s="120"/>
      <c r="AG339" s="120"/>
      <c r="AH339" s="120"/>
      <c r="AI339" s="120"/>
      <c r="AJ339" s="120"/>
      <c r="AK339" s="120"/>
      <c r="AL339" s="120"/>
      <c r="AM339" s="120"/>
      <c r="AN339" s="120"/>
      <c r="AO339" s="120"/>
      <c r="AP339" s="120"/>
      <c r="AQ339" s="120"/>
      <c r="AR339" s="120"/>
      <c r="AS339" s="120"/>
      <c r="AT339" s="120"/>
      <c r="AU339" s="120"/>
      <c r="AV339" s="164"/>
      <c r="AW339" s="120"/>
      <c r="AX339" s="120"/>
      <c r="AY339" s="120"/>
      <c r="AZ339" s="120"/>
      <c r="BA339" s="119"/>
      <c r="BB339" s="119"/>
      <c r="BC339" s="119"/>
      <c r="BD339" s="119"/>
      <c r="BE339" s="119"/>
      <c r="BF339" s="119"/>
      <c r="BG339" s="119"/>
      <c r="BH339" s="119"/>
      <c r="BI339" s="119"/>
      <c r="BJ339" s="119"/>
      <c r="BK339" s="120"/>
      <c r="BL339" s="120"/>
      <c r="BM339" s="120"/>
      <c r="BN339" s="164"/>
      <c r="BO339" s="164"/>
      <c r="BP339" s="164"/>
      <c r="BQ339" s="120"/>
      <c r="BR339" s="120"/>
      <c r="BS339" s="120"/>
      <c r="BT339" s="120"/>
      <c r="BU339" s="120"/>
      <c r="BV339" s="120"/>
      <c r="BW339" s="120"/>
      <c r="BX339" s="120"/>
      <c r="BY339" s="120"/>
      <c r="BZ339" s="120"/>
      <c r="CA339" s="120"/>
      <c r="CB339" s="120"/>
      <c r="CC339" s="120"/>
      <c r="CD339" s="120"/>
      <c r="CE339" s="120"/>
      <c r="CF339" s="119"/>
      <c r="CG339" s="119"/>
      <c r="CH339" s="119"/>
      <c r="CI339" s="119"/>
      <c r="CJ339" s="119"/>
      <c r="CK339" s="119"/>
      <c r="CL339" s="119"/>
      <c r="CM339" s="119"/>
      <c r="CN339" s="119"/>
      <c r="CO339" s="125"/>
      <c r="CP339" s="125"/>
      <c r="CQ339" s="125"/>
      <c r="CR339" s="125"/>
      <c r="CS339" s="125"/>
      <c r="CT339" s="125"/>
      <c r="CU339" s="125"/>
      <c r="CV339" s="125"/>
      <c r="CW339" s="125"/>
      <c r="CX339" s="125"/>
      <c r="CY339" s="120"/>
      <c r="CZ339" s="120"/>
      <c r="DA339" s="120"/>
      <c r="DB339" s="120"/>
      <c r="DC339" s="120"/>
      <c r="DD339" s="120"/>
      <c r="DE339" s="120"/>
      <c r="DF339" s="120"/>
      <c r="DG339" s="120"/>
      <c r="DH339" s="126"/>
      <c r="DI339" s="120"/>
      <c r="DJ339" s="120"/>
      <c r="DK339" s="120"/>
      <c r="DL339" s="120"/>
      <c r="DM339" s="120"/>
      <c r="DN339" s="120"/>
      <c r="DO339" s="120"/>
      <c r="DP339" s="120"/>
      <c r="DQ339" s="120"/>
      <c r="DR339" s="126"/>
      <c r="DS339" s="119"/>
      <c r="DT339" s="119"/>
      <c r="DU339" s="119"/>
      <c r="DV339" s="125"/>
      <c r="DW339" s="203"/>
      <c r="DX339" s="203"/>
      <c r="DY339" s="203"/>
      <c r="DZ339" s="203"/>
      <c r="EA339" s="203"/>
      <c r="EB339" s="203"/>
      <c r="EC339" s="203"/>
      <c r="ED339" s="203"/>
      <c r="EE339" s="125"/>
      <c r="EF339" s="125"/>
      <c r="EG339" s="125"/>
      <c r="EH339" s="125"/>
      <c r="EI339" s="125"/>
      <c r="EJ339" s="125"/>
      <c r="EK339" s="125"/>
      <c r="EL339" s="125"/>
      <c r="EM339" s="125"/>
      <c r="EN339" s="125"/>
      <c r="EO339" s="125"/>
      <c r="EP339" s="120"/>
      <c r="EQ339" s="120"/>
      <c r="ER339" s="120"/>
      <c r="ES339" s="120"/>
      <c r="ET339" s="120"/>
      <c r="EU339" s="120"/>
      <c r="EV339" s="120"/>
      <c r="EW339" s="120"/>
      <c r="EX339" s="120"/>
      <c r="EY339" s="126"/>
      <c r="EZ339" s="119"/>
      <c r="FA339" s="119"/>
      <c r="FB339" s="119"/>
      <c r="FC339" s="120"/>
      <c r="FD339" s="120"/>
      <c r="FE339" s="120"/>
      <c r="FF339" s="120"/>
      <c r="FG339" s="120"/>
      <c r="FH339" s="120"/>
      <c r="FI339" s="120"/>
      <c r="FJ339" s="120"/>
      <c r="FK339" s="120"/>
      <c r="FL339" s="120"/>
      <c r="FM339" s="120"/>
      <c r="FN339" s="120"/>
      <c r="FO339" s="120"/>
      <c r="FP339" s="120"/>
      <c r="FQ339" s="120"/>
      <c r="FR339" s="120"/>
      <c r="FS339" s="120"/>
      <c r="FT339" s="120"/>
      <c r="FU339" s="119"/>
      <c r="FV339" s="119"/>
      <c r="FW339" s="119"/>
      <c r="FX339" s="119"/>
      <c r="FY339" s="119"/>
      <c r="FZ339" s="119"/>
      <c r="GA339" s="119"/>
      <c r="GB339" s="119"/>
      <c r="GC339" s="119"/>
      <c r="GD339" s="119"/>
      <c r="GE339" s="119"/>
      <c r="GF339" s="119"/>
      <c r="GG339" s="120"/>
      <c r="GH339" s="120"/>
      <c r="GI339" s="120"/>
      <c r="GJ339" s="120"/>
      <c r="GK339" s="120"/>
      <c r="GL339" s="120"/>
      <c r="GM339" s="120"/>
      <c r="GN339" s="120"/>
      <c r="GO339" s="164"/>
      <c r="GP339" s="164"/>
      <c r="GQ339" s="164"/>
      <c r="GR339" s="164"/>
      <c r="GS339" s="164"/>
      <c r="GT339" s="120"/>
      <c r="GU339" s="120"/>
      <c r="GV339" s="120"/>
      <c r="GW339" s="120"/>
      <c r="GX339" s="119"/>
      <c r="GY339" s="119"/>
      <c r="GZ339" s="119"/>
      <c r="HA339" s="119"/>
      <c r="HB339" s="119"/>
      <c r="HC339" s="119"/>
      <c r="HD339" s="119"/>
      <c r="HE339" s="119"/>
      <c r="HF339" s="119"/>
      <c r="HG339" s="119"/>
      <c r="HH339" s="119"/>
      <c r="HI339" s="120"/>
      <c r="HJ339" s="119"/>
      <c r="HK339" s="119"/>
      <c r="HL339" s="119"/>
      <c r="HM339" s="119"/>
      <c r="HN339" s="120"/>
      <c r="HO339" s="120"/>
      <c r="HP339" s="120"/>
      <c r="HQ339" s="120"/>
      <c r="HR339" s="120"/>
      <c r="HS339" s="120"/>
      <c r="HT339" s="120"/>
      <c r="HU339" s="120"/>
      <c r="HV339" s="120"/>
      <c r="HW339" s="120"/>
      <c r="HX339" s="120"/>
      <c r="HY339" s="120"/>
      <c r="HZ339" s="120"/>
      <c r="IA339" s="120"/>
      <c r="IB339" s="120"/>
      <c r="IC339" s="119"/>
      <c r="ID339" s="119"/>
      <c r="IE339" s="119"/>
      <c r="IF339" s="119"/>
      <c r="IG339" s="119"/>
      <c r="IH339" s="119"/>
      <c r="II339" s="119"/>
      <c r="IJ339" s="119"/>
      <c r="IK339" s="119"/>
      <c r="IL339" s="119"/>
      <c r="IM339" s="119"/>
      <c r="IN339" s="119"/>
      <c r="IO339" s="119"/>
      <c r="IP339" s="119"/>
      <c r="IQ339" s="119"/>
      <c r="IR339" s="119"/>
      <c r="IS339" s="119"/>
      <c r="IT339" s="119"/>
      <c r="IU339" s="119"/>
      <c r="IV339" s="119"/>
      <c r="IW339" s="119"/>
      <c r="IX339" s="119"/>
      <c r="IY339" s="119"/>
      <c r="IZ339" s="119"/>
      <c r="JA339" s="120"/>
      <c r="JB339" s="120"/>
      <c r="JC339" s="120"/>
      <c r="JD339" s="120"/>
      <c r="JE339" s="120"/>
      <c r="JF339" s="120"/>
      <c r="JG339" s="119"/>
      <c r="JH339" s="119"/>
      <c r="JI339" s="119"/>
      <c r="JJ339" s="119"/>
      <c r="JK339" s="119"/>
      <c r="JL339" s="119"/>
      <c r="JM339" s="119"/>
      <c r="JN339" s="119"/>
      <c r="JO339" s="119"/>
      <c r="JP339" s="119"/>
      <c r="JQ339" s="119"/>
      <c r="JR339" s="119"/>
      <c r="JS339" s="119"/>
      <c r="JT339" s="119"/>
      <c r="JU339" s="119"/>
      <c r="JV339" s="119"/>
      <c r="JW339" s="119"/>
      <c r="JX339" s="119"/>
      <c r="JY339" s="119"/>
      <c r="JZ339" s="119"/>
      <c r="KA339" s="119"/>
      <c r="KB339" s="119"/>
      <c r="KC339" s="230"/>
      <c r="KD339" s="230"/>
      <c r="KE339" s="230"/>
      <c r="KF339" s="230"/>
      <c r="KG339" s="230"/>
      <c r="KH339" s="230"/>
      <c r="KI339" s="230"/>
      <c r="KJ339" s="230"/>
      <c r="KK339" s="230"/>
      <c r="KL339" s="230"/>
      <c r="KM339" s="230"/>
      <c r="KN339" s="230"/>
      <c r="KO339" s="230"/>
      <c r="KP339" s="230"/>
      <c r="KQ339" s="119"/>
      <c r="KR339" s="119"/>
      <c r="KS339" s="119"/>
      <c r="KT339" s="119"/>
      <c r="KU339" s="119"/>
      <c r="KV339" s="119"/>
      <c r="KW339" s="119"/>
      <c r="KX339" s="119"/>
      <c r="KY339" s="119"/>
      <c r="KZ339" s="119"/>
      <c r="LA339" s="119"/>
      <c r="LB339" s="119"/>
      <c r="LC339" s="119"/>
      <c r="LD339" s="125"/>
      <c r="LE339" s="125"/>
      <c r="LF339" s="125"/>
      <c r="LG339" s="231"/>
      <c r="LH339" s="231"/>
      <c r="LI339" s="231"/>
      <c r="LJ339" s="231"/>
      <c r="LK339" s="231"/>
      <c r="LL339" s="231"/>
      <c r="LM339" s="231"/>
      <c r="LN339" s="231"/>
      <c r="LO339" s="231"/>
      <c r="LP339" s="231"/>
      <c r="LQ339" s="231"/>
      <c r="LR339" s="231"/>
      <c r="LS339" s="125"/>
      <c r="LT339" s="125"/>
      <c r="LU339" s="125"/>
      <c r="LV339" s="125"/>
      <c r="LW339" s="125"/>
      <c r="LX339" s="126"/>
      <c r="LY339" s="119"/>
      <c r="LZ339" s="119"/>
      <c r="MA339" s="119"/>
      <c r="MB339" s="119"/>
      <c r="MC339" s="119"/>
      <c r="MD339" s="119"/>
      <c r="ME339" s="119"/>
      <c r="MF339" s="119"/>
      <c r="MG339" s="119"/>
      <c r="MH339" s="119"/>
      <c r="MI339" s="119"/>
      <c r="MJ339" s="119"/>
      <c r="MK339" s="230"/>
      <c r="ML339" s="230"/>
      <c r="MM339" s="230"/>
      <c r="MN339" s="230"/>
      <c r="MO339" s="230"/>
      <c r="MP339" s="230"/>
      <c r="MQ339" s="230"/>
      <c r="MR339" s="230"/>
      <c r="MS339" s="230"/>
      <c r="MT339" s="230"/>
      <c r="MU339" s="230"/>
      <c r="MV339" s="230"/>
      <c r="MW339" s="230"/>
      <c r="MX339" s="230"/>
      <c r="MY339" s="119"/>
      <c r="MZ339" s="119"/>
      <c r="NA339" s="119"/>
      <c r="NB339" s="119"/>
      <c r="NC339" s="126"/>
      <c r="ND339" s="119"/>
      <c r="NE339" s="119"/>
      <c r="NF339" s="119"/>
      <c r="NG339" s="119"/>
      <c r="NH339" s="119"/>
      <c r="NI339" s="119"/>
      <c r="NJ339" s="119"/>
      <c r="NK339" s="119"/>
      <c r="NL339" s="119"/>
      <c r="NM339" s="119"/>
      <c r="NN339" s="119"/>
      <c r="NO339" s="119"/>
      <c r="NP339" s="119"/>
      <c r="NQ339" s="119"/>
      <c r="NR339" s="119"/>
      <c r="NS339" s="119"/>
      <c r="NT339" s="119"/>
      <c r="NU339" s="119"/>
      <c r="NV339" s="119"/>
      <c r="NW339" s="119"/>
      <c r="NX339" s="119"/>
      <c r="NY339" s="119"/>
      <c r="NZ339" s="119"/>
      <c r="OA339" s="119"/>
      <c r="OB339" s="119"/>
      <c r="OC339" s="119"/>
      <c r="OD339" s="119"/>
      <c r="OE339" s="119"/>
      <c r="OF339" s="119"/>
      <c r="OG339" s="119"/>
      <c r="OH339" s="119"/>
      <c r="OI339" s="119"/>
      <c r="OJ339" s="119"/>
      <c r="OK339" s="119"/>
      <c r="OL339" s="119"/>
      <c r="OM339" s="30"/>
      <c r="ON339" s="15"/>
    </row>
    <row r="340" spans="1:404" ht="32.25" hidden="1" customHeight="1">
      <c r="A340" s="309">
        <v>285</v>
      </c>
      <c r="B340" s="51">
        <v>95</v>
      </c>
      <c r="C340" s="16" t="s">
        <v>751</v>
      </c>
      <c r="D340" s="14" t="s">
        <v>2</v>
      </c>
      <c r="E340" s="16" t="s">
        <v>293</v>
      </c>
      <c r="F340" s="82" t="s">
        <v>2</v>
      </c>
      <c r="G340" s="14"/>
      <c r="H340" s="89" t="s">
        <v>293</v>
      </c>
      <c r="I340" s="49" t="s">
        <v>752</v>
      </c>
      <c r="J340" s="54" t="s">
        <v>538</v>
      </c>
      <c r="K340" s="30" t="s">
        <v>636</v>
      </c>
      <c r="L340" s="30" t="s">
        <v>637</v>
      </c>
      <c r="M340" s="29" t="s">
        <v>983</v>
      </c>
      <c r="N340" s="93" t="s">
        <v>639</v>
      </c>
      <c r="O340" s="300" t="s">
        <v>27</v>
      </c>
      <c r="P340" s="54">
        <v>1</v>
      </c>
      <c r="Q340" s="30"/>
      <c r="R340" s="30"/>
      <c r="S340" s="30"/>
      <c r="T340" s="30" t="s">
        <v>27</v>
      </c>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130"/>
      <c r="CP340" s="130"/>
      <c r="CQ340" s="130"/>
      <c r="CR340" s="130"/>
      <c r="CS340" s="130"/>
      <c r="CT340" s="130"/>
      <c r="CU340" s="130"/>
      <c r="CV340" s="130"/>
      <c r="CW340" s="130"/>
      <c r="CX340" s="130"/>
      <c r="CY340" s="30"/>
      <c r="CZ340" s="30"/>
      <c r="DA340" s="30"/>
      <c r="DB340" s="30"/>
      <c r="DC340" s="30"/>
      <c r="DD340" s="30"/>
      <c r="DE340" s="30"/>
      <c r="DF340" s="30"/>
      <c r="DG340" s="30"/>
      <c r="DH340" s="135"/>
      <c r="DI340" s="30"/>
      <c r="DJ340" s="30"/>
      <c r="DK340" s="30"/>
      <c r="DL340" s="30"/>
      <c r="DM340" s="30"/>
      <c r="DN340" s="30"/>
      <c r="DO340" s="30"/>
      <c r="DP340" s="30"/>
      <c r="DQ340" s="30"/>
      <c r="DR340" s="152" t="s">
        <v>1067</v>
      </c>
      <c r="DS340" s="152" t="s">
        <v>1067</v>
      </c>
      <c r="DT340" s="152" t="s">
        <v>1067</v>
      </c>
      <c r="DU340" s="152" t="s">
        <v>1067</v>
      </c>
      <c r="DV340" s="152" t="s">
        <v>1067</v>
      </c>
      <c r="DW340" s="30">
        <v>2</v>
      </c>
      <c r="DX340" s="30">
        <v>1</v>
      </c>
      <c r="DY340" s="30">
        <v>2</v>
      </c>
      <c r="DZ340" s="30">
        <v>2</v>
      </c>
      <c r="EA340" s="23">
        <v>1</v>
      </c>
      <c r="EB340" s="23">
        <v>2</v>
      </c>
      <c r="EC340" s="30">
        <v>2</v>
      </c>
      <c r="ED340" s="30">
        <v>2</v>
      </c>
      <c r="EE340" s="30">
        <v>2</v>
      </c>
      <c r="EF340" s="30">
        <v>2</v>
      </c>
      <c r="EG340" s="30">
        <v>2</v>
      </c>
      <c r="EH340" s="23">
        <v>2</v>
      </c>
      <c r="EI340" s="30">
        <v>2</v>
      </c>
      <c r="EJ340" s="23">
        <v>1</v>
      </c>
      <c r="EK340" s="30">
        <v>2</v>
      </c>
      <c r="EL340" s="30">
        <v>2</v>
      </c>
      <c r="EM340" s="30">
        <v>2</v>
      </c>
      <c r="EN340" s="30"/>
      <c r="EO340" s="208">
        <f>COUNTIF(DW340:EN340,"2")</f>
        <v>14</v>
      </c>
      <c r="EP340" s="207">
        <f t="shared" ref="EP340" si="1055">EO340/(EO340+EQ340+ES340+EU340)</f>
        <v>0.82352941176470584</v>
      </c>
      <c r="EQ340" s="208">
        <f>COUNTIF(DW340:EN340,"1")</f>
        <v>3</v>
      </c>
      <c r="ER340" s="207">
        <f t="shared" ref="ER340" si="1056">EQ340/(EO340+EQ340+ES340+EU340)</f>
        <v>0.17647058823529413</v>
      </c>
      <c r="ES340" s="208">
        <f>COUNTIF(DW340:EN340,"0")</f>
        <v>0</v>
      </c>
      <c r="ET340" s="207">
        <f t="shared" ref="ET340" si="1057">ES340/(EO340+EQ340+ES340+EU340)</f>
        <v>0</v>
      </c>
      <c r="EU340" s="208">
        <f>COUNTIF(DW340:EN340,"KĐG")</f>
        <v>0</v>
      </c>
      <c r="EV340" s="207">
        <f t="shared" ref="EV340" si="1058">EU340/(EO340+EQ340+ES340+EU340)</f>
        <v>0</v>
      </c>
      <c r="EW340" s="209">
        <f t="shared" ref="EW340" si="1059">(((EO340*2)+(EQ340*1)+(ES340*0)))/(EO340+EQ340+ES340)</f>
        <v>1.8235294117647058</v>
      </c>
      <c r="EX340" s="169" t="str">
        <f t="shared" ref="EX340" si="1060">IF(EV340&gt;=50%,"KĐG",IF(EW340&gt;=1.6,"ĐMT",IF(EW340&gt;=1,"CCG","CĐ")))</f>
        <v>ĐMT</v>
      </c>
      <c r="EY340" s="135"/>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130"/>
      <c r="LE340" s="130"/>
      <c r="LF340" s="130"/>
      <c r="LG340" s="130"/>
      <c r="LH340" s="130"/>
      <c r="LI340" s="130"/>
      <c r="LJ340" s="130"/>
      <c r="LK340" s="130"/>
      <c r="LL340" s="130"/>
      <c r="LM340" s="130"/>
      <c r="LN340" s="130"/>
      <c r="LO340" s="130"/>
      <c r="LP340" s="130"/>
      <c r="LQ340" s="130"/>
      <c r="LR340" s="130"/>
      <c r="LS340" s="130"/>
      <c r="LT340" s="130"/>
      <c r="LU340" s="130"/>
      <c r="LV340" s="130"/>
      <c r="LW340" s="130"/>
      <c r="LX340" s="135"/>
      <c r="LY340" s="30"/>
      <c r="LZ340" s="30"/>
      <c r="MA340" s="30"/>
      <c r="MB340" s="30"/>
      <c r="MC340" s="30"/>
      <c r="MD340" s="30"/>
      <c r="ME340" s="30"/>
      <c r="MF340" s="30"/>
      <c r="MG340" s="30"/>
      <c r="MH340" s="30"/>
      <c r="MI340" s="30"/>
      <c r="MJ340" s="30"/>
      <c r="MK340" s="30"/>
      <c r="ML340" s="30"/>
      <c r="MM340" s="30"/>
      <c r="MN340" s="30"/>
      <c r="MO340" s="30"/>
      <c r="MP340" s="30"/>
      <c r="MQ340" s="30"/>
      <c r="MR340" s="30"/>
      <c r="MS340" s="30"/>
      <c r="MT340" s="30"/>
      <c r="MU340" s="30"/>
      <c r="MV340" s="30"/>
      <c r="MW340" s="30"/>
      <c r="MX340" s="30"/>
      <c r="MY340" s="30"/>
      <c r="MZ340" s="30"/>
      <c r="NA340" s="30"/>
      <c r="NB340" s="30"/>
      <c r="NC340" s="135"/>
      <c r="ND340" s="30"/>
      <c r="NE340" s="30"/>
      <c r="NF340" s="30"/>
      <c r="NG340" s="30"/>
      <c r="NH340" s="30"/>
      <c r="NI340" s="30"/>
      <c r="NJ340" s="30"/>
      <c r="NK340" s="30"/>
      <c r="NL340" s="30"/>
      <c r="NM340" s="30"/>
      <c r="NN340" s="30"/>
      <c r="NO340" s="30"/>
      <c r="NP340" s="30"/>
      <c r="NQ340" s="30"/>
      <c r="NR340" s="30"/>
      <c r="NS340" s="30"/>
      <c r="NT340" s="30"/>
      <c r="NU340" s="30"/>
      <c r="NV340" s="30"/>
      <c r="NW340" s="30"/>
      <c r="NX340" s="30"/>
      <c r="NY340" s="30"/>
      <c r="NZ340" s="30"/>
      <c r="OA340" s="30"/>
      <c r="OB340" s="30"/>
      <c r="OC340" s="30"/>
      <c r="OD340" s="30"/>
      <c r="OE340" s="30"/>
      <c r="OF340" s="30"/>
      <c r="OG340" s="30"/>
      <c r="OH340" s="30"/>
      <c r="OI340" s="30"/>
      <c r="OJ340" s="30"/>
      <c r="OK340" s="30"/>
      <c r="OL340" s="30"/>
      <c r="OM340" s="30">
        <f>COUNTIF(Q340:AA340,"x")</f>
        <v>1</v>
      </c>
      <c r="ON340" s="15"/>
    </row>
    <row r="341" spans="1:404" ht="32.25" customHeight="1">
      <c r="A341" s="311"/>
      <c r="B341" s="74">
        <v>95</v>
      </c>
      <c r="C341" s="16" t="s">
        <v>751</v>
      </c>
      <c r="D341" s="73" t="s">
        <v>2</v>
      </c>
      <c r="E341" s="16" t="s">
        <v>293</v>
      </c>
      <c r="F341" s="82" t="s">
        <v>2</v>
      </c>
      <c r="G341" s="73"/>
      <c r="H341" s="89" t="s">
        <v>293</v>
      </c>
      <c r="I341" s="49" t="s">
        <v>752</v>
      </c>
      <c r="J341" s="76"/>
      <c r="K341" s="30" t="s">
        <v>636</v>
      </c>
      <c r="L341" s="30" t="s">
        <v>637</v>
      </c>
      <c r="M341" s="29" t="s">
        <v>983</v>
      </c>
      <c r="N341" s="93" t="s">
        <v>639</v>
      </c>
      <c r="O341" s="302"/>
      <c r="P341" s="76"/>
      <c r="Q341" s="30"/>
      <c r="R341" s="30"/>
      <c r="S341" s="30"/>
      <c r="T341" s="30"/>
      <c r="U341" s="30"/>
      <c r="V341" s="30"/>
      <c r="W341" s="30" t="s">
        <v>27</v>
      </c>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130"/>
      <c r="CP341" s="130"/>
      <c r="CQ341" s="130"/>
      <c r="CR341" s="130"/>
      <c r="CS341" s="130"/>
      <c r="CT341" s="130"/>
      <c r="CU341" s="130"/>
      <c r="CV341" s="130"/>
      <c r="CW341" s="130"/>
      <c r="CX341" s="130"/>
      <c r="CY341" s="30"/>
      <c r="CZ341" s="30"/>
      <c r="DA341" s="30"/>
      <c r="DB341" s="30"/>
      <c r="DC341" s="30"/>
      <c r="DD341" s="30"/>
      <c r="DE341" s="30"/>
      <c r="DF341" s="30"/>
      <c r="DG341" s="30"/>
      <c r="DH341" s="135"/>
      <c r="DI341" s="30"/>
      <c r="DJ341" s="30"/>
      <c r="DK341" s="30"/>
      <c r="DL341" s="30"/>
      <c r="DM341" s="30"/>
      <c r="DN341" s="30"/>
      <c r="DO341" s="30"/>
      <c r="DP341" s="30"/>
      <c r="DQ341" s="30"/>
      <c r="DR341" s="135"/>
      <c r="DS341" s="30"/>
      <c r="DT341" s="30"/>
      <c r="DU341" s="30"/>
      <c r="DV341" s="130"/>
      <c r="DW341" s="130"/>
      <c r="DX341" s="130"/>
      <c r="DY341" s="130"/>
      <c r="DZ341" s="130"/>
      <c r="EA341" s="130"/>
      <c r="EB341" s="130"/>
      <c r="EC341" s="130"/>
      <c r="ED341" s="130"/>
      <c r="EE341" s="130"/>
      <c r="EF341" s="130"/>
      <c r="EG341" s="130"/>
      <c r="EH341" s="130"/>
      <c r="EI341" s="130"/>
      <c r="EJ341" s="130"/>
      <c r="EK341" s="130"/>
      <c r="EL341" s="130"/>
      <c r="EM341" s="130"/>
      <c r="EN341" s="130"/>
      <c r="EO341" s="130"/>
      <c r="EP341" s="30"/>
      <c r="EQ341" s="30"/>
      <c r="ER341" s="30"/>
      <c r="ES341" s="30"/>
      <c r="ET341" s="30"/>
      <c r="EU341" s="30"/>
      <c r="EV341" s="30"/>
      <c r="EW341" s="30"/>
      <c r="EX341" s="30"/>
      <c r="EY341" s="135"/>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152" t="s">
        <v>1067</v>
      </c>
      <c r="HJ341" s="152" t="s">
        <v>1067</v>
      </c>
      <c r="HK341" s="152" t="s">
        <v>1067</v>
      </c>
      <c r="HL341" s="152" t="s">
        <v>1067</v>
      </c>
      <c r="HM341" s="152" t="s">
        <v>1067</v>
      </c>
      <c r="HN341" s="30">
        <v>2</v>
      </c>
      <c r="HO341" s="30">
        <v>1</v>
      </c>
      <c r="HP341" s="30">
        <v>2</v>
      </c>
      <c r="HQ341" s="30">
        <v>2</v>
      </c>
      <c r="HR341" s="23">
        <v>1</v>
      </c>
      <c r="HS341" s="23">
        <v>2</v>
      </c>
      <c r="HT341" s="30">
        <v>2</v>
      </c>
      <c r="HU341" s="30">
        <v>2</v>
      </c>
      <c r="HV341" s="30">
        <v>2</v>
      </c>
      <c r="HW341" s="30">
        <v>2</v>
      </c>
      <c r="HX341" s="30">
        <v>2</v>
      </c>
      <c r="HY341" s="30">
        <v>2</v>
      </c>
      <c r="HZ341" s="30">
        <v>2</v>
      </c>
      <c r="IA341" s="23">
        <v>1</v>
      </c>
      <c r="IB341" s="30">
        <v>2</v>
      </c>
      <c r="IC341" s="30">
        <v>2</v>
      </c>
      <c r="ID341" s="30">
        <v>2</v>
      </c>
      <c r="IE341" s="30"/>
      <c r="IF341" s="30">
        <v>2</v>
      </c>
      <c r="IG341" s="234">
        <f>COUNTIF(HN341:IF341,"2")</f>
        <v>15</v>
      </c>
      <c r="IH341" s="235">
        <f t="shared" ref="IH341" si="1061">IG341/(IG341+II341+IK341+IM341)</f>
        <v>0.83333333333333337</v>
      </c>
      <c r="II341" s="234">
        <f>COUNTIF(HO341:IF341,"1")</f>
        <v>3</v>
      </c>
      <c r="IJ341" s="235">
        <f t="shared" ref="IJ341" si="1062">II341/(IG341+II341+IK341+IM341)</f>
        <v>0.16666666666666666</v>
      </c>
      <c r="IK341" s="234">
        <f>COUNTIF(HO341:IF341,"0")</f>
        <v>0</v>
      </c>
      <c r="IL341" s="235">
        <f t="shared" ref="IL341" si="1063">IK341/(IG341+II341+IK341+IM341)</f>
        <v>0</v>
      </c>
      <c r="IM341" s="234">
        <f>COUNTIF(HO341:IF341,"KĐG")</f>
        <v>0</v>
      </c>
      <c r="IN341" s="235">
        <f t="shared" ref="IN341" si="1064">IM341/(IG341+II341+IK341+IM341)</f>
        <v>0</v>
      </c>
      <c r="IO341" s="236">
        <f t="shared" ref="IO341" si="1065">(((IG341*2)+(II341*1)+(IK341*0)))/(IG341+II341+IK341)</f>
        <v>1.8333333333333333</v>
      </c>
      <c r="IP341" s="169" t="str">
        <f t="shared" ref="IP341" si="1066">IF(IN341&gt;=50%,"KĐG",IF(IO341&gt;=1.6,"ĐMT",IF(IO341&gt;=1,"CCG","CĐ")))</f>
        <v>ĐMT</v>
      </c>
      <c r="IQ341" s="30"/>
      <c r="IR341" s="30"/>
      <c r="IS341" s="30"/>
      <c r="IT341" s="30"/>
      <c r="IU341" s="30"/>
      <c r="IV341" s="30"/>
      <c r="IW341" s="30"/>
      <c r="IX341" s="30"/>
      <c r="IY341" s="30"/>
      <c r="IZ341" s="30"/>
      <c r="JA341" s="30"/>
      <c r="JB341" s="30"/>
      <c r="JC341" s="30"/>
      <c r="JD341" s="30"/>
      <c r="JE341" s="30"/>
      <c r="JF341" s="30"/>
      <c r="JG341" s="30"/>
      <c r="JH341" s="30"/>
      <c r="JI341" s="30"/>
      <c r="JJ341" s="30"/>
      <c r="JK341" s="30"/>
      <c r="JL341" s="30"/>
      <c r="JM341" s="30"/>
      <c r="JN341" s="30"/>
      <c r="JO341" s="30"/>
      <c r="JP341" s="30"/>
      <c r="JQ341" s="30"/>
      <c r="JR341" s="30"/>
      <c r="JS341" s="30"/>
      <c r="JT341" s="30"/>
      <c r="JU341" s="30"/>
      <c r="JV341" s="30"/>
      <c r="JW341" s="30"/>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c r="LB341" s="30"/>
      <c r="LC341" s="30"/>
      <c r="LD341" s="130"/>
      <c r="LE341" s="130"/>
      <c r="LF341" s="130"/>
      <c r="LG341" s="130"/>
      <c r="LH341" s="130"/>
      <c r="LI341" s="130"/>
      <c r="LJ341" s="130"/>
      <c r="LK341" s="130"/>
      <c r="LL341" s="130"/>
      <c r="LM341" s="130"/>
      <c r="LN341" s="130"/>
      <c r="LO341" s="130"/>
      <c r="LP341" s="130"/>
      <c r="LQ341" s="130"/>
      <c r="LR341" s="130"/>
      <c r="LS341" s="130"/>
      <c r="LT341" s="130"/>
      <c r="LU341" s="130"/>
      <c r="LV341" s="130"/>
      <c r="LW341" s="130"/>
      <c r="LX341" s="135"/>
      <c r="LY341" s="30"/>
      <c r="LZ341" s="30"/>
      <c r="MA341" s="30"/>
      <c r="MB341" s="30"/>
      <c r="MC341" s="30"/>
      <c r="MD341" s="30"/>
      <c r="ME341" s="30"/>
      <c r="MF341" s="30"/>
      <c r="MG341" s="30"/>
      <c r="MH341" s="30"/>
      <c r="MI341" s="30"/>
      <c r="MJ341" s="30"/>
      <c r="MK341" s="30"/>
      <c r="ML341" s="30"/>
      <c r="MM341" s="30"/>
      <c r="MN341" s="30"/>
      <c r="MO341" s="30"/>
      <c r="MP341" s="30"/>
      <c r="MQ341" s="30"/>
      <c r="MR341" s="30"/>
      <c r="MS341" s="30"/>
      <c r="MT341" s="30"/>
      <c r="MU341" s="30"/>
      <c r="MV341" s="30"/>
      <c r="MW341" s="30"/>
      <c r="MX341" s="30"/>
      <c r="MY341" s="30"/>
      <c r="MZ341" s="30"/>
      <c r="NA341" s="30"/>
      <c r="NB341" s="30"/>
      <c r="NC341" s="135"/>
      <c r="ND341" s="30"/>
      <c r="NE341" s="30"/>
      <c r="NF341" s="30"/>
      <c r="NG341" s="30"/>
      <c r="NH341" s="30"/>
      <c r="NI341" s="30"/>
      <c r="NJ341" s="30"/>
      <c r="NK341" s="30"/>
      <c r="NL341" s="30"/>
      <c r="NM341" s="30"/>
      <c r="NN341" s="30"/>
      <c r="NO341" s="30"/>
      <c r="NP341" s="30"/>
      <c r="NQ341" s="30"/>
      <c r="NR341" s="30"/>
      <c r="NS341" s="30"/>
      <c r="NT341" s="30"/>
      <c r="NU341" s="30"/>
      <c r="NV341" s="30"/>
      <c r="NW341" s="30"/>
      <c r="NX341" s="30"/>
      <c r="NY341" s="30"/>
      <c r="NZ341" s="30"/>
      <c r="OA341" s="30"/>
      <c r="OB341" s="30"/>
      <c r="OC341" s="30"/>
      <c r="OD341" s="30"/>
      <c r="OE341" s="30"/>
      <c r="OF341" s="30"/>
      <c r="OG341" s="30"/>
      <c r="OH341" s="30"/>
      <c r="OI341" s="30"/>
      <c r="OJ341" s="30"/>
      <c r="OK341" s="30"/>
      <c r="OL341" s="30"/>
      <c r="OM341" s="30">
        <f>COUNTIF(Q341:AA341,"x")</f>
        <v>1</v>
      </c>
      <c r="ON341" s="15"/>
    </row>
    <row r="342" spans="1:404" ht="19.5" hidden="1" customHeight="1">
      <c r="A342" s="28"/>
      <c r="B342" s="13"/>
      <c r="C342" s="296" t="s">
        <v>30</v>
      </c>
      <c r="D342" s="296"/>
      <c r="E342" s="296"/>
      <c r="F342" s="82"/>
      <c r="G342" s="164">
        <f ca="1">SUM(G342:G342)</f>
        <v>0</v>
      </c>
      <c r="H342" s="12"/>
      <c r="I342" s="26"/>
      <c r="J342" s="54"/>
      <c r="K342" s="105"/>
      <c r="L342" s="105"/>
      <c r="M342" s="105"/>
      <c r="N342" s="105"/>
      <c r="O342" s="23">
        <v>0</v>
      </c>
      <c r="P342" s="12">
        <f ca="1">SUM(P342:P342)</f>
        <v>0</v>
      </c>
      <c r="Q342" s="108" t="s">
        <v>122</v>
      </c>
      <c r="R342" s="124" t="s">
        <v>122</v>
      </c>
      <c r="S342" s="124" t="s">
        <v>122</v>
      </c>
      <c r="T342" s="124" t="s">
        <v>122</v>
      </c>
      <c r="U342" s="124" t="s">
        <v>122</v>
      </c>
      <c r="V342" s="124" t="s">
        <v>122</v>
      </c>
      <c r="W342" s="124" t="s">
        <v>122</v>
      </c>
      <c r="X342" s="124" t="s">
        <v>122</v>
      </c>
      <c r="Y342" s="124" t="s">
        <v>122</v>
      </c>
      <c r="Z342" s="124" t="s">
        <v>122</v>
      </c>
      <c r="AA342" s="124" t="s">
        <v>122</v>
      </c>
      <c r="AB342" s="124"/>
      <c r="AC342" s="124"/>
      <c r="AD342" s="124"/>
      <c r="AE342" s="119"/>
      <c r="AF342" s="120"/>
      <c r="AG342" s="120"/>
      <c r="AH342" s="120"/>
      <c r="AI342" s="120"/>
      <c r="AJ342" s="120"/>
      <c r="AK342" s="120"/>
      <c r="AL342" s="120"/>
      <c r="AM342" s="120"/>
      <c r="AN342" s="120"/>
      <c r="AO342" s="120"/>
      <c r="AP342" s="120"/>
      <c r="AQ342" s="120"/>
      <c r="AR342" s="120"/>
      <c r="AS342" s="120"/>
      <c r="AT342" s="120"/>
      <c r="AU342" s="120"/>
      <c r="AV342" s="164"/>
      <c r="AW342" s="120"/>
      <c r="AX342" s="120"/>
      <c r="AY342" s="120"/>
      <c r="AZ342" s="120"/>
      <c r="BA342" s="119"/>
      <c r="BB342" s="119"/>
      <c r="BC342" s="119"/>
      <c r="BD342" s="119"/>
      <c r="BE342" s="119"/>
      <c r="BF342" s="119"/>
      <c r="BG342" s="119"/>
      <c r="BH342" s="119"/>
      <c r="BI342" s="119"/>
      <c r="BJ342" s="119"/>
      <c r="BK342" s="120"/>
      <c r="BL342" s="120"/>
      <c r="BM342" s="120"/>
      <c r="BN342" s="164"/>
      <c r="BO342" s="164"/>
      <c r="BP342" s="164"/>
      <c r="BQ342" s="120"/>
      <c r="BR342" s="120"/>
      <c r="BS342" s="120"/>
      <c r="BT342" s="120"/>
      <c r="BU342" s="120"/>
      <c r="BV342" s="120"/>
      <c r="BW342" s="120"/>
      <c r="BX342" s="120"/>
      <c r="BY342" s="120"/>
      <c r="BZ342" s="120"/>
      <c r="CA342" s="120"/>
      <c r="CB342" s="120"/>
      <c r="CC342" s="120"/>
      <c r="CD342" s="120"/>
      <c r="CE342" s="120"/>
      <c r="CF342" s="119"/>
      <c r="CG342" s="119"/>
      <c r="CH342" s="119"/>
      <c r="CI342" s="119"/>
      <c r="CJ342" s="119"/>
      <c r="CK342" s="119"/>
      <c r="CL342" s="119"/>
      <c r="CM342" s="119"/>
      <c r="CN342" s="119"/>
      <c r="CO342" s="125"/>
      <c r="CP342" s="125"/>
      <c r="CQ342" s="125"/>
      <c r="CR342" s="125"/>
      <c r="CS342" s="125"/>
      <c r="CT342" s="125"/>
      <c r="CU342" s="125"/>
      <c r="CV342" s="125"/>
      <c r="CW342" s="125"/>
      <c r="CX342" s="125"/>
      <c r="CY342" s="120"/>
      <c r="CZ342" s="120"/>
      <c r="DA342" s="120"/>
      <c r="DB342" s="120"/>
      <c r="DC342" s="120"/>
      <c r="DD342" s="120"/>
      <c r="DE342" s="120"/>
      <c r="DF342" s="120"/>
      <c r="DG342" s="120"/>
      <c r="DH342" s="126"/>
      <c r="DI342" s="120"/>
      <c r="DJ342" s="120"/>
      <c r="DK342" s="120"/>
      <c r="DL342" s="120"/>
      <c r="DM342" s="120"/>
      <c r="DN342" s="120"/>
      <c r="DO342" s="120"/>
      <c r="DP342" s="120"/>
      <c r="DQ342" s="120"/>
      <c r="DR342" s="126"/>
      <c r="DS342" s="119"/>
      <c r="DT342" s="119"/>
      <c r="DU342" s="119"/>
      <c r="DV342" s="125"/>
      <c r="DW342" s="203"/>
      <c r="DX342" s="203"/>
      <c r="DY342" s="203"/>
      <c r="DZ342" s="203"/>
      <c r="EA342" s="203"/>
      <c r="EB342" s="203"/>
      <c r="EC342" s="203"/>
      <c r="ED342" s="203"/>
      <c r="EE342" s="125"/>
      <c r="EF342" s="125"/>
      <c r="EG342" s="125"/>
      <c r="EH342" s="125"/>
      <c r="EI342" s="125"/>
      <c r="EJ342" s="125"/>
      <c r="EK342" s="125"/>
      <c r="EL342" s="125"/>
      <c r="EM342" s="125"/>
      <c r="EN342" s="125"/>
      <c r="EO342" s="125"/>
      <c r="EP342" s="120"/>
      <c r="EQ342" s="120"/>
      <c r="ER342" s="120"/>
      <c r="ES342" s="120"/>
      <c r="ET342" s="120"/>
      <c r="EU342" s="120"/>
      <c r="EV342" s="120"/>
      <c r="EW342" s="120"/>
      <c r="EX342" s="120"/>
      <c r="EY342" s="126"/>
      <c r="EZ342" s="119"/>
      <c r="FA342" s="119"/>
      <c r="FB342" s="119"/>
      <c r="FC342" s="120"/>
      <c r="FD342" s="120"/>
      <c r="FE342" s="120"/>
      <c r="FF342" s="120"/>
      <c r="FG342" s="120"/>
      <c r="FH342" s="120"/>
      <c r="FI342" s="120"/>
      <c r="FJ342" s="120"/>
      <c r="FK342" s="120"/>
      <c r="FL342" s="120"/>
      <c r="FM342" s="120"/>
      <c r="FN342" s="120"/>
      <c r="FO342" s="120"/>
      <c r="FP342" s="120"/>
      <c r="FQ342" s="120"/>
      <c r="FR342" s="120"/>
      <c r="FS342" s="120"/>
      <c r="FT342" s="120"/>
      <c r="FU342" s="119"/>
      <c r="FV342" s="119"/>
      <c r="FW342" s="119"/>
      <c r="FX342" s="119"/>
      <c r="FY342" s="119"/>
      <c r="FZ342" s="119"/>
      <c r="GA342" s="119"/>
      <c r="GB342" s="119"/>
      <c r="GC342" s="119"/>
      <c r="GD342" s="119"/>
      <c r="GE342" s="119"/>
      <c r="GF342" s="119"/>
      <c r="GG342" s="120"/>
      <c r="GH342" s="120"/>
      <c r="GI342" s="120"/>
      <c r="GJ342" s="120"/>
      <c r="GK342" s="120"/>
      <c r="GL342" s="120"/>
      <c r="GM342" s="120"/>
      <c r="GN342" s="120"/>
      <c r="GO342" s="164"/>
      <c r="GP342" s="164"/>
      <c r="GQ342" s="164"/>
      <c r="GR342" s="164"/>
      <c r="GS342" s="164"/>
      <c r="GT342" s="120"/>
      <c r="GU342" s="120"/>
      <c r="GV342" s="120"/>
      <c r="GW342" s="120"/>
      <c r="GX342" s="119"/>
      <c r="GY342" s="119"/>
      <c r="GZ342" s="119"/>
      <c r="HA342" s="119"/>
      <c r="HB342" s="119"/>
      <c r="HC342" s="119"/>
      <c r="HD342" s="119"/>
      <c r="HE342" s="119"/>
      <c r="HF342" s="119"/>
      <c r="HG342" s="119"/>
      <c r="HH342" s="119"/>
      <c r="HI342" s="120"/>
      <c r="HJ342" s="119"/>
      <c r="HK342" s="119"/>
      <c r="HL342" s="119"/>
      <c r="HM342" s="119"/>
      <c r="HN342" s="120"/>
      <c r="HO342" s="120"/>
      <c r="HP342" s="120"/>
      <c r="HQ342" s="120"/>
      <c r="HR342" s="120"/>
      <c r="HS342" s="120"/>
      <c r="HT342" s="120"/>
      <c r="HU342" s="120"/>
      <c r="HV342" s="120"/>
      <c r="HW342" s="120"/>
      <c r="HX342" s="120"/>
      <c r="HY342" s="120"/>
      <c r="HZ342" s="120"/>
      <c r="IA342" s="120"/>
      <c r="IB342" s="120"/>
      <c r="IC342" s="119"/>
      <c r="ID342" s="119"/>
      <c r="IE342" s="119"/>
      <c r="IF342" s="119"/>
      <c r="IG342" s="119"/>
      <c r="IH342" s="119"/>
      <c r="II342" s="119"/>
      <c r="IJ342" s="119"/>
      <c r="IK342" s="119"/>
      <c r="IL342" s="119"/>
      <c r="IM342" s="119"/>
      <c r="IN342" s="119"/>
      <c r="IO342" s="119"/>
      <c r="IP342" s="119"/>
      <c r="IQ342" s="119"/>
      <c r="IR342" s="119"/>
      <c r="IS342" s="119"/>
      <c r="IT342" s="119"/>
      <c r="IU342" s="119"/>
      <c r="IV342" s="119"/>
      <c r="IW342" s="119"/>
      <c r="IX342" s="119"/>
      <c r="IY342" s="119"/>
      <c r="IZ342" s="119"/>
      <c r="JA342" s="120"/>
      <c r="JB342" s="120"/>
      <c r="JC342" s="120"/>
      <c r="JD342" s="120"/>
      <c r="JE342" s="120"/>
      <c r="JF342" s="120"/>
      <c r="JG342" s="119"/>
      <c r="JH342" s="119"/>
      <c r="JI342" s="119"/>
      <c r="JJ342" s="119"/>
      <c r="JK342" s="119"/>
      <c r="JL342" s="119"/>
      <c r="JM342" s="119"/>
      <c r="JN342" s="119"/>
      <c r="JO342" s="119"/>
      <c r="JP342" s="119"/>
      <c r="JQ342" s="119"/>
      <c r="JR342" s="119"/>
      <c r="JS342" s="119"/>
      <c r="JT342" s="119"/>
      <c r="JU342" s="119"/>
      <c r="JV342" s="119"/>
      <c r="JW342" s="119"/>
      <c r="JX342" s="119"/>
      <c r="JY342" s="119"/>
      <c r="JZ342" s="119"/>
      <c r="KA342" s="119"/>
      <c r="KB342" s="119"/>
      <c r="KC342" s="230"/>
      <c r="KD342" s="230"/>
      <c r="KE342" s="230"/>
      <c r="KF342" s="230"/>
      <c r="KG342" s="230"/>
      <c r="KH342" s="230"/>
      <c r="KI342" s="230"/>
      <c r="KJ342" s="230"/>
      <c r="KK342" s="230"/>
      <c r="KL342" s="230"/>
      <c r="KM342" s="230"/>
      <c r="KN342" s="230"/>
      <c r="KO342" s="230"/>
      <c r="KP342" s="230"/>
      <c r="KQ342" s="119"/>
      <c r="KR342" s="119"/>
      <c r="KS342" s="119"/>
      <c r="KT342" s="119"/>
      <c r="KU342" s="119"/>
      <c r="KV342" s="119"/>
      <c r="KW342" s="119"/>
      <c r="KX342" s="119"/>
      <c r="KY342" s="119"/>
      <c r="KZ342" s="119"/>
      <c r="LA342" s="119"/>
      <c r="LB342" s="119"/>
      <c r="LC342" s="119"/>
      <c r="LD342" s="125"/>
      <c r="LE342" s="125"/>
      <c r="LF342" s="125"/>
      <c r="LG342" s="231"/>
      <c r="LH342" s="231"/>
      <c r="LI342" s="231"/>
      <c r="LJ342" s="231"/>
      <c r="LK342" s="231"/>
      <c r="LL342" s="231"/>
      <c r="LM342" s="231"/>
      <c r="LN342" s="231"/>
      <c r="LO342" s="231"/>
      <c r="LP342" s="231"/>
      <c r="LQ342" s="231"/>
      <c r="LR342" s="231"/>
      <c r="LS342" s="125"/>
      <c r="LT342" s="125"/>
      <c r="LU342" s="125"/>
      <c r="LV342" s="125"/>
      <c r="LW342" s="125"/>
      <c r="LX342" s="126"/>
      <c r="LY342" s="119"/>
      <c r="LZ342" s="119"/>
      <c r="MA342" s="119"/>
      <c r="MB342" s="119"/>
      <c r="MC342" s="119"/>
      <c r="MD342" s="119"/>
      <c r="ME342" s="119"/>
      <c r="MF342" s="119"/>
      <c r="MG342" s="119"/>
      <c r="MH342" s="119"/>
      <c r="MI342" s="119"/>
      <c r="MJ342" s="119"/>
      <c r="MK342" s="230"/>
      <c r="ML342" s="230"/>
      <c r="MM342" s="230"/>
      <c r="MN342" s="230"/>
      <c r="MO342" s="230"/>
      <c r="MP342" s="230"/>
      <c r="MQ342" s="230"/>
      <c r="MR342" s="230"/>
      <c r="MS342" s="230"/>
      <c r="MT342" s="230"/>
      <c r="MU342" s="230"/>
      <c r="MV342" s="230"/>
      <c r="MW342" s="230"/>
      <c r="MX342" s="230"/>
      <c r="MY342" s="119"/>
      <c r="MZ342" s="119"/>
      <c r="NA342" s="119"/>
      <c r="NB342" s="119"/>
      <c r="NC342" s="126"/>
      <c r="ND342" s="119"/>
      <c r="NE342" s="119"/>
      <c r="NF342" s="119"/>
      <c r="NG342" s="119"/>
      <c r="NH342" s="119"/>
      <c r="NI342" s="119"/>
      <c r="NJ342" s="119"/>
      <c r="NK342" s="119"/>
      <c r="NL342" s="119"/>
      <c r="NM342" s="119"/>
      <c r="NN342" s="119"/>
      <c r="NO342" s="119"/>
      <c r="NP342" s="119"/>
      <c r="NQ342" s="119"/>
      <c r="NR342" s="119"/>
      <c r="NS342" s="119"/>
      <c r="NT342" s="119"/>
      <c r="NU342" s="119"/>
      <c r="NV342" s="119"/>
      <c r="NW342" s="119"/>
      <c r="NX342" s="119"/>
      <c r="NY342" s="119"/>
      <c r="NZ342" s="119"/>
      <c r="OA342" s="119"/>
      <c r="OB342" s="119"/>
      <c r="OC342" s="119"/>
      <c r="OD342" s="119"/>
      <c r="OE342" s="119"/>
      <c r="OF342" s="119"/>
      <c r="OG342" s="119"/>
      <c r="OH342" s="119"/>
      <c r="OI342" s="119"/>
      <c r="OJ342" s="119"/>
      <c r="OK342" s="119"/>
      <c r="OL342" s="119"/>
      <c r="OM342" s="30"/>
      <c r="ON342" s="15"/>
    </row>
    <row r="343" spans="1:404" ht="33.75" customHeight="1">
      <c r="A343" s="28"/>
      <c r="B343" s="13"/>
      <c r="C343" s="296" t="s">
        <v>13</v>
      </c>
      <c r="D343" s="296"/>
      <c r="E343" s="296"/>
      <c r="F343" s="82"/>
      <c r="G343" s="164">
        <f>G344+G356+G358+G360+G363+G367</f>
        <v>1</v>
      </c>
      <c r="H343" s="12"/>
      <c r="I343" s="26"/>
      <c r="J343" s="54"/>
      <c r="K343" s="105"/>
      <c r="L343" s="105"/>
      <c r="M343" s="105"/>
      <c r="N343" s="105"/>
      <c r="O343" s="25">
        <f>O344+O356+O358+O360+O363+O367</f>
        <v>20</v>
      </c>
      <c r="P343" s="12">
        <f>P344+P356+P358+P360+P363+P367</f>
        <v>19</v>
      </c>
      <c r="Q343" s="124" t="s">
        <v>122</v>
      </c>
      <c r="R343" s="124" t="s">
        <v>122</v>
      </c>
      <c r="S343" s="124" t="s">
        <v>122</v>
      </c>
      <c r="T343" s="124" t="s">
        <v>122</v>
      </c>
      <c r="U343" s="124" t="s">
        <v>122</v>
      </c>
      <c r="V343" s="124" t="s">
        <v>122</v>
      </c>
      <c r="W343" s="124" t="s">
        <v>122</v>
      </c>
      <c r="X343" s="124" t="s">
        <v>122</v>
      </c>
      <c r="Y343" s="124" t="s">
        <v>122</v>
      </c>
      <c r="Z343" s="124" t="s">
        <v>122</v>
      </c>
      <c r="AA343" s="124" t="s">
        <v>122</v>
      </c>
      <c r="AB343" s="124"/>
      <c r="AC343" s="124"/>
      <c r="AD343" s="124"/>
      <c r="AE343" s="119"/>
      <c r="AF343" s="120"/>
      <c r="AG343" s="120"/>
      <c r="AH343" s="120"/>
      <c r="AI343" s="25"/>
      <c r="AJ343" s="25"/>
      <c r="AK343" s="120"/>
      <c r="AL343" s="120"/>
      <c r="AM343" s="120"/>
      <c r="AN343" s="120"/>
      <c r="AO343" s="120"/>
      <c r="AP343" s="25"/>
      <c r="AQ343" s="120"/>
      <c r="AR343" s="25"/>
      <c r="AS343" s="120"/>
      <c r="AT343" s="120"/>
      <c r="AU343" s="120"/>
      <c r="AV343" s="164"/>
      <c r="AW343" s="120"/>
      <c r="AX343" s="120"/>
      <c r="AY343" s="120"/>
      <c r="AZ343" s="120"/>
      <c r="BA343" s="119"/>
      <c r="BB343" s="119"/>
      <c r="BC343" s="119"/>
      <c r="BD343" s="119"/>
      <c r="BE343" s="119"/>
      <c r="BF343" s="119"/>
      <c r="BG343" s="119"/>
      <c r="BH343" s="119"/>
      <c r="BI343" s="119"/>
      <c r="BJ343" s="119"/>
      <c r="BK343" s="120"/>
      <c r="BL343" s="120"/>
      <c r="BM343" s="120"/>
      <c r="BN343" s="164"/>
      <c r="BO343" s="164"/>
      <c r="BP343" s="164"/>
      <c r="BQ343" s="120"/>
      <c r="BR343" s="120"/>
      <c r="BS343" s="120"/>
      <c r="BT343" s="120"/>
      <c r="BU343" s="120"/>
      <c r="BV343" s="120"/>
      <c r="BW343" s="120"/>
      <c r="BX343" s="120"/>
      <c r="BY343" s="120"/>
      <c r="BZ343" s="120"/>
      <c r="CA343" s="120"/>
      <c r="CB343" s="120"/>
      <c r="CC343" s="120"/>
      <c r="CD343" s="120"/>
      <c r="CE343" s="120"/>
      <c r="CF343" s="119"/>
      <c r="CG343" s="119"/>
      <c r="CH343" s="119"/>
      <c r="CI343" s="119"/>
      <c r="CJ343" s="119"/>
      <c r="CK343" s="119"/>
      <c r="CL343" s="119"/>
      <c r="CM343" s="119"/>
      <c r="CN343" s="119"/>
      <c r="CO343" s="125"/>
      <c r="CP343" s="125"/>
      <c r="CQ343" s="125"/>
      <c r="CR343" s="125"/>
      <c r="CS343" s="125"/>
      <c r="CT343" s="125"/>
      <c r="CU343" s="125"/>
      <c r="CV343" s="125"/>
      <c r="CW343" s="125"/>
      <c r="CX343" s="125"/>
      <c r="CY343" s="120"/>
      <c r="CZ343" s="120"/>
      <c r="DA343" s="120"/>
      <c r="DB343" s="120"/>
      <c r="DC343" s="120"/>
      <c r="DD343" s="120"/>
      <c r="DE343" s="120"/>
      <c r="DF343" s="120"/>
      <c r="DG343" s="120"/>
      <c r="DH343" s="126"/>
      <c r="DI343" s="120"/>
      <c r="DJ343" s="120"/>
      <c r="DK343" s="120"/>
      <c r="DL343" s="120"/>
      <c r="DM343" s="120"/>
      <c r="DN343" s="120"/>
      <c r="DO343" s="120"/>
      <c r="DP343" s="120"/>
      <c r="DQ343" s="120"/>
      <c r="DR343" s="126"/>
      <c r="DS343" s="119"/>
      <c r="DT343" s="119"/>
      <c r="DU343" s="119"/>
      <c r="DV343" s="125"/>
      <c r="DW343" s="203"/>
      <c r="DX343" s="203"/>
      <c r="DY343" s="203"/>
      <c r="DZ343" s="203"/>
      <c r="EA343" s="203"/>
      <c r="EB343" s="203"/>
      <c r="EC343" s="203"/>
      <c r="ED343" s="203"/>
      <c r="EE343" s="125"/>
      <c r="EF343" s="125"/>
      <c r="EG343" s="125"/>
      <c r="EH343" s="125"/>
      <c r="EI343" s="125"/>
      <c r="EJ343" s="125"/>
      <c r="EK343" s="125"/>
      <c r="EL343" s="125"/>
      <c r="EM343" s="125"/>
      <c r="EN343" s="125"/>
      <c r="EO343" s="125"/>
      <c r="EP343" s="120"/>
      <c r="EQ343" s="120"/>
      <c r="ER343" s="120"/>
      <c r="ES343" s="120"/>
      <c r="ET343" s="120"/>
      <c r="EU343" s="120"/>
      <c r="EV343" s="120"/>
      <c r="EW343" s="120"/>
      <c r="EX343" s="120"/>
      <c r="EY343" s="126"/>
      <c r="EZ343" s="119"/>
      <c r="FA343" s="119"/>
      <c r="FB343" s="119"/>
      <c r="FC343" s="120"/>
      <c r="FD343" s="120"/>
      <c r="FE343" s="120"/>
      <c r="FF343" s="120"/>
      <c r="FG343" s="120"/>
      <c r="FH343" s="120"/>
      <c r="FI343" s="120"/>
      <c r="FJ343" s="120"/>
      <c r="FK343" s="120"/>
      <c r="FL343" s="120"/>
      <c r="FM343" s="120"/>
      <c r="FN343" s="120"/>
      <c r="FO343" s="120"/>
      <c r="FP343" s="120"/>
      <c r="FQ343" s="120"/>
      <c r="FR343" s="120"/>
      <c r="FS343" s="120"/>
      <c r="FT343" s="120"/>
      <c r="FU343" s="119"/>
      <c r="FV343" s="119"/>
      <c r="FW343" s="119"/>
      <c r="FX343" s="119"/>
      <c r="FY343" s="119"/>
      <c r="FZ343" s="119"/>
      <c r="GA343" s="119"/>
      <c r="GB343" s="119"/>
      <c r="GC343" s="119"/>
      <c r="GD343" s="119"/>
      <c r="GE343" s="119"/>
      <c r="GF343" s="119"/>
      <c r="GG343" s="120"/>
      <c r="GH343" s="120"/>
      <c r="GI343" s="120"/>
      <c r="GJ343" s="120"/>
      <c r="GK343" s="120"/>
      <c r="GL343" s="120"/>
      <c r="GM343" s="120"/>
      <c r="GN343" s="120"/>
      <c r="GO343" s="164"/>
      <c r="GP343" s="164"/>
      <c r="GQ343" s="164"/>
      <c r="GR343" s="164"/>
      <c r="GS343" s="164"/>
      <c r="GT343" s="120"/>
      <c r="GU343" s="120"/>
      <c r="GV343" s="120"/>
      <c r="GW343" s="120"/>
      <c r="GX343" s="119"/>
      <c r="GY343" s="119"/>
      <c r="GZ343" s="119"/>
      <c r="HA343" s="119"/>
      <c r="HB343" s="119"/>
      <c r="HC343" s="119"/>
      <c r="HD343" s="119"/>
      <c r="HE343" s="119"/>
      <c r="HF343" s="119"/>
      <c r="HG343" s="119"/>
      <c r="HH343" s="119"/>
      <c r="HI343" s="120"/>
      <c r="HJ343" s="119"/>
      <c r="HK343" s="119"/>
      <c r="HL343" s="119"/>
      <c r="HM343" s="119"/>
      <c r="HN343" s="120"/>
      <c r="HO343" s="120"/>
      <c r="HP343" s="120"/>
      <c r="HQ343" s="120"/>
      <c r="HR343" s="120"/>
      <c r="HS343" s="120"/>
      <c r="HT343" s="120"/>
      <c r="HU343" s="120"/>
      <c r="HV343" s="120"/>
      <c r="HW343" s="120"/>
      <c r="HX343" s="120"/>
      <c r="HY343" s="120"/>
      <c r="HZ343" s="120"/>
      <c r="IA343" s="120"/>
      <c r="IB343" s="120"/>
      <c r="IC343" s="119"/>
      <c r="ID343" s="119"/>
      <c r="IE343" s="119"/>
      <c r="IF343" s="119"/>
      <c r="IG343" s="119"/>
      <c r="IH343" s="119"/>
      <c r="II343" s="119"/>
      <c r="IJ343" s="119"/>
      <c r="IK343" s="119"/>
      <c r="IL343" s="119"/>
      <c r="IM343" s="119"/>
      <c r="IN343" s="119"/>
      <c r="IO343" s="119"/>
      <c r="IP343" s="119"/>
      <c r="IQ343" s="119"/>
      <c r="IR343" s="119"/>
      <c r="IS343" s="119"/>
      <c r="IT343" s="119"/>
      <c r="IU343" s="119"/>
      <c r="IV343" s="119"/>
      <c r="IW343" s="119"/>
      <c r="IX343" s="119"/>
      <c r="IY343" s="119"/>
      <c r="IZ343" s="119"/>
      <c r="JA343" s="120"/>
      <c r="JB343" s="120"/>
      <c r="JC343" s="120"/>
      <c r="JD343" s="120"/>
      <c r="JE343" s="120"/>
      <c r="JF343" s="120"/>
      <c r="JG343" s="119"/>
      <c r="JH343" s="119"/>
      <c r="JI343" s="119"/>
      <c r="JJ343" s="119"/>
      <c r="JK343" s="119"/>
      <c r="JL343" s="119"/>
      <c r="JM343" s="119"/>
      <c r="JN343" s="119"/>
      <c r="JO343" s="119"/>
      <c r="JP343" s="119"/>
      <c r="JQ343" s="119"/>
      <c r="JR343" s="119"/>
      <c r="JS343" s="119"/>
      <c r="JT343" s="119"/>
      <c r="JU343" s="119"/>
      <c r="JV343" s="119"/>
      <c r="JW343" s="119"/>
      <c r="JX343" s="119"/>
      <c r="JY343" s="119"/>
      <c r="JZ343" s="119"/>
      <c r="KA343" s="119"/>
      <c r="KB343" s="119"/>
      <c r="KC343" s="230"/>
      <c r="KD343" s="230"/>
      <c r="KE343" s="230"/>
      <c r="KF343" s="230"/>
      <c r="KG343" s="230"/>
      <c r="KH343" s="230"/>
      <c r="KI343" s="230"/>
      <c r="KJ343" s="230"/>
      <c r="KK343" s="230"/>
      <c r="KL343" s="230"/>
      <c r="KM343" s="230"/>
      <c r="KN343" s="230"/>
      <c r="KO343" s="230"/>
      <c r="KP343" s="230"/>
      <c r="KQ343" s="119"/>
      <c r="KR343" s="119"/>
      <c r="KS343" s="119"/>
      <c r="KT343" s="119"/>
      <c r="KU343" s="119"/>
      <c r="KV343" s="119"/>
      <c r="KW343" s="119"/>
      <c r="KX343" s="119"/>
      <c r="KY343" s="119"/>
      <c r="KZ343" s="119"/>
      <c r="LA343" s="119"/>
      <c r="LB343" s="119"/>
      <c r="LC343" s="119"/>
      <c r="LD343" s="125"/>
      <c r="LE343" s="125"/>
      <c r="LF343" s="125"/>
      <c r="LG343" s="231"/>
      <c r="LH343" s="231"/>
      <c r="LI343" s="231"/>
      <c r="LJ343" s="231"/>
      <c r="LK343" s="231"/>
      <c r="LL343" s="231"/>
      <c r="LM343" s="231"/>
      <c r="LN343" s="231"/>
      <c r="LO343" s="231"/>
      <c r="LP343" s="231"/>
      <c r="LQ343" s="231"/>
      <c r="LR343" s="231"/>
      <c r="LS343" s="125"/>
      <c r="LT343" s="125"/>
      <c r="LU343" s="125"/>
      <c r="LV343" s="125"/>
      <c r="LW343" s="125"/>
      <c r="LX343" s="126"/>
      <c r="LY343" s="119"/>
      <c r="LZ343" s="119"/>
      <c r="MA343" s="119"/>
      <c r="MB343" s="119"/>
      <c r="MC343" s="119"/>
      <c r="MD343" s="119"/>
      <c r="ME343" s="119"/>
      <c r="MF343" s="119"/>
      <c r="MG343" s="119"/>
      <c r="MH343" s="119"/>
      <c r="MI343" s="119"/>
      <c r="MJ343" s="119"/>
      <c r="MK343" s="230"/>
      <c r="ML343" s="230"/>
      <c r="MM343" s="230"/>
      <c r="MN343" s="230"/>
      <c r="MO343" s="230"/>
      <c r="MP343" s="230"/>
      <c r="MQ343" s="230"/>
      <c r="MR343" s="230"/>
      <c r="MS343" s="230"/>
      <c r="MT343" s="230"/>
      <c r="MU343" s="230"/>
      <c r="MV343" s="230"/>
      <c r="MW343" s="230"/>
      <c r="MX343" s="230"/>
      <c r="MY343" s="119"/>
      <c r="MZ343" s="119"/>
      <c r="NA343" s="119"/>
      <c r="NB343" s="119"/>
      <c r="NC343" s="126"/>
      <c r="ND343" s="119"/>
      <c r="NE343" s="119"/>
      <c r="NF343" s="119"/>
      <c r="NG343" s="119"/>
      <c r="NH343" s="119"/>
      <c r="NI343" s="119"/>
      <c r="NJ343" s="119"/>
      <c r="NK343" s="119"/>
      <c r="NL343" s="119"/>
      <c r="NM343" s="119"/>
      <c r="NN343" s="119"/>
      <c r="NO343" s="119"/>
      <c r="NP343" s="119"/>
      <c r="NQ343" s="119"/>
      <c r="NR343" s="119"/>
      <c r="NS343" s="119"/>
      <c r="NT343" s="119"/>
      <c r="NU343" s="119"/>
      <c r="NV343" s="119"/>
      <c r="NW343" s="119"/>
      <c r="NX343" s="119"/>
      <c r="NY343" s="119"/>
      <c r="NZ343" s="119"/>
      <c r="OA343" s="119"/>
      <c r="OB343" s="119"/>
      <c r="OC343" s="119"/>
      <c r="OD343" s="119"/>
      <c r="OE343" s="119"/>
      <c r="OF343" s="119"/>
      <c r="OG343" s="119"/>
      <c r="OH343" s="119"/>
      <c r="OI343" s="119"/>
      <c r="OJ343" s="119"/>
      <c r="OK343" s="119"/>
      <c r="OL343" s="119"/>
      <c r="OM343" s="30"/>
      <c r="ON343" s="15"/>
    </row>
    <row r="344" spans="1:404" ht="23.25" customHeight="1">
      <c r="A344" s="28"/>
      <c r="B344" s="13"/>
      <c r="C344" s="296" t="s">
        <v>73</v>
      </c>
      <c r="D344" s="296"/>
      <c r="E344" s="296"/>
      <c r="F344" s="82"/>
      <c r="G344" s="164">
        <f>COUNTIF(G345:G355,"x")</f>
        <v>0</v>
      </c>
      <c r="H344" s="12"/>
      <c r="I344" s="26"/>
      <c r="J344" s="54"/>
      <c r="K344" s="105"/>
      <c r="L344" s="105"/>
      <c r="M344" s="105"/>
      <c r="N344" s="105"/>
      <c r="O344" s="25">
        <f>COUNTIF(O345:O355,"x")</f>
        <v>11</v>
      </c>
      <c r="P344" s="12">
        <f>SUM(P345:P355)</f>
        <v>11</v>
      </c>
      <c r="Q344" s="124" t="s">
        <v>122</v>
      </c>
      <c r="R344" s="124" t="s">
        <v>122</v>
      </c>
      <c r="S344" s="124" t="s">
        <v>122</v>
      </c>
      <c r="T344" s="124" t="s">
        <v>122</v>
      </c>
      <c r="U344" s="124" t="s">
        <v>122</v>
      </c>
      <c r="V344" s="124" t="s">
        <v>122</v>
      </c>
      <c r="W344" s="124" t="s">
        <v>122</v>
      </c>
      <c r="X344" s="124" t="s">
        <v>122</v>
      </c>
      <c r="Y344" s="124" t="s">
        <v>122</v>
      </c>
      <c r="Z344" s="124" t="s">
        <v>122</v>
      </c>
      <c r="AA344" s="124" t="s">
        <v>122</v>
      </c>
      <c r="AB344" s="124"/>
      <c r="AC344" s="124"/>
      <c r="AD344" s="124"/>
      <c r="AE344" s="119"/>
      <c r="AF344" s="120"/>
      <c r="AG344" s="120"/>
      <c r="AH344" s="120"/>
      <c r="AI344" s="25"/>
      <c r="AJ344" s="25"/>
      <c r="AK344" s="120"/>
      <c r="AL344" s="120"/>
      <c r="AM344" s="120"/>
      <c r="AN344" s="120"/>
      <c r="AO344" s="120"/>
      <c r="AP344" s="25"/>
      <c r="AQ344" s="120"/>
      <c r="AR344" s="25"/>
      <c r="AS344" s="120"/>
      <c r="AT344" s="120"/>
      <c r="AU344" s="120"/>
      <c r="AV344" s="164"/>
      <c r="AW344" s="120"/>
      <c r="AX344" s="120"/>
      <c r="AY344" s="120"/>
      <c r="AZ344" s="120"/>
      <c r="BA344" s="119"/>
      <c r="BB344" s="119"/>
      <c r="BC344" s="119"/>
      <c r="BD344" s="119"/>
      <c r="BE344" s="119"/>
      <c r="BF344" s="119"/>
      <c r="BG344" s="119"/>
      <c r="BH344" s="119"/>
      <c r="BI344" s="119"/>
      <c r="BJ344" s="119"/>
      <c r="BK344" s="120"/>
      <c r="BL344" s="120"/>
      <c r="BM344" s="120"/>
      <c r="BN344" s="164"/>
      <c r="BO344" s="164"/>
      <c r="BP344" s="164"/>
      <c r="BQ344" s="120"/>
      <c r="BR344" s="120"/>
      <c r="BS344" s="120"/>
      <c r="BT344" s="120"/>
      <c r="BU344" s="120"/>
      <c r="BV344" s="120"/>
      <c r="BW344" s="120"/>
      <c r="BX344" s="120"/>
      <c r="BY344" s="120"/>
      <c r="BZ344" s="120"/>
      <c r="CA344" s="120"/>
      <c r="CB344" s="120"/>
      <c r="CC344" s="120"/>
      <c r="CD344" s="120"/>
      <c r="CE344" s="120"/>
      <c r="CF344" s="119"/>
      <c r="CG344" s="119"/>
      <c r="CH344" s="119"/>
      <c r="CI344" s="119"/>
      <c r="CJ344" s="119"/>
      <c r="CK344" s="119"/>
      <c r="CL344" s="119"/>
      <c r="CM344" s="119"/>
      <c r="CN344" s="119"/>
      <c r="CO344" s="125"/>
      <c r="CP344" s="125"/>
      <c r="CQ344" s="125"/>
      <c r="CR344" s="125"/>
      <c r="CS344" s="125"/>
      <c r="CT344" s="125"/>
      <c r="CU344" s="125"/>
      <c r="CV344" s="125"/>
      <c r="CW344" s="125"/>
      <c r="CX344" s="125"/>
      <c r="CY344" s="120"/>
      <c r="CZ344" s="120"/>
      <c r="DA344" s="120"/>
      <c r="DB344" s="120"/>
      <c r="DC344" s="120"/>
      <c r="DD344" s="120"/>
      <c r="DE344" s="120"/>
      <c r="DF344" s="120"/>
      <c r="DG344" s="120"/>
      <c r="DH344" s="126"/>
      <c r="DI344" s="120"/>
      <c r="DJ344" s="120"/>
      <c r="DK344" s="120"/>
      <c r="DL344" s="120"/>
      <c r="DM344" s="120"/>
      <c r="DN344" s="120"/>
      <c r="DO344" s="120"/>
      <c r="DP344" s="120"/>
      <c r="DQ344" s="120"/>
      <c r="DR344" s="126"/>
      <c r="DS344" s="119"/>
      <c r="DT344" s="119"/>
      <c r="DU344" s="119"/>
      <c r="DV344" s="125"/>
      <c r="DW344" s="203"/>
      <c r="DX344" s="203"/>
      <c r="DY344" s="203"/>
      <c r="DZ344" s="203"/>
      <c r="EA344" s="203"/>
      <c r="EB344" s="203"/>
      <c r="EC344" s="203"/>
      <c r="ED344" s="203"/>
      <c r="EE344" s="125"/>
      <c r="EF344" s="125"/>
      <c r="EG344" s="125"/>
      <c r="EH344" s="125"/>
      <c r="EI344" s="125"/>
      <c r="EJ344" s="125"/>
      <c r="EK344" s="125"/>
      <c r="EL344" s="125"/>
      <c r="EM344" s="125"/>
      <c r="EN344" s="125"/>
      <c r="EO344" s="125"/>
      <c r="EP344" s="120"/>
      <c r="EQ344" s="120"/>
      <c r="ER344" s="120"/>
      <c r="ES344" s="120"/>
      <c r="ET344" s="120"/>
      <c r="EU344" s="120"/>
      <c r="EV344" s="120"/>
      <c r="EW344" s="120"/>
      <c r="EX344" s="120"/>
      <c r="EY344" s="126"/>
      <c r="EZ344" s="119"/>
      <c r="FA344" s="119"/>
      <c r="FB344" s="119"/>
      <c r="FC344" s="120"/>
      <c r="FD344" s="120"/>
      <c r="FE344" s="120"/>
      <c r="FF344" s="120"/>
      <c r="FG344" s="120"/>
      <c r="FH344" s="120"/>
      <c r="FI344" s="120"/>
      <c r="FJ344" s="120"/>
      <c r="FK344" s="120"/>
      <c r="FL344" s="120"/>
      <c r="FM344" s="120"/>
      <c r="FN344" s="120"/>
      <c r="FO344" s="120"/>
      <c r="FP344" s="120"/>
      <c r="FQ344" s="120"/>
      <c r="FR344" s="120"/>
      <c r="FS344" s="120"/>
      <c r="FT344" s="120"/>
      <c r="FU344" s="119"/>
      <c r="FV344" s="119"/>
      <c r="FW344" s="119"/>
      <c r="FX344" s="119"/>
      <c r="FY344" s="119"/>
      <c r="FZ344" s="119"/>
      <c r="GA344" s="119"/>
      <c r="GB344" s="119"/>
      <c r="GC344" s="119"/>
      <c r="GD344" s="119"/>
      <c r="GE344" s="119"/>
      <c r="GF344" s="119"/>
      <c r="GG344" s="120"/>
      <c r="GH344" s="120"/>
      <c r="GI344" s="120"/>
      <c r="GJ344" s="120"/>
      <c r="GK344" s="120"/>
      <c r="GL344" s="120"/>
      <c r="GM344" s="120"/>
      <c r="GN344" s="120"/>
      <c r="GO344" s="164"/>
      <c r="GP344" s="164"/>
      <c r="GQ344" s="164"/>
      <c r="GR344" s="164"/>
      <c r="GS344" s="164"/>
      <c r="GT344" s="120"/>
      <c r="GU344" s="120"/>
      <c r="GV344" s="120"/>
      <c r="GW344" s="120"/>
      <c r="GX344" s="119"/>
      <c r="GY344" s="119"/>
      <c r="GZ344" s="119"/>
      <c r="HA344" s="119"/>
      <c r="HB344" s="119"/>
      <c r="HC344" s="119"/>
      <c r="HD344" s="119"/>
      <c r="HE344" s="119"/>
      <c r="HF344" s="119"/>
      <c r="HG344" s="119"/>
      <c r="HH344" s="119"/>
      <c r="HI344" s="120"/>
      <c r="HJ344" s="119"/>
      <c r="HK344" s="119"/>
      <c r="HL344" s="119"/>
      <c r="HM344" s="119"/>
      <c r="HN344" s="120"/>
      <c r="HO344" s="120"/>
      <c r="HP344" s="120"/>
      <c r="HQ344" s="120"/>
      <c r="HR344" s="120"/>
      <c r="HS344" s="120"/>
      <c r="HT344" s="120"/>
      <c r="HU344" s="120"/>
      <c r="HV344" s="120"/>
      <c r="HW344" s="120"/>
      <c r="HX344" s="120"/>
      <c r="HY344" s="120"/>
      <c r="HZ344" s="120"/>
      <c r="IA344" s="120"/>
      <c r="IB344" s="120"/>
      <c r="IC344" s="119"/>
      <c r="ID344" s="119"/>
      <c r="IE344" s="119"/>
      <c r="IF344" s="119"/>
      <c r="IG344" s="119"/>
      <c r="IH344" s="119"/>
      <c r="II344" s="119"/>
      <c r="IJ344" s="119"/>
      <c r="IK344" s="119"/>
      <c r="IL344" s="119"/>
      <c r="IM344" s="119"/>
      <c r="IN344" s="119"/>
      <c r="IO344" s="119"/>
      <c r="IP344" s="119"/>
      <c r="IQ344" s="119"/>
      <c r="IR344" s="119"/>
      <c r="IS344" s="119"/>
      <c r="IT344" s="119"/>
      <c r="IU344" s="119"/>
      <c r="IV344" s="119"/>
      <c r="IW344" s="119"/>
      <c r="IX344" s="119"/>
      <c r="IY344" s="119"/>
      <c r="IZ344" s="119"/>
      <c r="JA344" s="120"/>
      <c r="JB344" s="120"/>
      <c r="JC344" s="120"/>
      <c r="JD344" s="120"/>
      <c r="JE344" s="120"/>
      <c r="JF344" s="120"/>
      <c r="JG344" s="119"/>
      <c r="JH344" s="119"/>
      <c r="JI344" s="119"/>
      <c r="JJ344" s="119"/>
      <c r="JK344" s="119"/>
      <c r="JL344" s="119"/>
      <c r="JM344" s="119"/>
      <c r="JN344" s="119"/>
      <c r="JO344" s="119"/>
      <c r="JP344" s="119"/>
      <c r="JQ344" s="119"/>
      <c r="JR344" s="119"/>
      <c r="JS344" s="119"/>
      <c r="JT344" s="119"/>
      <c r="JU344" s="119"/>
      <c r="JV344" s="119"/>
      <c r="JW344" s="119"/>
      <c r="JX344" s="119"/>
      <c r="JY344" s="119"/>
      <c r="JZ344" s="119"/>
      <c r="KA344" s="119"/>
      <c r="KB344" s="119"/>
      <c r="KC344" s="230"/>
      <c r="KD344" s="230"/>
      <c r="KE344" s="230"/>
      <c r="KF344" s="230"/>
      <c r="KG344" s="230"/>
      <c r="KH344" s="230"/>
      <c r="KI344" s="230"/>
      <c r="KJ344" s="230"/>
      <c r="KK344" s="230"/>
      <c r="KL344" s="230"/>
      <c r="KM344" s="230"/>
      <c r="KN344" s="230"/>
      <c r="KO344" s="230"/>
      <c r="KP344" s="230"/>
      <c r="KQ344" s="119"/>
      <c r="KR344" s="119"/>
      <c r="KS344" s="119"/>
      <c r="KT344" s="119"/>
      <c r="KU344" s="119"/>
      <c r="KV344" s="119"/>
      <c r="KW344" s="119"/>
      <c r="KX344" s="119"/>
      <c r="KY344" s="119"/>
      <c r="KZ344" s="119"/>
      <c r="LA344" s="119"/>
      <c r="LB344" s="119"/>
      <c r="LC344" s="119"/>
      <c r="LD344" s="125"/>
      <c r="LE344" s="125"/>
      <c r="LF344" s="125"/>
      <c r="LG344" s="231"/>
      <c r="LH344" s="231"/>
      <c r="LI344" s="231"/>
      <c r="LJ344" s="231"/>
      <c r="LK344" s="231"/>
      <c r="LL344" s="231"/>
      <c r="LM344" s="231"/>
      <c r="LN344" s="231"/>
      <c r="LO344" s="231"/>
      <c r="LP344" s="231"/>
      <c r="LQ344" s="231"/>
      <c r="LR344" s="231"/>
      <c r="LS344" s="125"/>
      <c r="LT344" s="125"/>
      <c r="LU344" s="125"/>
      <c r="LV344" s="125"/>
      <c r="LW344" s="125"/>
      <c r="LX344" s="126"/>
      <c r="LY344" s="119"/>
      <c r="LZ344" s="119"/>
      <c r="MA344" s="119"/>
      <c r="MB344" s="119"/>
      <c r="MC344" s="119"/>
      <c r="MD344" s="119"/>
      <c r="ME344" s="119"/>
      <c r="MF344" s="119"/>
      <c r="MG344" s="119"/>
      <c r="MH344" s="119"/>
      <c r="MI344" s="119"/>
      <c r="MJ344" s="119"/>
      <c r="MK344" s="230"/>
      <c r="ML344" s="230"/>
      <c r="MM344" s="230"/>
      <c r="MN344" s="230"/>
      <c r="MO344" s="230"/>
      <c r="MP344" s="230"/>
      <c r="MQ344" s="230"/>
      <c r="MR344" s="230"/>
      <c r="MS344" s="230"/>
      <c r="MT344" s="230"/>
      <c r="MU344" s="230"/>
      <c r="MV344" s="230"/>
      <c r="MW344" s="230"/>
      <c r="MX344" s="230"/>
      <c r="MY344" s="119"/>
      <c r="MZ344" s="119"/>
      <c r="NA344" s="119"/>
      <c r="NB344" s="119"/>
      <c r="NC344" s="126"/>
      <c r="ND344" s="119"/>
      <c r="NE344" s="119"/>
      <c r="NF344" s="119"/>
      <c r="NG344" s="119"/>
      <c r="NH344" s="119"/>
      <c r="NI344" s="119"/>
      <c r="NJ344" s="119"/>
      <c r="NK344" s="119"/>
      <c r="NL344" s="119"/>
      <c r="NM344" s="119"/>
      <c r="NN344" s="119"/>
      <c r="NO344" s="119"/>
      <c r="NP344" s="119"/>
      <c r="NQ344" s="119"/>
      <c r="NR344" s="119"/>
      <c r="NS344" s="119"/>
      <c r="NT344" s="119"/>
      <c r="NU344" s="119"/>
      <c r="NV344" s="119"/>
      <c r="NW344" s="119"/>
      <c r="NX344" s="119"/>
      <c r="NY344" s="119"/>
      <c r="NZ344" s="119"/>
      <c r="OA344" s="119"/>
      <c r="OB344" s="119"/>
      <c r="OC344" s="119"/>
      <c r="OD344" s="119"/>
      <c r="OE344" s="119"/>
      <c r="OF344" s="119"/>
      <c r="OG344" s="119"/>
      <c r="OH344" s="119"/>
      <c r="OI344" s="119"/>
      <c r="OJ344" s="119"/>
      <c r="OK344" s="119"/>
      <c r="OL344" s="119"/>
      <c r="OM344" s="30"/>
      <c r="ON344" s="15"/>
    </row>
    <row r="345" spans="1:404" ht="42.75" hidden="1" customHeight="1">
      <c r="A345" s="95">
        <v>291</v>
      </c>
      <c r="B345" s="51">
        <v>96</v>
      </c>
      <c r="C345" s="16" t="s">
        <v>294</v>
      </c>
      <c r="D345" s="14" t="s">
        <v>0</v>
      </c>
      <c r="E345" s="16" t="s">
        <v>295</v>
      </c>
      <c r="F345" s="82" t="s">
        <v>2</v>
      </c>
      <c r="G345" s="29"/>
      <c r="H345" s="89" t="s">
        <v>295</v>
      </c>
      <c r="I345" s="33" t="s">
        <v>753</v>
      </c>
      <c r="J345" s="54" t="s">
        <v>539</v>
      </c>
      <c r="K345" s="30" t="s">
        <v>636</v>
      </c>
      <c r="L345" s="30" t="s">
        <v>957</v>
      </c>
      <c r="M345" s="29" t="s">
        <v>983</v>
      </c>
      <c r="N345" s="93" t="s">
        <v>639</v>
      </c>
      <c r="O345" s="105" t="s">
        <v>27</v>
      </c>
      <c r="P345" s="54">
        <v>1</v>
      </c>
      <c r="Q345" s="30"/>
      <c r="R345" s="30"/>
      <c r="S345" s="30" t="s">
        <v>27</v>
      </c>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152" t="s">
        <v>1066</v>
      </c>
      <c r="CN345" s="152"/>
      <c r="CO345" s="152"/>
      <c r="CP345" s="30">
        <v>2</v>
      </c>
      <c r="CQ345" s="30">
        <v>2</v>
      </c>
      <c r="CR345" s="30">
        <v>2</v>
      </c>
      <c r="CS345" s="30">
        <v>2</v>
      </c>
      <c r="CT345" s="23">
        <v>1</v>
      </c>
      <c r="CU345" s="23">
        <v>2</v>
      </c>
      <c r="CV345" s="30">
        <v>2</v>
      </c>
      <c r="CW345" s="30">
        <v>2</v>
      </c>
      <c r="CX345" s="30">
        <v>2</v>
      </c>
      <c r="CY345" s="30">
        <v>2</v>
      </c>
      <c r="CZ345" s="30">
        <v>2</v>
      </c>
      <c r="DA345" s="23">
        <v>2</v>
      </c>
      <c r="DB345" s="30">
        <v>2</v>
      </c>
      <c r="DC345" s="23">
        <v>1</v>
      </c>
      <c r="DD345" s="30">
        <v>2</v>
      </c>
      <c r="DE345" s="30">
        <v>2</v>
      </c>
      <c r="DF345" s="30">
        <v>2</v>
      </c>
      <c r="DG345" s="30"/>
      <c r="DH345" s="201">
        <f>COUNTIF(CP345:DG345,"2")</f>
        <v>15</v>
      </c>
      <c r="DI345" s="198">
        <f t="shared" ref="DI345" si="1067">DH345/(DH345+DJ345+DL345+DN345)</f>
        <v>0.88235294117647056</v>
      </c>
      <c r="DJ345" s="201">
        <f>COUNTIF(CP345:DG345,"1")</f>
        <v>2</v>
      </c>
      <c r="DK345" s="198">
        <f t="shared" ref="DK345" si="1068">DJ345/(DH345+DJ345+DL345+DN345)</f>
        <v>0.11764705882352941</v>
      </c>
      <c r="DL345" s="201">
        <f>COUNTIF(CP345:DG345,"0")</f>
        <v>0</v>
      </c>
      <c r="DM345" s="198">
        <f t="shared" ref="DM345" si="1069">DL345/(DH345+DJ345+DL345+DN345)</f>
        <v>0</v>
      </c>
      <c r="DN345" s="201">
        <f>COUNTIF(CP345:DG345,"KĐG")</f>
        <v>0</v>
      </c>
      <c r="DO345" s="198">
        <f t="shared" ref="DO345" si="1070">DN345/(DH345+DJ345+DL345+DN345)</f>
        <v>0</v>
      </c>
      <c r="DP345" s="199">
        <f t="shared" ref="DP345" si="1071">(((DH345*2)+(DJ345*1)+(DL345*0)))/(DH345+DJ345+DL345)</f>
        <v>1.8823529411764706</v>
      </c>
      <c r="DQ345" s="169" t="str">
        <f t="shared" ref="DQ345" si="1072">IF(DO345&gt;=50%,"KĐG",IF(DP345&gt;=1.6,"ĐMT",IF(DP345&gt;=1,"CCG","CĐ")))</f>
        <v>ĐMT</v>
      </c>
      <c r="DR345" s="135"/>
      <c r="DS345" s="30"/>
      <c r="DT345" s="30"/>
      <c r="DU345" s="30"/>
      <c r="DV345" s="130"/>
      <c r="DW345" s="130"/>
      <c r="DX345" s="130"/>
      <c r="DY345" s="130"/>
      <c r="DZ345" s="130"/>
      <c r="EA345" s="130"/>
      <c r="EB345" s="130"/>
      <c r="EC345" s="130"/>
      <c r="ED345" s="130"/>
      <c r="EE345" s="130"/>
      <c r="EF345" s="130"/>
      <c r="EG345" s="130"/>
      <c r="EH345" s="130"/>
      <c r="EI345" s="130"/>
      <c r="EJ345" s="130"/>
      <c r="EK345" s="130"/>
      <c r="EL345" s="130"/>
      <c r="EM345" s="130"/>
      <c r="EN345" s="130"/>
      <c r="EO345" s="130"/>
      <c r="EP345" s="30"/>
      <c r="EQ345" s="30"/>
      <c r="ER345" s="30"/>
      <c r="ES345" s="30"/>
      <c r="ET345" s="30"/>
      <c r="EU345" s="30"/>
      <c r="EV345" s="30"/>
      <c r="EW345" s="30"/>
      <c r="EX345" s="30"/>
      <c r="EY345" s="135"/>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130"/>
      <c r="LE345" s="130"/>
      <c r="LF345" s="130"/>
      <c r="LG345" s="130"/>
      <c r="LH345" s="130"/>
      <c r="LI345" s="130"/>
      <c r="LJ345" s="130"/>
      <c r="LK345" s="130"/>
      <c r="LL345" s="130"/>
      <c r="LM345" s="130"/>
      <c r="LN345" s="130"/>
      <c r="LO345" s="130"/>
      <c r="LP345" s="130"/>
      <c r="LQ345" s="130"/>
      <c r="LR345" s="130"/>
      <c r="LS345" s="130"/>
      <c r="LT345" s="130"/>
      <c r="LU345" s="130"/>
      <c r="LV345" s="130"/>
      <c r="LW345" s="130"/>
      <c r="LX345" s="135"/>
      <c r="LY345" s="30"/>
      <c r="LZ345" s="30"/>
      <c r="MA345" s="30"/>
      <c r="MB345" s="30"/>
      <c r="MC345" s="30"/>
      <c r="MD345" s="30"/>
      <c r="ME345" s="30"/>
      <c r="MF345" s="30"/>
      <c r="MG345" s="30"/>
      <c r="MH345" s="30"/>
      <c r="MI345" s="30"/>
      <c r="MJ345" s="30"/>
      <c r="MK345" s="30"/>
      <c r="ML345" s="30"/>
      <c r="MM345" s="30"/>
      <c r="MN345" s="30"/>
      <c r="MO345" s="30"/>
      <c r="MP345" s="30"/>
      <c r="MQ345" s="30"/>
      <c r="MR345" s="30"/>
      <c r="MS345" s="30"/>
      <c r="MT345" s="30"/>
      <c r="MU345" s="30"/>
      <c r="MV345" s="30"/>
      <c r="MW345" s="30"/>
      <c r="MX345" s="30"/>
      <c r="MY345" s="30"/>
      <c r="MZ345" s="30"/>
      <c r="NA345" s="30"/>
      <c r="NB345" s="30"/>
      <c r="NC345" s="135"/>
      <c r="ND345" s="30"/>
      <c r="NE345" s="30"/>
      <c r="NF345" s="30"/>
      <c r="NG345" s="30"/>
      <c r="NH345" s="30"/>
      <c r="NI345" s="30"/>
      <c r="NJ345" s="30"/>
      <c r="NK345" s="30"/>
      <c r="NL345" s="30"/>
      <c r="NM345" s="30"/>
      <c r="NN345" s="30"/>
      <c r="NO345" s="30"/>
      <c r="NP345" s="30"/>
      <c r="NQ345" s="30"/>
      <c r="NR345" s="30"/>
      <c r="NS345" s="30"/>
      <c r="NT345" s="30"/>
      <c r="NU345" s="30"/>
      <c r="NV345" s="30"/>
      <c r="NW345" s="30"/>
      <c r="NX345" s="30"/>
      <c r="NY345" s="30"/>
      <c r="NZ345" s="30"/>
      <c r="OA345" s="30"/>
      <c r="OB345" s="30"/>
      <c r="OC345" s="30"/>
      <c r="OD345" s="30"/>
      <c r="OE345" s="30"/>
      <c r="OF345" s="30"/>
      <c r="OG345" s="30"/>
      <c r="OH345" s="30"/>
      <c r="OI345" s="30"/>
      <c r="OJ345" s="30"/>
      <c r="OK345" s="30"/>
      <c r="OL345" s="30"/>
      <c r="OM345" s="30">
        <f t="shared" ref="OM345:OM355" si="1073">COUNTIF(Q345:AA345,"x")</f>
        <v>1</v>
      </c>
      <c r="ON345" s="17"/>
    </row>
    <row r="346" spans="1:404" ht="51" hidden="1" customHeight="1">
      <c r="A346" s="95">
        <v>292</v>
      </c>
      <c r="B346" s="51">
        <v>97</v>
      </c>
      <c r="C346" s="16" t="s">
        <v>296</v>
      </c>
      <c r="D346" s="14" t="s">
        <v>0</v>
      </c>
      <c r="E346" s="16" t="s">
        <v>297</v>
      </c>
      <c r="F346" s="82" t="s">
        <v>2</v>
      </c>
      <c r="G346" s="14"/>
      <c r="H346" s="89" t="s">
        <v>297</v>
      </c>
      <c r="I346" s="33" t="s">
        <v>754</v>
      </c>
      <c r="J346" s="54" t="s">
        <v>540</v>
      </c>
      <c r="K346" s="30" t="s">
        <v>636</v>
      </c>
      <c r="L346" s="30" t="s">
        <v>957</v>
      </c>
      <c r="M346" s="29" t="s">
        <v>983</v>
      </c>
      <c r="N346" s="93" t="s">
        <v>639</v>
      </c>
      <c r="O346" s="105" t="s">
        <v>27</v>
      </c>
      <c r="P346" s="54">
        <v>1</v>
      </c>
      <c r="Q346" s="30"/>
      <c r="R346" s="30"/>
      <c r="S346" s="30"/>
      <c r="T346" s="30" t="s">
        <v>27</v>
      </c>
      <c r="U346" s="95"/>
      <c r="V346" s="95"/>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130"/>
      <c r="CP346" s="130"/>
      <c r="CQ346" s="130"/>
      <c r="CR346" s="130"/>
      <c r="CS346" s="130"/>
      <c r="CT346" s="130"/>
      <c r="CU346" s="130"/>
      <c r="CV346" s="130"/>
      <c r="CW346" s="130"/>
      <c r="CX346" s="130"/>
      <c r="CY346" s="30"/>
      <c r="CZ346" s="30"/>
      <c r="DA346" s="30"/>
      <c r="DB346" s="30"/>
      <c r="DC346" s="30"/>
      <c r="DD346" s="30"/>
      <c r="DE346" s="30"/>
      <c r="DF346" s="30"/>
      <c r="DG346" s="30"/>
      <c r="DH346" s="135"/>
      <c r="DI346" s="30"/>
      <c r="DJ346" s="30"/>
      <c r="DK346" s="30"/>
      <c r="DL346" s="30"/>
      <c r="DM346" s="30"/>
      <c r="DN346" s="30"/>
      <c r="DO346" s="30"/>
      <c r="DP346" s="30"/>
      <c r="DQ346" s="30"/>
      <c r="DR346" s="152"/>
      <c r="DS346" s="152"/>
      <c r="DT346" s="152" t="s">
        <v>1066</v>
      </c>
      <c r="DU346" s="152"/>
      <c r="DV346" s="152"/>
      <c r="DW346" s="30">
        <v>1</v>
      </c>
      <c r="DX346" s="30">
        <v>1</v>
      </c>
      <c r="DY346" s="30">
        <v>2</v>
      </c>
      <c r="DZ346" s="30">
        <v>2</v>
      </c>
      <c r="EA346" s="23">
        <v>1</v>
      </c>
      <c r="EB346" s="23">
        <v>2</v>
      </c>
      <c r="EC346" s="30">
        <v>2</v>
      </c>
      <c r="ED346" s="30">
        <v>2</v>
      </c>
      <c r="EE346" s="30">
        <v>2</v>
      </c>
      <c r="EF346" s="30">
        <v>2</v>
      </c>
      <c r="EG346" s="30">
        <v>2</v>
      </c>
      <c r="EH346" s="23">
        <v>2</v>
      </c>
      <c r="EI346" s="30">
        <v>2</v>
      </c>
      <c r="EJ346" s="23">
        <v>1</v>
      </c>
      <c r="EK346" s="30">
        <v>2</v>
      </c>
      <c r="EL346" s="30">
        <v>2</v>
      </c>
      <c r="EM346" s="30">
        <v>2</v>
      </c>
      <c r="EN346" s="30"/>
      <c r="EO346" s="208">
        <f>COUNTIF(DW346:EN346,"2")</f>
        <v>13</v>
      </c>
      <c r="EP346" s="207">
        <f t="shared" ref="EP346" si="1074">EO346/(EO346+EQ346+ES346+EU346)</f>
        <v>0.76470588235294112</v>
      </c>
      <c r="EQ346" s="208">
        <f>COUNTIF(DW346:EN346,"1")</f>
        <v>4</v>
      </c>
      <c r="ER346" s="207">
        <f t="shared" ref="ER346" si="1075">EQ346/(EO346+EQ346+ES346+EU346)</f>
        <v>0.23529411764705882</v>
      </c>
      <c r="ES346" s="208">
        <f>COUNTIF(DW346:EN346,"0")</f>
        <v>0</v>
      </c>
      <c r="ET346" s="207">
        <f t="shared" ref="ET346" si="1076">ES346/(EO346+EQ346+ES346+EU346)</f>
        <v>0</v>
      </c>
      <c r="EU346" s="208">
        <f>COUNTIF(DW346:EN346,"KĐG")</f>
        <v>0</v>
      </c>
      <c r="EV346" s="207">
        <f t="shared" ref="EV346" si="1077">EU346/(EO346+EQ346+ES346+EU346)</f>
        <v>0</v>
      </c>
      <c r="EW346" s="209">
        <f t="shared" ref="EW346" si="1078">(((EO346*2)+(EQ346*1)+(ES346*0)))/(EO346+EQ346+ES346)</f>
        <v>1.7647058823529411</v>
      </c>
      <c r="EX346" s="169" t="str">
        <f t="shared" ref="EX346" si="1079">IF(EV346&gt;=50%,"KĐG",IF(EW346&gt;=1.6,"ĐMT",IF(EW346&gt;=1,"CCG","CĐ")))</f>
        <v>ĐMT</v>
      </c>
      <c r="EY346" s="135"/>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c r="IY346" s="30"/>
      <c r="IZ346" s="30"/>
      <c r="JA346" s="30"/>
      <c r="JB346" s="30"/>
      <c r="JC346" s="30"/>
      <c r="JD346" s="30"/>
      <c r="JE346" s="30"/>
      <c r="JF346" s="30"/>
      <c r="JG346" s="30"/>
      <c r="JH346" s="30"/>
      <c r="JI346" s="30"/>
      <c r="JJ346" s="30"/>
      <c r="JK346" s="30"/>
      <c r="JL346" s="30"/>
      <c r="JM346" s="30"/>
      <c r="JN346" s="30"/>
      <c r="JO346" s="30"/>
      <c r="JP346" s="30"/>
      <c r="JQ346" s="30"/>
      <c r="JR346" s="30"/>
      <c r="JS346" s="30"/>
      <c r="JT346" s="30"/>
      <c r="JU346" s="30"/>
      <c r="JV346" s="30"/>
      <c r="JW346" s="30"/>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130"/>
      <c r="LE346" s="130"/>
      <c r="LF346" s="130"/>
      <c r="LG346" s="130"/>
      <c r="LH346" s="130"/>
      <c r="LI346" s="130"/>
      <c r="LJ346" s="130"/>
      <c r="LK346" s="130"/>
      <c r="LL346" s="130"/>
      <c r="LM346" s="130"/>
      <c r="LN346" s="130"/>
      <c r="LO346" s="130"/>
      <c r="LP346" s="130"/>
      <c r="LQ346" s="130"/>
      <c r="LR346" s="130"/>
      <c r="LS346" s="130"/>
      <c r="LT346" s="130"/>
      <c r="LU346" s="130"/>
      <c r="LV346" s="130"/>
      <c r="LW346" s="130"/>
      <c r="LX346" s="135"/>
      <c r="LY346" s="30"/>
      <c r="LZ346" s="30"/>
      <c r="MA346" s="30"/>
      <c r="MB346" s="30"/>
      <c r="MC346" s="30"/>
      <c r="MD346" s="30"/>
      <c r="ME346" s="30"/>
      <c r="MF346" s="30"/>
      <c r="MG346" s="30"/>
      <c r="MH346" s="30"/>
      <c r="MI346" s="30"/>
      <c r="MJ346" s="30"/>
      <c r="MK346" s="30"/>
      <c r="ML346" s="30"/>
      <c r="MM346" s="30"/>
      <c r="MN346" s="30"/>
      <c r="MO346" s="30"/>
      <c r="MP346" s="30"/>
      <c r="MQ346" s="30"/>
      <c r="MR346" s="30"/>
      <c r="MS346" s="30"/>
      <c r="MT346" s="30"/>
      <c r="MU346" s="30"/>
      <c r="MV346" s="30"/>
      <c r="MW346" s="30"/>
      <c r="MX346" s="30"/>
      <c r="MY346" s="30"/>
      <c r="MZ346" s="30"/>
      <c r="NA346" s="30"/>
      <c r="NB346" s="30"/>
      <c r="NC346" s="135"/>
      <c r="ND346" s="30"/>
      <c r="NE346" s="30"/>
      <c r="NF346" s="30"/>
      <c r="NG346" s="30"/>
      <c r="NH346" s="30"/>
      <c r="NI346" s="30"/>
      <c r="NJ346" s="30"/>
      <c r="NK346" s="30"/>
      <c r="NL346" s="30"/>
      <c r="NM346" s="30"/>
      <c r="NN346" s="30"/>
      <c r="NO346" s="30"/>
      <c r="NP346" s="30"/>
      <c r="NQ346" s="30"/>
      <c r="NR346" s="30"/>
      <c r="NS346" s="30"/>
      <c r="NT346" s="30"/>
      <c r="NU346" s="30"/>
      <c r="NV346" s="30"/>
      <c r="NW346" s="30"/>
      <c r="NX346" s="30"/>
      <c r="NY346" s="30"/>
      <c r="NZ346" s="30"/>
      <c r="OA346" s="30"/>
      <c r="OB346" s="30"/>
      <c r="OC346" s="30"/>
      <c r="OD346" s="30"/>
      <c r="OE346" s="30"/>
      <c r="OF346" s="30"/>
      <c r="OG346" s="30"/>
      <c r="OH346" s="30"/>
      <c r="OI346" s="30"/>
      <c r="OJ346" s="30"/>
      <c r="OK346" s="30"/>
      <c r="OL346" s="30"/>
      <c r="OM346" s="30">
        <f t="shared" si="1073"/>
        <v>1</v>
      </c>
      <c r="ON346" s="17"/>
    </row>
    <row r="347" spans="1:404" ht="39" hidden="1" customHeight="1">
      <c r="A347" s="95">
        <v>293</v>
      </c>
      <c r="B347" s="51">
        <v>98</v>
      </c>
      <c r="C347" s="16" t="s">
        <v>298</v>
      </c>
      <c r="D347" s="14" t="s">
        <v>0</v>
      </c>
      <c r="E347" s="16" t="s">
        <v>299</v>
      </c>
      <c r="F347" s="82" t="s">
        <v>2</v>
      </c>
      <c r="G347" s="14"/>
      <c r="H347" s="89" t="s">
        <v>299</v>
      </c>
      <c r="I347" s="33" t="s">
        <v>755</v>
      </c>
      <c r="J347" s="54" t="s">
        <v>300</v>
      </c>
      <c r="K347" s="30" t="s">
        <v>636</v>
      </c>
      <c r="L347" s="30" t="s">
        <v>957</v>
      </c>
      <c r="M347" s="29" t="s">
        <v>983</v>
      </c>
      <c r="N347" s="93" t="s">
        <v>639</v>
      </c>
      <c r="O347" s="105" t="s">
        <v>27</v>
      </c>
      <c r="P347" s="54">
        <v>1</v>
      </c>
      <c r="Q347" s="30"/>
      <c r="R347" s="30"/>
      <c r="S347" s="30"/>
      <c r="T347" s="30"/>
      <c r="U347" s="30"/>
      <c r="V347" s="30" t="s">
        <v>27</v>
      </c>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130"/>
      <c r="CP347" s="130"/>
      <c r="CQ347" s="130"/>
      <c r="CR347" s="130"/>
      <c r="CS347" s="130"/>
      <c r="CT347" s="130"/>
      <c r="CU347" s="130"/>
      <c r="CV347" s="130"/>
      <c r="CW347" s="130"/>
      <c r="CX347" s="130"/>
      <c r="CY347" s="30"/>
      <c r="CZ347" s="30"/>
      <c r="DA347" s="30"/>
      <c r="DB347" s="30"/>
      <c r="DC347" s="30"/>
      <c r="DD347" s="30"/>
      <c r="DE347" s="30"/>
      <c r="DF347" s="30"/>
      <c r="DG347" s="30"/>
      <c r="DH347" s="135"/>
      <c r="DI347" s="30"/>
      <c r="DJ347" s="30"/>
      <c r="DK347" s="30"/>
      <c r="DL347" s="30"/>
      <c r="DM347" s="30"/>
      <c r="DN347" s="30"/>
      <c r="DO347" s="30"/>
      <c r="DP347" s="30"/>
      <c r="DQ347" s="30"/>
      <c r="DR347" s="135"/>
      <c r="DS347" s="30"/>
      <c r="DT347" s="30"/>
      <c r="DU347" s="30"/>
      <c r="DV347" s="130"/>
      <c r="DW347" s="130"/>
      <c r="DX347" s="130"/>
      <c r="DY347" s="130"/>
      <c r="DZ347" s="130"/>
      <c r="EA347" s="130"/>
      <c r="EB347" s="130"/>
      <c r="EC347" s="130"/>
      <c r="ED347" s="130"/>
      <c r="EE347" s="130"/>
      <c r="EF347" s="130"/>
      <c r="EG347" s="130"/>
      <c r="EH347" s="130"/>
      <c r="EI347" s="130"/>
      <c r="EJ347" s="130"/>
      <c r="EK347" s="130"/>
      <c r="EL347" s="130"/>
      <c r="EM347" s="130"/>
      <c r="EN347" s="130"/>
      <c r="EO347" s="130"/>
      <c r="EP347" s="30"/>
      <c r="EQ347" s="30"/>
      <c r="ER347" s="30"/>
      <c r="ES347" s="30"/>
      <c r="ET347" s="30"/>
      <c r="EU347" s="30"/>
      <c r="EV347" s="30"/>
      <c r="EW347" s="30"/>
      <c r="EX347" s="30"/>
      <c r="EY347" s="135"/>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152" t="s">
        <v>1066</v>
      </c>
      <c r="GE347" s="152"/>
      <c r="GF347" s="30">
        <v>2</v>
      </c>
      <c r="GG347" s="30">
        <v>1</v>
      </c>
      <c r="GH347" s="30">
        <v>2</v>
      </c>
      <c r="GI347" s="30">
        <v>2</v>
      </c>
      <c r="GJ347" s="23">
        <v>1</v>
      </c>
      <c r="GK347" s="23">
        <v>2</v>
      </c>
      <c r="GL347" s="30">
        <v>2</v>
      </c>
      <c r="GM347" s="30">
        <v>2</v>
      </c>
      <c r="GN347" s="30">
        <v>2</v>
      </c>
      <c r="GO347" s="30">
        <v>2</v>
      </c>
      <c r="GP347" s="30">
        <v>2</v>
      </c>
      <c r="GQ347" s="30">
        <v>2</v>
      </c>
      <c r="GR347" s="30">
        <v>2</v>
      </c>
      <c r="GS347" s="23">
        <v>1</v>
      </c>
      <c r="GT347" s="30">
        <v>2</v>
      </c>
      <c r="GU347" s="30">
        <v>2</v>
      </c>
      <c r="GV347" s="30">
        <v>2</v>
      </c>
      <c r="GW347" s="30"/>
      <c r="GX347" s="30">
        <v>2</v>
      </c>
      <c r="GY347" s="224">
        <f>COUNTIF(GF347:GX347,"2")</f>
        <v>15</v>
      </c>
      <c r="GZ347" s="225">
        <f t="shared" ref="GZ347" si="1080">GY347/(GY347+HA347+HC347+HE347)</f>
        <v>0.83333333333333337</v>
      </c>
      <c r="HA347" s="224">
        <f>COUNTIF(GG347:GX347,"1")</f>
        <v>3</v>
      </c>
      <c r="HB347" s="225">
        <f t="shared" ref="HB347" si="1081">HA347/(GY347+HA347+HC347+HE347)</f>
        <v>0.16666666666666666</v>
      </c>
      <c r="HC347" s="224">
        <f>COUNTIF(GG347:GX347,"0")</f>
        <v>0</v>
      </c>
      <c r="HD347" s="225">
        <f t="shared" ref="HD347" si="1082">HC347/(GY347+HA347+HC347+HE347)</f>
        <v>0</v>
      </c>
      <c r="HE347" s="224">
        <f>COUNTIF(GG347:GX347,"KĐG")</f>
        <v>0</v>
      </c>
      <c r="HF347" s="225">
        <f t="shared" ref="HF347" si="1083">HE347/(GY347+HA347+HC347+HE347)</f>
        <v>0</v>
      </c>
      <c r="HG347" s="226">
        <f t="shared" ref="HG347" si="1084">(((GY347*2)+(HA347*1)+(HC347*0)))/(GY347+HA347+HC347)</f>
        <v>1.8333333333333333</v>
      </c>
      <c r="HH347" s="169" t="str">
        <f t="shared" ref="HH347" si="1085">IF(HF347&gt;=50%,"KĐG",IF(HG347&gt;=1.6,"ĐMT",IF(HG347&gt;=1,"CCG","CĐ")))</f>
        <v>ĐMT</v>
      </c>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130"/>
      <c r="LE347" s="130"/>
      <c r="LF347" s="130"/>
      <c r="LG347" s="130"/>
      <c r="LH347" s="130"/>
      <c r="LI347" s="130"/>
      <c r="LJ347" s="130"/>
      <c r="LK347" s="130"/>
      <c r="LL347" s="130"/>
      <c r="LM347" s="130"/>
      <c r="LN347" s="130"/>
      <c r="LO347" s="130"/>
      <c r="LP347" s="130"/>
      <c r="LQ347" s="130"/>
      <c r="LR347" s="130"/>
      <c r="LS347" s="130"/>
      <c r="LT347" s="130"/>
      <c r="LU347" s="130"/>
      <c r="LV347" s="130"/>
      <c r="LW347" s="130"/>
      <c r="LX347" s="135"/>
      <c r="LY347" s="30"/>
      <c r="LZ347" s="30"/>
      <c r="MA347" s="30"/>
      <c r="MB347" s="30"/>
      <c r="MC347" s="30"/>
      <c r="MD347" s="30"/>
      <c r="ME347" s="30"/>
      <c r="MF347" s="30"/>
      <c r="MG347" s="30"/>
      <c r="MH347" s="30"/>
      <c r="MI347" s="30"/>
      <c r="MJ347" s="30"/>
      <c r="MK347" s="30"/>
      <c r="ML347" s="30"/>
      <c r="MM347" s="30"/>
      <c r="MN347" s="30"/>
      <c r="MO347" s="30"/>
      <c r="MP347" s="30"/>
      <c r="MQ347" s="30"/>
      <c r="MR347" s="30"/>
      <c r="MS347" s="30"/>
      <c r="MT347" s="30"/>
      <c r="MU347" s="30"/>
      <c r="MV347" s="30"/>
      <c r="MW347" s="30"/>
      <c r="MX347" s="30"/>
      <c r="MY347" s="30"/>
      <c r="MZ347" s="30"/>
      <c r="NA347" s="30"/>
      <c r="NB347" s="30"/>
      <c r="NC347" s="135"/>
      <c r="ND347" s="30"/>
      <c r="NE347" s="30"/>
      <c r="NF347" s="30"/>
      <c r="NG347" s="30"/>
      <c r="NH347" s="30"/>
      <c r="NI347" s="30"/>
      <c r="NJ347" s="30"/>
      <c r="NK347" s="30"/>
      <c r="NL347" s="30"/>
      <c r="NM347" s="30"/>
      <c r="NN347" s="30"/>
      <c r="NO347" s="30"/>
      <c r="NP347" s="30"/>
      <c r="NQ347" s="30"/>
      <c r="NR347" s="30"/>
      <c r="NS347" s="30"/>
      <c r="NT347" s="30"/>
      <c r="NU347" s="30"/>
      <c r="NV347" s="30"/>
      <c r="NW347" s="30"/>
      <c r="NX347" s="30"/>
      <c r="NY347" s="30"/>
      <c r="NZ347" s="30"/>
      <c r="OA347" s="30"/>
      <c r="OB347" s="30"/>
      <c r="OC347" s="30"/>
      <c r="OD347" s="30"/>
      <c r="OE347" s="30"/>
      <c r="OF347" s="30"/>
      <c r="OG347" s="30"/>
      <c r="OH347" s="30"/>
      <c r="OI347" s="30"/>
      <c r="OJ347" s="30"/>
      <c r="OK347" s="30"/>
      <c r="OL347" s="30"/>
      <c r="OM347" s="30">
        <f t="shared" si="1073"/>
        <v>1</v>
      </c>
      <c r="ON347" s="17"/>
    </row>
    <row r="348" spans="1:404" ht="66.75" hidden="1" customHeight="1">
      <c r="A348" s="95">
        <v>294</v>
      </c>
      <c r="B348" s="51">
        <v>99</v>
      </c>
      <c r="C348" s="16" t="s">
        <v>301</v>
      </c>
      <c r="D348" s="14" t="s">
        <v>0</v>
      </c>
      <c r="E348" s="16" t="s">
        <v>302</v>
      </c>
      <c r="F348" s="82" t="s">
        <v>2</v>
      </c>
      <c r="G348" s="14"/>
      <c r="H348" s="89" t="s">
        <v>302</v>
      </c>
      <c r="I348" s="33" t="s">
        <v>756</v>
      </c>
      <c r="J348" s="54"/>
      <c r="K348" s="30" t="s">
        <v>636</v>
      </c>
      <c r="L348" s="30" t="s">
        <v>957</v>
      </c>
      <c r="M348" s="29" t="s">
        <v>983</v>
      </c>
      <c r="N348" s="93" t="s">
        <v>639</v>
      </c>
      <c r="O348" s="105" t="s">
        <v>27</v>
      </c>
      <c r="P348" s="54">
        <v>1</v>
      </c>
      <c r="Q348" s="30"/>
      <c r="R348" s="30"/>
      <c r="S348" s="30"/>
      <c r="T348" s="30"/>
      <c r="U348" s="30"/>
      <c r="V348" s="30"/>
      <c r="W348" s="30"/>
      <c r="X348" s="30"/>
      <c r="Y348" s="30" t="s">
        <v>27</v>
      </c>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130"/>
      <c r="CP348" s="130"/>
      <c r="CQ348" s="130"/>
      <c r="CR348" s="130"/>
      <c r="CS348" s="130"/>
      <c r="CT348" s="130"/>
      <c r="CU348" s="130"/>
      <c r="CV348" s="130"/>
      <c r="CW348" s="130"/>
      <c r="CX348" s="130"/>
      <c r="CY348" s="30"/>
      <c r="CZ348" s="30"/>
      <c r="DA348" s="30"/>
      <c r="DB348" s="30"/>
      <c r="DC348" s="30"/>
      <c r="DD348" s="30"/>
      <c r="DE348" s="30"/>
      <c r="DF348" s="30"/>
      <c r="DG348" s="30"/>
      <c r="DH348" s="135"/>
      <c r="DI348" s="30"/>
      <c r="DJ348" s="30"/>
      <c r="DK348" s="30"/>
      <c r="DL348" s="30"/>
      <c r="DM348" s="30"/>
      <c r="DN348" s="30"/>
      <c r="DO348" s="30"/>
      <c r="DP348" s="30"/>
      <c r="DQ348" s="30"/>
      <c r="DR348" s="135"/>
      <c r="DS348" s="30"/>
      <c r="DT348" s="30"/>
      <c r="DU348" s="30"/>
      <c r="DV348" s="130"/>
      <c r="DW348" s="130"/>
      <c r="DX348" s="130"/>
      <c r="DY348" s="130"/>
      <c r="DZ348" s="130"/>
      <c r="EA348" s="130"/>
      <c r="EB348" s="130"/>
      <c r="EC348" s="130"/>
      <c r="ED348" s="130"/>
      <c r="EE348" s="130"/>
      <c r="EF348" s="130"/>
      <c r="EG348" s="130"/>
      <c r="EH348" s="130"/>
      <c r="EI348" s="130"/>
      <c r="EJ348" s="130"/>
      <c r="EK348" s="130"/>
      <c r="EL348" s="130"/>
      <c r="EM348" s="130"/>
      <c r="EN348" s="130"/>
      <c r="EO348" s="130"/>
      <c r="EP348" s="30"/>
      <c r="EQ348" s="30"/>
      <c r="ER348" s="30"/>
      <c r="ES348" s="30"/>
      <c r="ET348" s="30"/>
      <c r="EU348" s="30"/>
      <c r="EV348" s="30"/>
      <c r="EW348" s="30"/>
      <c r="EX348" s="30"/>
      <c r="EY348" s="135"/>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c r="IY348" s="30"/>
      <c r="IZ348" s="30"/>
      <c r="JA348" s="30"/>
      <c r="JB348" s="30"/>
      <c r="JC348" s="30"/>
      <c r="JD348" s="30"/>
      <c r="JE348" s="30"/>
      <c r="JF348" s="30"/>
      <c r="JG348" s="30"/>
      <c r="JH348" s="30"/>
      <c r="JI348" s="30"/>
      <c r="JJ348" s="30"/>
      <c r="JK348" s="30"/>
      <c r="JL348" s="30"/>
      <c r="JM348" s="30"/>
      <c r="JN348" s="30"/>
      <c r="JO348" s="30"/>
      <c r="JP348" s="30"/>
      <c r="JQ348" s="30"/>
      <c r="JR348" s="30"/>
      <c r="JS348" s="30"/>
      <c r="JT348" s="30"/>
      <c r="JU348" s="30"/>
      <c r="JV348" s="30"/>
      <c r="JW348" s="30"/>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130"/>
      <c r="LE348" s="130"/>
      <c r="LF348" s="130"/>
      <c r="LG348" s="130"/>
      <c r="LH348" s="130"/>
      <c r="LI348" s="130"/>
      <c r="LJ348" s="130"/>
      <c r="LK348" s="130"/>
      <c r="LL348" s="130"/>
      <c r="LM348" s="130"/>
      <c r="LN348" s="130"/>
      <c r="LO348" s="130"/>
      <c r="LP348" s="130"/>
      <c r="LQ348" s="130"/>
      <c r="LR348" s="130"/>
      <c r="LS348" s="130"/>
      <c r="LT348" s="130"/>
      <c r="LU348" s="130"/>
      <c r="LV348" s="130"/>
      <c r="LW348" s="130"/>
      <c r="LX348" s="135"/>
      <c r="LY348" s="30"/>
      <c r="LZ348" s="30"/>
      <c r="MA348" s="30"/>
      <c r="MB348" s="30"/>
      <c r="MC348" s="30"/>
      <c r="MD348" s="30"/>
      <c r="ME348" s="30"/>
      <c r="MF348" s="30"/>
      <c r="MG348" s="30"/>
      <c r="MH348" s="30"/>
      <c r="MI348" s="30"/>
      <c r="MJ348" s="30"/>
      <c r="MK348" s="30"/>
      <c r="ML348" s="30"/>
      <c r="MM348" s="30"/>
      <c r="MN348" s="30"/>
      <c r="MO348" s="30"/>
      <c r="MP348" s="30"/>
      <c r="MQ348" s="30"/>
      <c r="MR348" s="30"/>
      <c r="MS348" s="30"/>
      <c r="MT348" s="30"/>
      <c r="MU348" s="30"/>
      <c r="MV348" s="30"/>
      <c r="MW348" s="30"/>
      <c r="MX348" s="30"/>
      <c r="MY348" s="30"/>
      <c r="MZ348" s="30"/>
      <c r="NA348" s="30"/>
      <c r="NB348" s="30"/>
      <c r="NC348" s="135"/>
      <c r="ND348" s="30"/>
      <c r="NE348" s="30"/>
      <c r="NF348" s="30"/>
      <c r="NG348" s="30"/>
      <c r="NH348" s="30"/>
      <c r="NI348" s="30"/>
      <c r="NJ348" s="30"/>
      <c r="NK348" s="30"/>
      <c r="NL348" s="30"/>
      <c r="NM348" s="30"/>
      <c r="NN348" s="30"/>
      <c r="NO348" s="30"/>
      <c r="NP348" s="30"/>
      <c r="NQ348" s="30"/>
      <c r="NR348" s="30"/>
      <c r="NS348" s="30"/>
      <c r="NT348" s="30"/>
      <c r="NU348" s="30"/>
      <c r="NV348" s="30"/>
      <c r="NW348" s="30"/>
      <c r="NX348" s="30"/>
      <c r="NY348" s="30"/>
      <c r="NZ348" s="30"/>
      <c r="OA348" s="30"/>
      <c r="OB348" s="30"/>
      <c r="OC348" s="30"/>
      <c r="OD348" s="30"/>
      <c r="OE348" s="30"/>
      <c r="OF348" s="30"/>
      <c r="OG348" s="30"/>
      <c r="OH348" s="30"/>
      <c r="OI348" s="30"/>
      <c r="OJ348" s="30"/>
      <c r="OK348" s="30"/>
      <c r="OL348" s="30"/>
      <c r="OM348" s="30">
        <f t="shared" si="1073"/>
        <v>1</v>
      </c>
      <c r="ON348" s="17"/>
    </row>
    <row r="349" spans="1:404" ht="27" hidden="1" customHeight="1">
      <c r="A349" s="95">
        <v>306</v>
      </c>
      <c r="B349" s="51">
        <v>100</v>
      </c>
      <c r="C349" s="16" t="s">
        <v>303</v>
      </c>
      <c r="D349" s="14" t="s">
        <v>2</v>
      </c>
      <c r="E349" s="16" t="s">
        <v>596</v>
      </c>
      <c r="F349" s="82" t="s">
        <v>2</v>
      </c>
      <c r="G349" s="14"/>
      <c r="H349" s="89" t="s">
        <v>596</v>
      </c>
      <c r="I349" s="33" t="s">
        <v>757</v>
      </c>
      <c r="J349" s="54" t="s">
        <v>304</v>
      </c>
      <c r="K349" s="30" t="s">
        <v>636</v>
      </c>
      <c r="L349" s="30" t="s">
        <v>957</v>
      </c>
      <c r="M349" s="29" t="s">
        <v>983</v>
      </c>
      <c r="N349" s="93" t="s">
        <v>639</v>
      </c>
      <c r="O349" s="105" t="s">
        <v>27</v>
      </c>
      <c r="P349" s="54">
        <v>1</v>
      </c>
      <c r="Q349" s="30" t="s">
        <v>27</v>
      </c>
      <c r="R349" s="30"/>
      <c r="S349" s="30"/>
      <c r="T349" s="30"/>
      <c r="U349" s="30"/>
      <c r="V349" s="30"/>
      <c r="W349" s="30"/>
      <c r="X349" s="30"/>
      <c r="Y349" s="30"/>
      <c r="Z349" s="30"/>
      <c r="AA349" s="30"/>
      <c r="AB349" s="152" t="s">
        <v>1066</v>
      </c>
      <c r="AC349" s="152"/>
      <c r="AD349" s="152"/>
      <c r="AE349" s="30">
        <v>1</v>
      </c>
      <c r="AF349" s="30">
        <v>1</v>
      </c>
      <c r="AG349" s="30">
        <v>2</v>
      </c>
      <c r="AH349" s="30">
        <v>2</v>
      </c>
      <c r="AI349" s="23">
        <v>2</v>
      </c>
      <c r="AJ349" s="23">
        <v>1</v>
      </c>
      <c r="AK349" s="30">
        <v>2</v>
      </c>
      <c r="AL349" s="30">
        <v>2</v>
      </c>
      <c r="AM349" s="30">
        <v>2</v>
      </c>
      <c r="AN349" s="30">
        <v>2</v>
      </c>
      <c r="AO349" s="30">
        <v>2</v>
      </c>
      <c r="AP349" s="23">
        <v>2</v>
      </c>
      <c r="AQ349" s="30">
        <v>2</v>
      </c>
      <c r="AR349" s="23">
        <v>1</v>
      </c>
      <c r="AS349" s="30">
        <v>2</v>
      </c>
      <c r="AT349" s="30">
        <v>1</v>
      </c>
      <c r="AU349" s="30">
        <v>2</v>
      </c>
      <c r="AV349" s="30">
        <v>1</v>
      </c>
      <c r="AW349" s="173">
        <f>COUNTIF(AE349:AV349,"2")</f>
        <v>12</v>
      </c>
      <c r="AX349" s="174">
        <f t="shared" ref="AX349" si="1086">AW349/(AW349+AY349+BA349+BC349)</f>
        <v>0.66666666666666663</v>
      </c>
      <c r="AY349" s="173">
        <f>COUNTIF(AE349:AV349,"1")</f>
        <v>6</v>
      </c>
      <c r="AZ349" s="174">
        <f t="shared" ref="AZ349" si="1087">AY349/(AW349+AY349+BA349+BC349)</f>
        <v>0.33333333333333331</v>
      </c>
      <c r="BA349" s="173">
        <f>COUNTIF(AE349:AV349,"0")</f>
        <v>0</v>
      </c>
      <c r="BB349" s="174">
        <f t="shared" ref="BB349" si="1088">BA349/(AW349+AY349+BA349+BC349)</f>
        <v>0</v>
      </c>
      <c r="BC349" s="173">
        <f>COUNTIF(AE349:AV349,"KĐG")</f>
        <v>0</v>
      </c>
      <c r="BD349" s="174">
        <f t="shared" ref="BD349" si="1089">BC349/(AW349+AY349+BA349+BC349)</f>
        <v>0</v>
      </c>
      <c r="BE349" s="175">
        <f t="shared" ref="BE349" si="1090">(((AW349*2)+(AY349*1)+(BA349*0)))/(AW349+AY349+BA349)</f>
        <v>1.6666666666666667</v>
      </c>
      <c r="BF349" s="169" t="str">
        <f t="shared" ref="BF349" si="1091">IF(BD349&gt;=50%,"KĐG",IF(BE349&gt;=1.6,"ĐMT",IF(BE349&gt;=1,"CCG","CĐ")))</f>
        <v>ĐMT</v>
      </c>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130"/>
      <c r="CP349" s="130"/>
      <c r="CQ349" s="130"/>
      <c r="CR349" s="130"/>
      <c r="CS349" s="130"/>
      <c r="CT349" s="130"/>
      <c r="CU349" s="130"/>
      <c r="CV349" s="130"/>
      <c r="CW349" s="130"/>
      <c r="CX349" s="130"/>
      <c r="CY349" s="30"/>
      <c r="CZ349" s="30"/>
      <c r="DA349" s="30"/>
      <c r="DB349" s="30"/>
      <c r="DC349" s="30"/>
      <c r="DD349" s="30"/>
      <c r="DE349" s="30"/>
      <c r="DF349" s="30"/>
      <c r="DG349" s="30"/>
      <c r="DH349" s="135"/>
      <c r="DI349" s="30"/>
      <c r="DJ349" s="30"/>
      <c r="DK349" s="30"/>
      <c r="DL349" s="30"/>
      <c r="DM349" s="30"/>
      <c r="DN349" s="30"/>
      <c r="DO349" s="30"/>
      <c r="DP349" s="30"/>
      <c r="DQ349" s="30"/>
      <c r="DR349" s="135"/>
      <c r="DS349" s="30"/>
      <c r="DT349" s="30"/>
      <c r="DU349" s="30"/>
      <c r="DV349" s="130"/>
      <c r="DW349" s="130"/>
      <c r="DX349" s="130"/>
      <c r="DY349" s="130"/>
      <c r="DZ349" s="130"/>
      <c r="EA349" s="130"/>
      <c r="EB349" s="130"/>
      <c r="EC349" s="130"/>
      <c r="ED349" s="130"/>
      <c r="EE349" s="130"/>
      <c r="EF349" s="130"/>
      <c r="EG349" s="130"/>
      <c r="EH349" s="130"/>
      <c r="EI349" s="130"/>
      <c r="EJ349" s="130"/>
      <c r="EK349" s="130"/>
      <c r="EL349" s="130"/>
      <c r="EM349" s="130"/>
      <c r="EN349" s="130"/>
      <c r="EO349" s="130"/>
      <c r="EP349" s="30"/>
      <c r="EQ349" s="30"/>
      <c r="ER349" s="30"/>
      <c r="ES349" s="30"/>
      <c r="ET349" s="30"/>
      <c r="EU349" s="30"/>
      <c r="EV349" s="30"/>
      <c r="EW349" s="30"/>
      <c r="EX349" s="30"/>
      <c r="EY349" s="135"/>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130"/>
      <c r="LE349" s="130"/>
      <c r="LF349" s="130"/>
      <c r="LG349" s="130"/>
      <c r="LH349" s="130"/>
      <c r="LI349" s="130"/>
      <c r="LJ349" s="130"/>
      <c r="LK349" s="130"/>
      <c r="LL349" s="130"/>
      <c r="LM349" s="130"/>
      <c r="LN349" s="130"/>
      <c r="LO349" s="130"/>
      <c r="LP349" s="130"/>
      <c r="LQ349" s="130"/>
      <c r="LR349" s="130"/>
      <c r="LS349" s="130"/>
      <c r="LT349" s="130"/>
      <c r="LU349" s="130"/>
      <c r="LV349" s="130"/>
      <c r="LW349" s="130"/>
      <c r="LX349" s="135"/>
      <c r="LY349" s="30"/>
      <c r="LZ349" s="30"/>
      <c r="MA349" s="30"/>
      <c r="MB349" s="30"/>
      <c r="MC349" s="30"/>
      <c r="MD349" s="30"/>
      <c r="ME349" s="30"/>
      <c r="MF349" s="30"/>
      <c r="MG349" s="30"/>
      <c r="MH349" s="30"/>
      <c r="MI349" s="30"/>
      <c r="MJ349" s="30"/>
      <c r="MK349" s="30"/>
      <c r="ML349" s="30"/>
      <c r="MM349" s="30"/>
      <c r="MN349" s="30"/>
      <c r="MO349" s="30"/>
      <c r="MP349" s="30"/>
      <c r="MQ349" s="30"/>
      <c r="MR349" s="30"/>
      <c r="MS349" s="30"/>
      <c r="MT349" s="30"/>
      <c r="MU349" s="30"/>
      <c r="MV349" s="30"/>
      <c r="MW349" s="30"/>
      <c r="MX349" s="30"/>
      <c r="MY349" s="30"/>
      <c r="MZ349" s="30"/>
      <c r="NA349" s="30"/>
      <c r="NB349" s="30"/>
      <c r="NC349" s="135"/>
      <c r="ND349" s="30"/>
      <c r="NE349" s="30"/>
      <c r="NF349" s="30"/>
      <c r="NG349" s="30"/>
      <c r="NH349" s="30"/>
      <c r="NI349" s="30"/>
      <c r="NJ349" s="30"/>
      <c r="NK349" s="30"/>
      <c r="NL349" s="30"/>
      <c r="NM349" s="30"/>
      <c r="NN349" s="30"/>
      <c r="NO349" s="30"/>
      <c r="NP349" s="30"/>
      <c r="NQ349" s="30"/>
      <c r="NR349" s="30"/>
      <c r="NS349" s="30"/>
      <c r="NT349" s="30"/>
      <c r="NU349" s="30"/>
      <c r="NV349" s="30"/>
      <c r="NW349" s="30"/>
      <c r="NX349" s="30"/>
      <c r="NY349" s="30"/>
      <c r="NZ349" s="30"/>
      <c r="OA349" s="30"/>
      <c r="OB349" s="30"/>
      <c r="OC349" s="30"/>
      <c r="OD349" s="30"/>
      <c r="OE349" s="30"/>
      <c r="OF349" s="30"/>
      <c r="OG349" s="30"/>
      <c r="OH349" s="30"/>
      <c r="OI349" s="30"/>
      <c r="OJ349" s="30"/>
      <c r="OK349" s="30"/>
      <c r="OL349" s="30"/>
      <c r="OM349" s="30">
        <f t="shared" si="1073"/>
        <v>1</v>
      </c>
      <c r="ON349" s="17"/>
    </row>
    <row r="350" spans="1:404" ht="66" hidden="1" customHeight="1">
      <c r="A350" s="95">
        <v>308</v>
      </c>
      <c r="B350" s="51">
        <v>101</v>
      </c>
      <c r="C350" s="16" t="s">
        <v>305</v>
      </c>
      <c r="D350" s="14" t="s">
        <v>0</v>
      </c>
      <c r="E350" s="16" t="s">
        <v>306</v>
      </c>
      <c r="F350" s="82" t="s">
        <v>0</v>
      </c>
      <c r="G350" s="14"/>
      <c r="H350" s="89" t="s">
        <v>306</v>
      </c>
      <c r="I350" s="33" t="s">
        <v>758</v>
      </c>
      <c r="J350" s="54"/>
      <c r="K350" s="30" t="s">
        <v>636</v>
      </c>
      <c r="L350" s="30" t="s">
        <v>957</v>
      </c>
      <c r="M350" s="29" t="s">
        <v>983</v>
      </c>
      <c r="N350" s="93" t="s">
        <v>639</v>
      </c>
      <c r="O350" s="105" t="s">
        <v>27</v>
      </c>
      <c r="P350" s="54">
        <v>1</v>
      </c>
      <c r="Q350" s="30"/>
      <c r="R350" s="30"/>
      <c r="S350" s="30"/>
      <c r="T350" s="30" t="s">
        <v>27</v>
      </c>
      <c r="U350" s="95"/>
      <c r="V350" s="95"/>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130"/>
      <c r="CP350" s="130"/>
      <c r="CQ350" s="130"/>
      <c r="CR350" s="130"/>
      <c r="CS350" s="130"/>
      <c r="CT350" s="130"/>
      <c r="CU350" s="130"/>
      <c r="CV350" s="130"/>
      <c r="CW350" s="130"/>
      <c r="CX350" s="130"/>
      <c r="CY350" s="30"/>
      <c r="CZ350" s="30"/>
      <c r="DA350" s="30"/>
      <c r="DB350" s="30"/>
      <c r="DC350" s="30"/>
      <c r="DD350" s="30"/>
      <c r="DE350" s="30"/>
      <c r="DF350" s="30"/>
      <c r="DG350" s="30"/>
      <c r="DH350" s="135"/>
      <c r="DI350" s="30"/>
      <c r="DJ350" s="30"/>
      <c r="DK350" s="30"/>
      <c r="DL350" s="30"/>
      <c r="DM350" s="30"/>
      <c r="DN350" s="30"/>
      <c r="DO350" s="30"/>
      <c r="DP350" s="30"/>
      <c r="DQ350" s="30"/>
      <c r="DR350" s="152"/>
      <c r="DS350" s="152"/>
      <c r="DT350" s="152"/>
      <c r="DU350" s="152"/>
      <c r="DV350" s="152" t="s">
        <v>1066</v>
      </c>
      <c r="DW350" s="30">
        <v>1</v>
      </c>
      <c r="DX350" s="30">
        <v>1</v>
      </c>
      <c r="DY350" s="30">
        <v>2</v>
      </c>
      <c r="DZ350" s="30">
        <v>2</v>
      </c>
      <c r="EA350" s="23">
        <v>1</v>
      </c>
      <c r="EB350" s="23">
        <v>2</v>
      </c>
      <c r="EC350" s="30">
        <v>2</v>
      </c>
      <c r="ED350" s="30">
        <v>2</v>
      </c>
      <c r="EE350" s="30">
        <v>2</v>
      </c>
      <c r="EF350" s="30">
        <v>2</v>
      </c>
      <c r="EG350" s="30">
        <v>2</v>
      </c>
      <c r="EH350" s="23">
        <v>2</v>
      </c>
      <c r="EI350" s="30">
        <v>2</v>
      </c>
      <c r="EJ350" s="23">
        <v>1</v>
      </c>
      <c r="EK350" s="30">
        <v>2</v>
      </c>
      <c r="EL350" s="30">
        <v>2</v>
      </c>
      <c r="EM350" s="30">
        <v>2</v>
      </c>
      <c r="EN350" s="30"/>
      <c r="EO350" s="208">
        <f>COUNTIF(DW350:EN350,"2")</f>
        <v>13</v>
      </c>
      <c r="EP350" s="207">
        <f t="shared" ref="EP350" si="1092">EO350/(EO350+EQ350+ES350+EU350)</f>
        <v>0.76470588235294112</v>
      </c>
      <c r="EQ350" s="208">
        <f>COUNTIF(DW350:EN350,"1")</f>
        <v>4</v>
      </c>
      <c r="ER350" s="207">
        <f t="shared" ref="ER350" si="1093">EQ350/(EO350+EQ350+ES350+EU350)</f>
        <v>0.23529411764705882</v>
      </c>
      <c r="ES350" s="208">
        <f>COUNTIF(DW350:EN350,"0")</f>
        <v>0</v>
      </c>
      <c r="ET350" s="207">
        <f t="shared" ref="ET350" si="1094">ES350/(EO350+EQ350+ES350+EU350)</f>
        <v>0</v>
      </c>
      <c r="EU350" s="208">
        <f>COUNTIF(DW350:EN350,"KĐG")</f>
        <v>0</v>
      </c>
      <c r="EV350" s="207">
        <f t="shared" ref="EV350" si="1095">EU350/(EO350+EQ350+ES350+EU350)</f>
        <v>0</v>
      </c>
      <c r="EW350" s="209">
        <f t="shared" ref="EW350" si="1096">(((EO350*2)+(EQ350*1)+(ES350*0)))/(EO350+EQ350+ES350)</f>
        <v>1.7647058823529411</v>
      </c>
      <c r="EX350" s="169" t="str">
        <f t="shared" ref="EX350" si="1097">IF(EV350&gt;=50%,"KĐG",IF(EW350&gt;=1.6,"ĐMT",IF(EW350&gt;=1,"CCG","CĐ")))</f>
        <v>ĐMT</v>
      </c>
      <c r="EY350" s="135"/>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130"/>
      <c r="LE350" s="130"/>
      <c r="LF350" s="130"/>
      <c r="LG350" s="130"/>
      <c r="LH350" s="130"/>
      <c r="LI350" s="130"/>
      <c r="LJ350" s="130"/>
      <c r="LK350" s="130"/>
      <c r="LL350" s="130"/>
      <c r="LM350" s="130"/>
      <c r="LN350" s="130"/>
      <c r="LO350" s="130"/>
      <c r="LP350" s="130"/>
      <c r="LQ350" s="130"/>
      <c r="LR350" s="130"/>
      <c r="LS350" s="130"/>
      <c r="LT350" s="130"/>
      <c r="LU350" s="130"/>
      <c r="LV350" s="130"/>
      <c r="LW350" s="130"/>
      <c r="LX350" s="135"/>
      <c r="LY350" s="30"/>
      <c r="LZ350" s="30"/>
      <c r="MA350" s="30"/>
      <c r="MB350" s="30"/>
      <c r="MC350" s="30"/>
      <c r="MD350" s="30"/>
      <c r="ME350" s="30"/>
      <c r="MF350" s="30"/>
      <c r="MG350" s="30"/>
      <c r="MH350" s="30"/>
      <c r="MI350" s="30"/>
      <c r="MJ350" s="30"/>
      <c r="MK350" s="30"/>
      <c r="ML350" s="30"/>
      <c r="MM350" s="30"/>
      <c r="MN350" s="30"/>
      <c r="MO350" s="30"/>
      <c r="MP350" s="30"/>
      <c r="MQ350" s="30"/>
      <c r="MR350" s="30"/>
      <c r="MS350" s="30"/>
      <c r="MT350" s="30"/>
      <c r="MU350" s="30"/>
      <c r="MV350" s="30"/>
      <c r="MW350" s="30"/>
      <c r="MX350" s="30"/>
      <c r="MY350" s="30"/>
      <c r="MZ350" s="30"/>
      <c r="NA350" s="30"/>
      <c r="NB350" s="30"/>
      <c r="NC350" s="135"/>
      <c r="ND350" s="30"/>
      <c r="NE350" s="30"/>
      <c r="NF350" s="30"/>
      <c r="NG350" s="30"/>
      <c r="NH350" s="30"/>
      <c r="NI350" s="30"/>
      <c r="NJ350" s="30"/>
      <c r="NK350" s="30"/>
      <c r="NL350" s="30"/>
      <c r="NM350" s="30"/>
      <c r="NN350" s="30"/>
      <c r="NO350" s="30"/>
      <c r="NP350" s="30"/>
      <c r="NQ350" s="30"/>
      <c r="NR350" s="30"/>
      <c r="NS350" s="30"/>
      <c r="NT350" s="30"/>
      <c r="NU350" s="30"/>
      <c r="NV350" s="30"/>
      <c r="NW350" s="30"/>
      <c r="NX350" s="30"/>
      <c r="NY350" s="30"/>
      <c r="NZ350" s="30"/>
      <c r="OA350" s="30"/>
      <c r="OB350" s="30"/>
      <c r="OC350" s="30"/>
      <c r="OD350" s="30"/>
      <c r="OE350" s="30"/>
      <c r="OF350" s="30"/>
      <c r="OG350" s="30"/>
      <c r="OH350" s="30"/>
      <c r="OI350" s="30"/>
      <c r="OJ350" s="30"/>
      <c r="OK350" s="30"/>
      <c r="OL350" s="30"/>
      <c r="OM350" s="30">
        <f t="shared" si="1073"/>
        <v>1</v>
      </c>
      <c r="ON350" s="17"/>
    </row>
    <row r="351" spans="1:404" ht="53.25" hidden="1" customHeight="1">
      <c r="A351" s="95">
        <v>309</v>
      </c>
      <c r="B351" s="51">
        <v>102</v>
      </c>
      <c r="C351" s="16" t="s">
        <v>132</v>
      </c>
      <c r="D351" s="14" t="s">
        <v>0</v>
      </c>
      <c r="E351" s="16" t="s">
        <v>133</v>
      </c>
      <c r="F351" s="82" t="s">
        <v>0</v>
      </c>
      <c r="G351" s="14"/>
      <c r="H351" s="89" t="s">
        <v>133</v>
      </c>
      <c r="I351" s="33" t="s">
        <v>759</v>
      </c>
      <c r="J351" s="54"/>
      <c r="K351" s="30" t="s">
        <v>636</v>
      </c>
      <c r="L351" s="30" t="s">
        <v>957</v>
      </c>
      <c r="M351" s="29" t="s">
        <v>983</v>
      </c>
      <c r="N351" s="93" t="s">
        <v>639</v>
      </c>
      <c r="O351" s="105" t="s">
        <v>27</v>
      </c>
      <c r="P351" s="54">
        <v>1</v>
      </c>
      <c r="Q351" s="30"/>
      <c r="R351" s="30"/>
      <c r="S351" s="30"/>
      <c r="T351" s="30"/>
      <c r="U351" s="30"/>
      <c r="V351" s="30" t="s">
        <v>27</v>
      </c>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130"/>
      <c r="CP351" s="130"/>
      <c r="CQ351" s="130"/>
      <c r="CR351" s="130"/>
      <c r="CS351" s="130"/>
      <c r="CT351" s="130"/>
      <c r="CU351" s="130"/>
      <c r="CV351" s="130"/>
      <c r="CW351" s="130"/>
      <c r="CX351" s="130"/>
      <c r="CY351" s="30"/>
      <c r="CZ351" s="30"/>
      <c r="DA351" s="30"/>
      <c r="DB351" s="30"/>
      <c r="DC351" s="30"/>
      <c r="DD351" s="30"/>
      <c r="DE351" s="30"/>
      <c r="DF351" s="30"/>
      <c r="DG351" s="30"/>
      <c r="DH351" s="135"/>
      <c r="DI351" s="30"/>
      <c r="DJ351" s="30"/>
      <c r="DK351" s="30"/>
      <c r="DL351" s="30"/>
      <c r="DM351" s="30"/>
      <c r="DN351" s="30"/>
      <c r="DO351" s="30"/>
      <c r="DP351" s="30"/>
      <c r="DQ351" s="30"/>
      <c r="DR351" s="135"/>
      <c r="DS351" s="30"/>
      <c r="DT351" s="30"/>
      <c r="DU351" s="30"/>
      <c r="DV351" s="130"/>
      <c r="DW351" s="130"/>
      <c r="DX351" s="130"/>
      <c r="DY351" s="130"/>
      <c r="DZ351" s="130"/>
      <c r="EA351" s="130"/>
      <c r="EB351" s="130"/>
      <c r="EC351" s="130"/>
      <c r="ED351" s="130"/>
      <c r="EE351" s="130"/>
      <c r="EF351" s="130"/>
      <c r="EG351" s="130"/>
      <c r="EH351" s="130"/>
      <c r="EI351" s="130"/>
      <c r="EJ351" s="130"/>
      <c r="EK351" s="130"/>
      <c r="EL351" s="130"/>
      <c r="EM351" s="130"/>
      <c r="EN351" s="130"/>
      <c r="EO351" s="130"/>
      <c r="EP351" s="30"/>
      <c r="EQ351" s="30"/>
      <c r="ER351" s="30"/>
      <c r="ES351" s="30"/>
      <c r="ET351" s="30"/>
      <c r="EU351" s="30"/>
      <c r="EV351" s="30"/>
      <c r="EW351" s="30"/>
      <c r="EX351" s="30"/>
      <c r="EY351" s="135"/>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152"/>
      <c r="GE351" s="152" t="s">
        <v>1066</v>
      </c>
      <c r="GF351" s="30">
        <v>2</v>
      </c>
      <c r="GG351" s="30">
        <v>1</v>
      </c>
      <c r="GH351" s="30">
        <v>2</v>
      </c>
      <c r="GI351" s="30">
        <v>2</v>
      </c>
      <c r="GJ351" s="23">
        <v>1</v>
      </c>
      <c r="GK351" s="23">
        <v>1</v>
      </c>
      <c r="GL351" s="30">
        <v>2</v>
      </c>
      <c r="GM351" s="30">
        <v>2</v>
      </c>
      <c r="GN351" s="30">
        <v>2</v>
      </c>
      <c r="GO351" s="30">
        <v>2</v>
      </c>
      <c r="GP351" s="30">
        <v>2</v>
      </c>
      <c r="GQ351" s="30">
        <v>2</v>
      </c>
      <c r="GR351" s="30">
        <v>2</v>
      </c>
      <c r="GS351" s="23">
        <v>1</v>
      </c>
      <c r="GT351" s="30">
        <v>2</v>
      </c>
      <c r="GU351" s="30">
        <v>2</v>
      </c>
      <c r="GV351" s="30">
        <v>2</v>
      </c>
      <c r="GW351" s="30"/>
      <c r="GX351" s="30">
        <v>2</v>
      </c>
      <c r="GY351" s="224">
        <f>COUNTIF(GF351:GX351,"2")</f>
        <v>14</v>
      </c>
      <c r="GZ351" s="225">
        <f t="shared" ref="GZ351" si="1098">GY351/(GY351+HA351+HC351+HE351)</f>
        <v>0.77777777777777779</v>
      </c>
      <c r="HA351" s="224">
        <f>COUNTIF(GG351:GX351,"1")</f>
        <v>4</v>
      </c>
      <c r="HB351" s="225">
        <f t="shared" ref="HB351" si="1099">HA351/(GY351+HA351+HC351+HE351)</f>
        <v>0.22222222222222221</v>
      </c>
      <c r="HC351" s="224">
        <f>COUNTIF(GG351:GX351,"0")</f>
        <v>0</v>
      </c>
      <c r="HD351" s="225">
        <f t="shared" ref="HD351" si="1100">HC351/(GY351+HA351+HC351+HE351)</f>
        <v>0</v>
      </c>
      <c r="HE351" s="224">
        <f>COUNTIF(GG351:GX351,"KĐG")</f>
        <v>0</v>
      </c>
      <c r="HF351" s="225">
        <f t="shared" ref="HF351" si="1101">HE351/(GY351+HA351+HC351+HE351)</f>
        <v>0</v>
      </c>
      <c r="HG351" s="226">
        <f t="shared" ref="HG351" si="1102">(((GY351*2)+(HA351*1)+(HC351*0)))/(GY351+HA351+HC351)</f>
        <v>1.7777777777777777</v>
      </c>
      <c r="HH351" s="169" t="str">
        <f t="shared" ref="HH351" si="1103">IF(HF351&gt;=50%,"KĐG",IF(HG351&gt;=1.6,"ĐMT",IF(HG351&gt;=1,"CCG","CĐ")))</f>
        <v>ĐMT</v>
      </c>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130"/>
      <c r="LE351" s="130"/>
      <c r="LF351" s="130"/>
      <c r="LG351" s="130"/>
      <c r="LH351" s="130"/>
      <c r="LI351" s="130"/>
      <c r="LJ351" s="130"/>
      <c r="LK351" s="130"/>
      <c r="LL351" s="130"/>
      <c r="LM351" s="130"/>
      <c r="LN351" s="130"/>
      <c r="LO351" s="130"/>
      <c r="LP351" s="130"/>
      <c r="LQ351" s="130"/>
      <c r="LR351" s="130"/>
      <c r="LS351" s="130"/>
      <c r="LT351" s="130"/>
      <c r="LU351" s="130"/>
      <c r="LV351" s="130"/>
      <c r="LW351" s="130"/>
      <c r="LX351" s="135"/>
      <c r="LY351" s="30"/>
      <c r="LZ351" s="30"/>
      <c r="MA351" s="30"/>
      <c r="MB351" s="30"/>
      <c r="MC351" s="30"/>
      <c r="MD351" s="30"/>
      <c r="ME351" s="30"/>
      <c r="MF351" s="30"/>
      <c r="MG351" s="30"/>
      <c r="MH351" s="30"/>
      <c r="MI351" s="30"/>
      <c r="MJ351" s="30"/>
      <c r="MK351" s="30"/>
      <c r="ML351" s="30"/>
      <c r="MM351" s="30"/>
      <c r="MN351" s="30"/>
      <c r="MO351" s="30"/>
      <c r="MP351" s="30"/>
      <c r="MQ351" s="30"/>
      <c r="MR351" s="30"/>
      <c r="MS351" s="30"/>
      <c r="MT351" s="30"/>
      <c r="MU351" s="30"/>
      <c r="MV351" s="30"/>
      <c r="MW351" s="30"/>
      <c r="MX351" s="30"/>
      <c r="MY351" s="30"/>
      <c r="MZ351" s="30"/>
      <c r="NA351" s="30"/>
      <c r="NB351" s="30"/>
      <c r="NC351" s="135"/>
      <c r="ND351" s="30"/>
      <c r="NE351" s="30"/>
      <c r="NF351" s="30"/>
      <c r="NG351" s="30"/>
      <c r="NH351" s="30"/>
      <c r="NI351" s="30"/>
      <c r="NJ351" s="30"/>
      <c r="NK351" s="30"/>
      <c r="NL351" s="30"/>
      <c r="NM351" s="30"/>
      <c r="NN351" s="30"/>
      <c r="NO351" s="30"/>
      <c r="NP351" s="30"/>
      <c r="NQ351" s="30"/>
      <c r="NR351" s="30"/>
      <c r="NS351" s="30"/>
      <c r="NT351" s="30"/>
      <c r="NU351" s="30"/>
      <c r="NV351" s="30"/>
      <c r="NW351" s="30"/>
      <c r="NX351" s="30"/>
      <c r="NY351" s="30"/>
      <c r="NZ351" s="30"/>
      <c r="OA351" s="30"/>
      <c r="OB351" s="30"/>
      <c r="OC351" s="30"/>
      <c r="OD351" s="30"/>
      <c r="OE351" s="30"/>
      <c r="OF351" s="30"/>
      <c r="OG351" s="30"/>
      <c r="OH351" s="30"/>
      <c r="OI351" s="30"/>
      <c r="OJ351" s="30"/>
      <c r="OK351" s="30"/>
      <c r="OL351" s="30"/>
      <c r="OM351" s="30">
        <f t="shared" si="1073"/>
        <v>1</v>
      </c>
      <c r="ON351" s="17"/>
    </row>
    <row r="352" spans="1:404" ht="110.25" hidden="1" customHeight="1">
      <c r="A352" s="95">
        <v>310</v>
      </c>
      <c r="B352" s="51">
        <v>103</v>
      </c>
      <c r="C352" s="16" t="s">
        <v>134</v>
      </c>
      <c r="D352" s="14" t="s">
        <v>0</v>
      </c>
      <c r="E352" s="16" t="s">
        <v>135</v>
      </c>
      <c r="F352" s="82" t="s">
        <v>0</v>
      </c>
      <c r="G352" s="14"/>
      <c r="H352" s="89" t="s">
        <v>135</v>
      </c>
      <c r="I352" s="33" t="s">
        <v>760</v>
      </c>
      <c r="J352" s="54"/>
      <c r="K352" s="30" t="s">
        <v>636</v>
      </c>
      <c r="L352" s="30" t="s">
        <v>957</v>
      </c>
      <c r="M352" s="29" t="s">
        <v>983</v>
      </c>
      <c r="N352" s="93" t="s">
        <v>639</v>
      </c>
      <c r="O352" s="105" t="s">
        <v>27</v>
      </c>
      <c r="P352" s="54">
        <v>1</v>
      </c>
      <c r="Q352" s="30"/>
      <c r="R352" s="30"/>
      <c r="S352" s="30"/>
      <c r="T352" s="30"/>
      <c r="U352" s="30"/>
      <c r="V352" s="30"/>
      <c r="W352" s="30"/>
      <c r="X352" s="30"/>
      <c r="Y352" s="30" t="s">
        <v>27</v>
      </c>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130"/>
      <c r="CP352" s="130"/>
      <c r="CQ352" s="130"/>
      <c r="CR352" s="130"/>
      <c r="CS352" s="130"/>
      <c r="CT352" s="130"/>
      <c r="CU352" s="130"/>
      <c r="CV352" s="130"/>
      <c r="CW352" s="130"/>
      <c r="CX352" s="130"/>
      <c r="CY352" s="30"/>
      <c r="CZ352" s="30"/>
      <c r="DA352" s="30"/>
      <c r="DB352" s="30"/>
      <c r="DC352" s="30"/>
      <c r="DD352" s="30"/>
      <c r="DE352" s="30"/>
      <c r="DF352" s="30"/>
      <c r="DG352" s="30"/>
      <c r="DH352" s="135"/>
      <c r="DI352" s="30"/>
      <c r="DJ352" s="30"/>
      <c r="DK352" s="30"/>
      <c r="DL352" s="30"/>
      <c r="DM352" s="30"/>
      <c r="DN352" s="30"/>
      <c r="DO352" s="30"/>
      <c r="DP352" s="30"/>
      <c r="DQ352" s="30"/>
      <c r="DR352" s="135"/>
      <c r="DS352" s="30"/>
      <c r="DT352" s="30"/>
      <c r="DU352" s="30"/>
      <c r="DV352" s="130"/>
      <c r="DW352" s="130"/>
      <c r="DX352" s="130"/>
      <c r="DY352" s="130"/>
      <c r="DZ352" s="130"/>
      <c r="EA352" s="130"/>
      <c r="EB352" s="130"/>
      <c r="EC352" s="130"/>
      <c r="ED352" s="130"/>
      <c r="EE352" s="130"/>
      <c r="EF352" s="130"/>
      <c r="EG352" s="130"/>
      <c r="EH352" s="130"/>
      <c r="EI352" s="130"/>
      <c r="EJ352" s="130"/>
      <c r="EK352" s="130"/>
      <c r="EL352" s="130"/>
      <c r="EM352" s="130"/>
      <c r="EN352" s="130"/>
      <c r="EO352" s="130"/>
      <c r="EP352" s="30"/>
      <c r="EQ352" s="30"/>
      <c r="ER352" s="30"/>
      <c r="ES352" s="30"/>
      <c r="ET352" s="30"/>
      <c r="EU352" s="30"/>
      <c r="EV352" s="30"/>
      <c r="EW352" s="30"/>
      <c r="EX352" s="30"/>
      <c r="EY352" s="135"/>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c r="IY352" s="30"/>
      <c r="IZ352" s="30"/>
      <c r="JA352" s="30"/>
      <c r="JB352" s="30"/>
      <c r="JC352" s="30"/>
      <c r="JD352" s="30"/>
      <c r="JE352" s="30"/>
      <c r="JF352" s="30"/>
      <c r="JG352" s="30"/>
      <c r="JH352" s="30"/>
      <c r="JI352" s="30"/>
      <c r="JJ352" s="30"/>
      <c r="JK352" s="30"/>
      <c r="JL352" s="30"/>
      <c r="JM352" s="30"/>
      <c r="JN352" s="30"/>
      <c r="JO352" s="30"/>
      <c r="JP352" s="30"/>
      <c r="JQ352" s="30"/>
      <c r="JR352" s="30"/>
      <c r="JS352" s="30"/>
      <c r="JT352" s="30"/>
      <c r="JU352" s="30"/>
      <c r="JV352" s="30"/>
      <c r="JW352" s="30"/>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130"/>
      <c r="LE352" s="130"/>
      <c r="LF352" s="130"/>
      <c r="LG352" s="130"/>
      <c r="LH352" s="130"/>
      <c r="LI352" s="130"/>
      <c r="LJ352" s="130"/>
      <c r="LK352" s="130"/>
      <c r="LL352" s="130"/>
      <c r="LM352" s="130"/>
      <c r="LN352" s="130"/>
      <c r="LO352" s="130"/>
      <c r="LP352" s="130"/>
      <c r="LQ352" s="130"/>
      <c r="LR352" s="130"/>
      <c r="LS352" s="130"/>
      <c r="LT352" s="130"/>
      <c r="LU352" s="130"/>
      <c r="LV352" s="130"/>
      <c r="LW352" s="130"/>
      <c r="LX352" s="135"/>
      <c r="LY352" s="30"/>
      <c r="LZ352" s="30"/>
      <c r="MA352" s="30"/>
      <c r="MB352" s="30"/>
      <c r="MC352" s="30"/>
      <c r="MD352" s="30"/>
      <c r="ME352" s="30"/>
      <c r="MF352" s="30"/>
      <c r="MG352" s="30"/>
      <c r="MH352" s="30"/>
      <c r="MI352" s="30"/>
      <c r="MJ352" s="30"/>
      <c r="MK352" s="30"/>
      <c r="ML352" s="30"/>
      <c r="MM352" s="30"/>
      <c r="MN352" s="30"/>
      <c r="MO352" s="30"/>
      <c r="MP352" s="30"/>
      <c r="MQ352" s="30"/>
      <c r="MR352" s="30"/>
      <c r="MS352" s="30"/>
      <c r="MT352" s="30"/>
      <c r="MU352" s="30"/>
      <c r="MV352" s="30"/>
      <c r="MW352" s="30"/>
      <c r="MX352" s="30"/>
      <c r="MY352" s="30"/>
      <c r="MZ352" s="30"/>
      <c r="NA352" s="30"/>
      <c r="NB352" s="30"/>
      <c r="NC352" s="135"/>
      <c r="ND352" s="30"/>
      <c r="NE352" s="30"/>
      <c r="NF352" s="30"/>
      <c r="NG352" s="30"/>
      <c r="NH352" s="30"/>
      <c r="NI352" s="30"/>
      <c r="NJ352" s="30"/>
      <c r="NK352" s="30"/>
      <c r="NL352" s="30"/>
      <c r="NM352" s="30"/>
      <c r="NN352" s="30"/>
      <c r="NO352" s="30"/>
      <c r="NP352" s="30"/>
      <c r="NQ352" s="30"/>
      <c r="NR352" s="30"/>
      <c r="NS352" s="30"/>
      <c r="NT352" s="30"/>
      <c r="NU352" s="30"/>
      <c r="NV352" s="30"/>
      <c r="NW352" s="30"/>
      <c r="NX352" s="30"/>
      <c r="NY352" s="30"/>
      <c r="NZ352" s="30"/>
      <c r="OA352" s="30"/>
      <c r="OB352" s="30"/>
      <c r="OC352" s="30"/>
      <c r="OD352" s="30"/>
      <c r="OE352" s="30"/>
      <c r="OF352" s="30"/>
      <c r="OG352" s="30"/>
      <c r="OH352" s="30"/>
      <c r="OI352" s="30"/>
      <c r="OJ352" s="30"/>
      <c r="OK352" s="30"/>
      <c r="OL352" s="30"/>
      <c r="OM352" s="30">
        <f t="shared" si="1073"/>
        <v>1</v>
      </c>
      <c r="ON352" s="17"/>
    </row>
    <row r="353" spans="1:404" ht="37.5" hidden="1" customHeight="1">
      <c r="A353" s="95">
        <v>318</v>
      </c>
      <c r="B353" s="51">
        <v>104</v>
      </c>
      <c r="C353" s="16" t="s">
        <v>307</v>
      </c>
      <c r="D353" s="14" t="s">
        <v>0</v>
      </c>
      <c r="E353" s="16" t="s">
        <v>308</v>
      </c>
      <c r="F353" s="82" t="s">
        <v>2</v>
      </c>
      <c r="G353" s="14"/>
      <c r="H353" s="16" t="s">
        <v>308</v>
      </c>
      <c r="I353" s="16" t="s">
        <v>761</v>
      </c>
      <c r="J353" s="54"/>
      <c r="K353" s="30" t="s">
        <v>636</v>
      </c>
      <c r="L353" s="30" t="s">
        <v>957</v>
      </c>
      <c r="M353" s="29" t="s">
        <v>983</v>
      </c>
      <c r="N353" s="93" t="s">
        <v>639</v>
      </c>
      <c r="O353" s="105" t="s">
        <v>27</v>
      </c>
      <c r="P353" s="54">
        <v>1</v>
      </c>
      <c r="Q353" s="30"/>
      <c r="R353" s="30"/>
      <c r="S353" s="30"/>
      <c r="T353" s="30"/>
      <c r="U353" s="30" t="s">
        <v>27</v>
      </c>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130"/>
      <c r="CP353" s="130"/>
      <c r="CQ353" s="130"/>
      <c r="CR353" s="130"/>
      <c r="CS353" s="130"/>
      <c r="CT353" s="130"/>
      <c r="CU353" s="130"/>
      <c r="CV353" s="130"/>
      <c r="CW353" s="130"/>
      <c r="CX353" s="130"/>
      <c r="CY353" s="30"/>
      <c r="CZ353" s="30"/>
      <c r="DA353" s="30"/>
      <c r="DB353" s="30"/>
      <c r="DC353" s="30"/>
      <c r="DD353" s="30"/>
      <c r="DE353" s="30"/>
      <c r="DF353" s="30"/>
      <c r="DG353" s="30"/>
      <c r="DH353" s="135"/>
      <c r="DI353" s="30"/>
      <c r="DJ353" s="30"/>
      <c r="DK353" s="30"/>
      <c r="DL353" s="30"/>
      <c r="DM353" s="30"/>
      <c r="DN353" s="30"/>
      <c r="DO353" s="30"/>
      <c r="DP353" s="30"/>
      <c r="DQ353" s="30"/>
      <c r="DR353" s="135"/>
      <c r="DS353" s="30"/>
      <c r="DT353" s="30"/>
      <c r="DU353" s="30"/>
      <c r="DV353" s="130"/>
      <c r="DW353" s="130"/>
      <c r="DX353" s="130"/>
      <c r="DY353" s="130"/>
      <c r="DZ353" s="130"/>
      <c r="EA353" s="130"/>
      <c r="EB353" s="130"/>
      <c r="EC353" s="130"/>
      <c r="ED353" s="130"/>
      <c r="EE353" s="130"/>
      <c r="EF353" s="130"/>
      <c r="EG353" s="130"/>
      <c r="EH353" s="130"/>
      <c r="EI353" s="130"/>
      <c r="EJ353" s="130"/>
      <c r="EK353" s="130"/>
      <c r="EL353" s="130"/>
      <c r="EM353" s="130"/>
      <c r="EN353" s="130"/>
      <c r="EO353" s="130"/>
      <c r="EP353" s="30"/>
      <c r="EQ353" s="30"/>
      <c r="ER353" s="30"/>
      <c r="ES353" s="30"/>
      <c r="ET353" s="30"/>
      <c r="EU353" s="30"/>
      <c r="EV353" s="30"/>
      <c r="EW353" s="30"/>
      <c r="EX353" s="30"/>
      <c r="EY353" s="152"/>
      <c r="EZ353" s="152" t="s">
        <v>1066</v>
      </c>
      <c r="FA353" s="152" t="s">
        <v>1066</v>
      </c>
      <c r="FB353" s="30">
        <v>2</v>
      </c>
      <c r="FC353" s="30">
        <v>1</v>
      </c>
      <c r="FD353" s="30">
        <v>2</v>
      </c>
      <c r="FE353" s="30">
        <v>2</v>
      </c>
      <c r="FF353" s="23">
        <v>1</v>
      </c>
      <c r="FG353" s="23">
        <v>2</v>
      </c>
      <c r="FH353" s="30">
        <v>2</v>
      </c>
      <c r="FI353" s="30">
        <v>2</v>
      </c>
      <c r="FJ353" s="30">
        <v>2</v>
      </c>
      <c r="FK353" s="30">
        <v>2</v>
      </c>
      <c r="FL353" s="30">
        <v>1</v>
      </c>
      <c r="FM353" s="23">
        <v>2</v>
      </c>
      <c r="FN353" s="30">
        <v>2</v>
      </c>
      <c r="FO353" s="23">
        <v>1</v>
      </c>
      <c r="FP353" s="30">
        <v>2</v>
      </c>
      <c r="FQ353" s="30">
        <v>2</v>
      </c>
      <c r="FR353" s="30">
        <v>2</v>
      </c>
      <c r="FS353" s="30"/>
      <c r="FT353" s="214">
        <f>COUNTIF(FB353:FS353,"2")</f>
        <v>13</v>
      </c>
      <c r="FU353" s="215">
        <f t="shared" ref="FU353" si="1104">FT353/(FT353+FV353+FX353+FZ353)</f>
        <v>0.76470588235294112</v>
      </c>
      <c r="FV353" s="214">
        <f>COUNTIF(FB353:FS353,"1")</f>
        <v>4</v>
      </c>
      <c r="FW353" s="215">
        <f t="shared" ref="FW353" si="1105">FV353/(FT353+FV353+FX353+FZ353)</f>
        <v>0.23529411764705882</v>
      </c>
      <c r="FX353" s="214">
        <f>COUNTIF(FB353:FS353,"0")</f>
        <v>0</v>
      </c>
      <c r="FY353" s="215">
        <f t="shared" ref="FY353" si="1106">FX353/(FT353+FV353+FX353+FZ353)</f>
        <v>0</v>
      </c>
      <c r="FZ353" s="214">
        <f>COUNTIF(FB353:FS353,"KĐG")</f>
        <v>0</v>
      </c>
      <c r="GA353" s="215">
        <f t="shared" ref="GA353" si="1107">FZ353/(FT353+FV353+FX353+FZ353)</f>
        <v>0</v>
      </c>
      <c r="GB353" s="216">
        <f t="shared" ref="GB353" si="1108">(((FT353*2)+(FV353*1)+(FX353*0)))/(FT353+FV353+FX353)</f>
        <v>1.7647058823529411</v>
      </c>
      <c r="GC353" s="169" t="str">
        <f t="shared" ref="GC353" si="1109">IF(GA353&gt;=50%,"KĐG",IF(GB353&gt;=1.6,"ĐMT",IF(GB353&gt;=1,"CCG","CĐ")))</f>
        <v>ĐMT</v>
      </c>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130"/>
      <c r="LE353" s="130"/>
      <c r="LF353" s="130"/>
      <c r="LG353" s="130"/>
      <c r="LH353" s="130"/>
      <c r="LI353" s="130"/>
      <c r="LJ353" s="130"/>
      <c r="LK353" s="130"/>
      <c r="LL353" s="130"/>
      <c r="LM353" s="130"/>
      <c r="LN353" s="130"/>
      <c r="LO353" s="130"/>
      <c r="LP353" s="130"/>
      <c r="LQ353" s="130"/>
      <c r="LR353" s="130"/>
      <c r="LS353" s="130"/>
      <c r="LT353" s="130"/>
      <c r="LU353" s="130"/>
      <c r="LV353" s="130"/>
      <c r="LW353" s="130"/>
      <c r="LX353" s="135"/>
      <c r="LY353" s="30"/>
      <c r="LZ353" s="30"/>
      <c r="MA353" s="30"/>
      <c r="MB353" s="30"/>
      <c r="MC353" s="30"/>
      <c r="MD353" s="30"/>
      <c r="ME353" s="30"/>
      <c r="MF353" s="30"/>
      <c r="MG353" s="30"/>
      <c r="MH353" s="30"/>
      <c r="MI353" s="30"/>
      <c r="MJ353" s="30"/>
      <c r="MK353" s="30"/>
      <c r="ML353" s="30"/>
      <c r="MM353" s="30"/>
      <c r="MN353" s="30"/>
      <c r="MO353" s="30"/>
      <c r="MP353" s="30"/>
      <c r="MQ353" s="30"/>
      <c r="MR353" s="30"/>
      <c r="MS353" s="30"/>
      <c r="MT353" s="30"/>
      <c r="MU353" s="30"/>
      <c r="MV353" s="30"/>
      <c r="MW353" s="30"/>
      <c r="MX353" s="30"/>
      <c r="MY353" s="30"/>
      <c r="MZ353" s="30"/>
      <c r="NA353" s="30"/>
      <c r="NB353" s="30"/>
      <c r="NC353" s="135"/>
      <c r="ND353" s="30"/>
      <c r="NE353" s="30"/>
      <c r="NF353" s="30"/>
      <c r="NG353" s="30"/>
      <c r="NH353" s="30"/>
      <c r="NI353" s="30"/>
      <c r="NJ353" s="30"/>
      <c r="NK353" s="30"/>
      <c r="NL353" s="30"/>
      <c r="NM353" s="30"/>
      <c r="NN353" s="30"/>
      <c r="NO353" s="30"/>
      <c r="NP353" s="30"/>
      <c r="NQ353" s="30"/>
      <c r="NR353" s="30"/>
      <c r="NS353" s="30"/>
      <c r="NT353" s="30"/>
      <c r="NU353" s="30"/>
      <c r="NV353" s="30"/>
      <c r="NW353" s="30"/>
      <c r="NX353" s="30"/>
      <c r="NY353" s="30"/>
      <c r="NZ353" s="30"/>
      <c r="OA353" s="30"/>
      <c r="OB353" s="30"/>
      <c r="OC353" s="30"/>
      <c r="OD353" s="30"/>
      <c r="OE353" s="30"/>
      <c r="OF353" s="30"/>
      <c r="OG353" s="30"/>
      <c r="OH353" s="30"/>
      <c r="OI353" s="30"/>
      <c r="OJ353" s="30"/>
      <c r="OK353" s="30"/>
      <c r="OL353" s="30"/>
      <c r="OM353" s="30">
        <f t="shared" si="1073"/>
        <v>1</v>
      </c>
      <c r="ON353" s="17"/>
    </row>
    <row r="354" spans="1:404" ht="35.25" customHeight="1">
      <c r="A354" s="95">
        <v>319</v>
      </c>
      <c r="B354" s="51">
        <v>105</v>
      </c>
      <c r="C354" s="16" t="s">
        <v>309</v>
      </c>
      <c r="D354" s="14" t="s">
        <v>0</v>
      </c>
      <c r="E354" s="16" t="s">
        <v>310</v>
      </c>
      <c r="F354" s="82" t="s">
        <v>2</v>
      </c>
      <c r="G354" s="14"/>
      <c r="H354" s="16" t="s">
        <v>310</v>
      </c>
      <c r="I354" s="16" t="s">
        <v>1320</v>
      </c>
      <c r="J354" s="54"/>
      <c r="K354" s="30" t="s">
        <v>636</v>
      </c>
      <c r="L354" s="30" t="s">
        <v>957</v>
      </c>
      <c r="M354" s="29" t="s">
        <v>983</v>
      </c>
      <c r="N354" s="93" t="s">
        <v>639</v>
      </c>
      <c r="O354" s="105" t="s">
        <v>27</v>
      </c>
      <c r="P354" s="54">
        <v>1</v>
      </c>
      <c r="Q354" s="30"/>
      <c r="R354" s="30"/>
      <c r="S354" s="30"/>
      <c r="T354" s="30"/>
      <c r="U354" s="30"/>
      <c r="V354" s="30"/>
      <c r="W354" s="30" t="s">
        <v>27</v>
      </c>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130"/>
      <c r="CP354" s="130"/>
      <c r="CQ354" s="130"/>
      <c r="CR354" s="130"/>
      <c r="CS354" s="130"/>
      <c r="CT354" s="130"/>
      <c r="CU354" s="130"/>
      <c r="CV354" s="130"/>
      <c r="CW354" s="130"/>
      <c r="CX354" s="130"/>
      <c r="CY354" s="30"/>
      <c r="CZ354" s="30"/>
      <c r="DA354" s="30"/>
      <c r="DB354" s="30"/>
      <c r="DC354" s="30"/>
      <c r="DD354" s="30"/>
      <c r="DE354" s="30"/>
      <c r="DF354" s="30"/>
      <c r="DG354" s="30"/>
      <c r="DH354" s="135"/>
      <c r="DI354" s="30"/>
      <c r="DJ354" s="30"/>
      <c r="DK354" s="30"/>
      <c r="DL354" s="30"/>
      <c r="DM354" s="30"/>
      <c r="DN354" s="30"/>
      <c r="DO354" s="30"/>
      <c r="DP354" s="30"/>
      <c r="DQ354" s="30"/>
      <c r="DR354" s="135"/>
      <c r="DS354" s="30"/>
      <c r="DT354" s="30"/>
      <c r="DU354" s="30"/>
      <c r="DV354" s="130"/>
      <c r="DW354" s="130"/>
      <c r="DX354" s="130"/>
      <c r="DY354" s="130"/>
      <c r="DZ354" s="130"/>
      <c r="EA354" s="130"/>
      <c r="EB354" s="130"/>
      <c r="EC354" s="130"/>
      <c r="ED354" s="130"/>
      <c r="EE354" s="130"/>
      <c r="EF354" s="130"/>
      <c r="EG354" s="130"/>
      <c r="EH354" s="130"/>
      <c r="EI354" s="130"/>
      <c r="EJ354" s="130"/>
      <c r="EK354" s="130"/>
      <c r="EL354" s="130"/>
      <c r="EM354" s="130"/>
      <c r="EN354" s="130"/>
      <c r="EO354" s="130"/>
      <c r="EP354" s="30"/>
      <c r="EQ354" s="30"/>
      <c r="ER354" s="30"/>
      <c r="ES354" s="30"/>
      <c r="ET354" s="30"/>
      <c r="EU354" s="30"/>
      <c r="EV354" s="30"/>
      <c r="EW354" s="30"/>
      <c r="EX354" s="30"/>
      <c r="EY354" s="135"/>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152"/>
      <c r="HJ354" s="152"/>
      <c r="HK354" s="152" t="s">
        <v>1066</v>
      </c>
      <c r="HL354" s="152"/>
      <c r="HM354" s="152" t="s">
        <v>1066</v>
      </c>
      <c r="HN354" s="30">
        <v>1</v>
      </c>
      <c r="HO354" s="30">
        <v>1</v>
      </c>
      <c r="HP354" s="30">
        <v>2</v>
      </c>
      <c r="HQ354" s="30">
        <v>2</v>
      </c>
      <c r="HR354" s="23">
        <v>1</v>
      </c>
      <c r="HS354" s="23">
        <v>2</v>
      </c>
      <c r="HT354" s="30">
        <v>2</v>
      </c>
      <c r="HU354" s="30">
        <v>1</v>
      </c>
      <c r="HV354" s="30">
        <v>2</v>
      </c>
      <c r="HW354" s="30">
        <v>2</v>
      </c>
      <c r="HX354" s="30">
        <v>2</v>
      </c>
      <c r="HY354" s="30">
        <v>2</v>
      </c>
      <c r="HZ354" s="30">
        <v>2</v>
      </c>
      <c r="IA354" s="23">
        <v>1</v>
      </c>
      <c r="IB354" s="30">
        <v>2</v>
      </c>
      <c r="IC354" s="30">
        <v>2</v>
      </c>
      <c r="ID354" s="30">
        <v>2</v>
      </c>
      <c r="IE354" s="30"/>
      <c r="IF354" s="30">
        <v>2</v>
      </c>
      <c r="IG354" s="234">
        <f>COUNTIF(HN354:IF354,"2")</f>
        <v>13</v>
      </c>
      <c r="IH354" s="235">
        <f t="shared" ref="IH354" si="1110">IG354/(IG354+II354+IK354+IM354)</f>
        <v>0.72222222222222221</v>
      </c>
      <c r="II354" s="237">
        <f>COUNTIF(HN354:IF354,"1")</f>
        <v>5</v>
      </c>
      <c r="IJ354" s="235">
        <f t="shared" ref="IJ354" si="1111">II354/(IG354+II354+IK354+IM354)</f>
        <v>0.27777777777777779</v>
      </c>
      <c r="IK354" s="234">
        <f>COUNTIF(HO354:IF354,"0")</f>
        <v>0</v>
      </c>
      <c r="IL354" s="235">
        <f t="shared" ref="IL354" si="1112">IK354/(IG354+II354+IK354+IM354)</f>
        <v>0</v>
      </c>
      <c r="IM354" s="234">
        <f>COUNTIF(HO354:IF354,"KĐG")</f>
        <v>0</v>
      </c>
      <c r="IN354" s="235">
        <f t="shared" ref="IN354" si="1113">IM354/(IG354+II354+IK354+IM354)</f>
        <v>0</v>
      </c>
      <c r="IO354" s="236">
        <f t="shared" ref="IO354" si="1114">(((IG354*2)+(II354*1)+(IK354*0)))/(IG354+II354+IK354)</f>
        <v>1.7222222222222223</v>
      </c>
      <c r="IP354" s="169" t="str">
        <f t="shared" ref="IP354" si="1115">IF(IN354&gt;=50%,"KĐG",IF(IO354&gt;=1.6,"ĐMT",IF(IO354&gt;=1,"CCG","CĐ")))</f>
        <v>ĐMT</v>
      </c>
      <c r="IQ354" s="30"/>
      <c r="IR354" s="30"/>
      <c r="IS354" s="30"/>
      <c r="IT354" s="30"/>
      <c r="IU354" s="30"/>
      <c r="IV354" s="30"/>
      <c r="IW354" s="30"/>
      <c r="IX354" s="30"/>
      <c r="IY354" s="30"/>
      <c r="IZ354" s="30"/>
      <c r="JA354" s="30"/>
      <c r="JB354" s="30"/>
      <c r="JC354" s="30"/>
      <c r="JD354" s="30"/>
      <c r="JE354" s="30"/>
      <c r="JF354" s="30"/>
      <c r="JG354" s="30"/>
      <c r="JH354" s="30"/>
      <c r="JI354" s="30"/>
      <c r="JJ354" s="30"/>
      <c r="JK354" s="30"/>
      <c r="JL354" s="30"/>
      <c r="JM354" s="30"/>
      <c r="JN354" s="30"/>
      <c r="JO354" s="30"/>
      <c r="JP354" s="30"/>
      <c r="JQ354" s="30"/>
      <c r="JR354" s="30"/>
      <c r="JS354" s="30"/>
      <c r="JT354" s="30"/>
      <c r="JU354" s="30"/>
      <c r="JV354" s="30"/>
      <c r="JW354" s="30"/>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30"/>
      <c r="KX354" s="30"/>
      <c r="KY354" s="30"/>
      <c r="KZ354" s="30"/>
      <c r="LA354" s="30"/>
      <c r="LB354" s="30"/>
      <c r="LC354" s="30"/>
      <c r="LD354" s="130"/>
      <c r="LE354" s="130"/>
      <c r="LF354" s="130"/>
      <c r="LG354" s="130"/>
      <c r="LH354" s="130"/>
      <c r="LI354" s="130"/>
      <c r="LJ354" s="130"/>
      <c r="LK354" s="130"/>
      <c r="LL354" s="130"/>
      <c r="LM354" s="130"/>
      <c r="LN354" s="130"/>
      <c r="LO354" s="130"/>
      <c r="LP354" s="130"/>
      <c r="LQ354" s="130"/>
      <c r="LR354" s="130"/>
      <c r="LS354" s="130"/>
      <c r="LT354" s="130"/>
      <c r="LU354" s="130"/>
      <c r="LV354" s="130"/>
      <c r="LW354" s="130"/>
      <c r="LX354" s="135"/>
      <c r="LY354" s="30"/>
      <c r="LZ354" s="30"/>
      <c r="MA354" s="30"/>
      <c r="MB354" s="30"/>
      <c r="MC354" s="30"/>
      <c r="MD354" s="30"/>
      <c r="ME354" s="30"/>
      <c r="MF354" s="30"/>
      <c r="MG354" s="30"/>
      <c r="MH354" s="30"/>
      <c r="MI354" s="30"/>
      <c r="MJ354" s="30"/>
      <c r="MK354" s="30"/>
      <c r="ML354" s="30"/>
      <c r="MM354" s="30"/>
      <c r="MN354" s="30"/>
      <c r="MO354" s="30"/>
      <c r="MP354" s="30"/>
      <c r="MQ354" s="30"/>
      <c r="MR354" s="30"/>
      <c r="MS354" s="30"/>
      <c r="MT354" s="30"/>
      <c r="MU354" s="30"/>
      <c r="MV354" s="30"/>
      <c r="MW354" s="30"/>
      <c r="MX354" s="30"/>
      <c r="MY354" s="30"/>
      <c r="MZ354" s="30"/>
      <c r="NA354" s="30"/>
      <c r="NB354" s="30"/>
      <c r="NC354" s="135"/>
      <c r="ND354" s="30"/>
      <c r="NE354" s="30"/>
      <c r="NF354" s="30"/>
      <c r="NG354" s="30"/>
      <c r="NH354" s="30"/>
      <c r="NI354" s="30"/>
      <c r="NJ354" s="30"/>
      <c r="NK354" s="30"/>
      <c r="NL354" s="30"/>
      <c r="NM354" s="30"/>
      <c r="NN354" s="30"/>
      <c r="NO354" s="30"/>
      <c r="NP354" s="30"/>
      <c r="NQ354" s="30"/>
      <c r="NR354" s="30"/>
      <c r="NS354" s="30"/>
      <c r="NT354" s="30"/>
      <c r="NU354" s="30"/>
      <c r="NV354" s="30"/>
      <c r="NW354" s="30"/>
      <c r="NX354" s="30"/>
      <c r="NY354" s="30"/>
      <c r="NZ354" s="30"/>
      <c r="OA354" s="30"/>
      <c r="OB354" s="30"/>
      <c r="OC354" s="30"/>
      <c r="OD354" s="30"/>
      <c r="OE354" s="30"/>
      <c r="OF354" s="30"/>
      <c r="OG354" s="30"/>
      <c r="OH354" s="30"/>
      <c r="OI354" s="30"/>
      <c r="OJ354" s="30"/>
      <c r="OK354" s="30"/>
      <c r="OL354" s="30"/>
      <c r="OM354" s="30">
        <f t="shared" si="1073"/>
        <v>1</v>
      </c>
      <c r="ON354" s="17"/>
    </row>
    <row r="355" spans="1:404" ht="93.75" hidden="1" customHeight="1">
      <c r="A355" s="95">
        <v>320</v>
      </c>
      <c r="B355" s="51">
        <v>106</v>
      </c>
      <c r="C355" s="16" t="s">
        <v>311</v>
      </c>
      <c r="D355" s="14" t="s">
        <v>0</v>
      </c>
      <c r="E355" s="16" t="s">
        <v>312</v>
      </c>
      <c r="F355" s="82" t="s">
        <v>2</v>
      </c>
      <c r="G355" s="14"/>
      <c r="H355" s="16" t="s">
        <v>312</v>
      </c>
      <c r="I355" s="16" t="s">
        <v>762</v>
      </c>
      <c r="J355" s="54" t="s">
        <v>313</v>
      </c>
      <c r="K355" s="30" t="s">
        <v>636</v>
      </c>
      <c r="L355" s="30" t="s">
        <v>957</v>
      </c>
      <c r="M355" s="29" t="s">
        <v>983</v>
      </c>
      <c r="N355" s="93" t="s">
        <v>639</v>
      </c>
      <c r="O355" s="105" t="s">
        <v>27</v>
      </c>
      <c r="P355" s="54">
        <v>1</v>
      </c>
      <c r="Q355" s="30"/>
      <c r="R355" s="30"/>
      <c r="S355" s="30"/>
      <c r="T355" s="30"/>
      <c r="U355" s="30"/>
      <c r="V355" s="30"/>
      <c r="W355" s="30"/>
      <c r="X355" s="30"/>
      <c r="Y355" s="30"/>
      <c r="Z355" s="30" t="s">
        <v>27</v>
      </c>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130"/>
      <c r="CP355" s="130"/>
      <c r="CQ355" s="130"/>
      <c r="CR355" s="130"/>
      <c r="CS355" s="130"/>
      <c r="CT355" s="130"/>
      <c r="CU355" s="130"/>
      <c r="CV355" s="130"/>
      <c r="CW355" s="130"/>
      <c r="CX355" s="130"/>
      <c r="CY355" s="30"/>
      <c r="CZ355" s="30"/>
      <c r="DA355" s="30"/>
      <c r="DB355" s="30"/>
      <c r="DC355" s="30"/>
      <c r="DD355" s="30"/>
      <c r="DE355" s="30"/>
      <c r="DF355" s="30"/>
      <c r="DG355" s="30"/>
      <c r="DH355" s="135"/>
      <c r="DI355" s="30"/>
      <c r="DJ355" s="30"/>
      <c r="DK355" s="30"/>
      <c r="DL355" s="30"/>
      <c r="DM355" s="30"/>
      <c r="DN355" s="30"/>
      <c r="DO355" s="30"/>
      <c r="DP355" s="30"/>
      <c r="DQ355" s="30"/>
      <c r="DR355" s="135"/>
      <c r="DS355" s="30"/>
      <c r="DT355" s="30"/>
      <c r="DU355" s="30"/>
      <c r="DV355" s="130"/>
      <c r="DW355" s="130"/>
      <c r="DX355" s="130"/>
      <c r="DY355" s="130"/>
      <c r="DZ355" s="130"/>
      <c r="EA355" s="130"/>
      <c r="EB355" s="130"/>
      <c r="EC355" s="130"/>
      <c r="ED355" s="130"/>
      <c r="EE355" s="130"/>
      <c r="EF355" s="130"/>
      <c r="EG355" s="130"/>
      <c r="EH355" s="130"/>
      <c r="EI355" s="130"/>
      <c r="EJ355" s="130"/>
      <c r="EK355" s="130"/>
      <c r="EL355" s="130"/>
      <c r="EM355" s="130"/>
      <c r="EN355" s="130"/>
      <c r="EO355" s="130"/>
      <c r="EP355" s="30"/>
      <c r="EQ355" s="30"/>
      <c r="ER355" s="30"/>
      <c r="ES355" s="30"/>
      <c r="ET355" s="30"/>
      <c r="EU355" s="30"/>
      <c r="EV355" s="30"/>
      <c r="EW355" s="30"/>
      <c r="EX355" s="30"/>
      <c r="EY355" s="135"/>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c r="IM355" s="30"/>
      <c r="IN355" s="30"/>
      <c r="IO355" s="30"/>
      <c r="IP355" s="30"/>
      <c r="IQ355" s="30"/>
      <c r="IR355" s="30"/>
      <c r="IS355" s="30"/>
      <c r="IT355" s="30"/>
      <c r="IU355" s="30"/>
      <c r="IV355" s="30"/>
      <c r="IW355" s="30"/>
      <c r="IX355" s="30"/>
      <c r="IY355" s="30"/>
      <c r="IZ355" s="30"/>
      <c r="JA355" s="30"/>
      <c r="JB355" s="30"/>
      <c r="JC355" s="30"/>
      <c r="JD355" s="30"/>
      <c r="JE355" s="30"/>
      <c r="JF355" s="30"/>
      <c r="JG355" s="30"/>
      <c r="JH355" s="30"/>
      <c r="JI355" s="30"/>
      <c r="JJ355" s="30"/>
      <c r="JK355" s="30"/>
      <c r="JL355" s="30"/>
      <c r="JM355" s="30"/>
      <c r="JN355" s="30"/>
      <c r="JO355" s="30"/>
      <c r="JP355" s="30"/>
      <c r="JQ355" s="30"/>
      <c r="JR355" s="30"/>
      <c r="JS355" s="30"/>
      <c r="JT355" s="30"/>
      <c r="JU355" s="30"/>
      <c r="JV355" s="30"/>
      <c r="JW355" s="30"/>
      <c r="JX355" s="30"/>
      <c r="JY355" s="30"/>
      <c r="JZ355" s="30"/>
      <c r="KA355" s="30"/>
      <c r="KB355" s="30"/>
      <c r="KC355" s="30"/>
      <c r="KD355" s="30"/>
      <c r="KE355" s="30"/>
      <c r="KF355" s="30"/>
      <c r="KG355" s="30"/>
      <c r="KH355" s="30"/>
      <c r="KI355" s="30"/>
      <c r="KJ355" s="30"/>
      <c r="KK355" s="30"/>
      <c r="KL355" s="30"/>
      <c r="KM355" s="30"/>
      <c r="KN355" s="30"/>
      <c r="KO355" s="30"/>
      <c r="KP355" s="30"/>
      <c r="KQ355" s="30"/>
      <c r="KR355" s="30"/>
      <c r="KS355" s="30"/>
      <c r="KT355" s="30"/>
      <c r="KU355" s="30"/>
      <c r="KV355" s="30"/>
      <c r="KW355" s="30"/>
      <c r="KX355" s="30"/>
      <c r="KY355" s="30"/>
      <c r="KZ355" s="30"/>
      <c r="LA355" s="30"/>
      <c r="LB355" s="30"/>
      <c r="LC355" s="30"/>
      <c r="LD355" s="130"/>
      <c r="LE355" s="130"/>
      <c r="LF355" s="130"/>
      <c r="LG355" s="130"/>
      <c r="LH355" s="130"/>
      <c r="LI355" s="130"/>
      <c r="LJ355" s="130"/>
      <c r="LK355" s="130"/>
      <c r="LL355" s="130"/>
      <c r="LM355" s="130"/>
      <c r="LN355" s="130"/>
      <c r="LO355" s="130"/>
      <c r="LP355" s="130"/>
      <c r="LQ355" s="130"/>
      <c r="LR355" s="130"/>
      <c r="LS355" s="130"/>
      <c r="LT355" s="130"/>
      <c r="LU355" s="130"/>
      <c r="LV355" s="130"/>
      <c r="LW355" s="130"/>
      <c r="LX355" s="135"/>
      <c r="LY355" s="30"/>
      <c r="LZ355" s="30"/>
      <c r="MA355" s="30"/>
      <c r="MB355" s="30"/>
      <c r="MC355" s="30"/>
      <c r="MD355" s="30"/>
      <c r="ME355" s="30"/>
      <c r="MF355" s="30"/>
      <c r="MG355" s="30"/>
      <c r="MH355" s="30"/>
      <c r="MI355" s="30"/>
      <c r="MJ355" s="30"/>
      <c r="MK355" s="30"/>
      <c r="ML355" s="30"/>
      <c r="MM355" s="30"/>
      <c r="MN355" s="30"/>
      <c r="MO355" s="30"/>
      <c r="MP355" s="30"/>
      <c r="MQ355" s="30"/>
      <c r="MR355" s="30"/>
      <c r="MS355" s="30"/>
      <c r="MT355" s="30"/>
      <c r="MU355" s="30"/>
      <c r="MV355" s="30"/>
      <c r="MW355" s="30"/>
      <c r="MX355" s="30"/>
      <c r="MY355" s="30"/>
      <c r="MZ355" s="30"/>
      <c r="NA355" s="30"/>
      <c r="NB355" s="30"/>
      <c r="NC355" s="135"/>
      <c r="ND355" s="30"/>
      <c r="NE355" s="30"/>
      <c r="NF355" s="30"/>
      <c r="NG355" s="30"/>
      <c r="NH355" s="30"/>
      <c r="NI355" s="30"/>
      <c r="NJ355" s="30"/>
      <c r="NK355" s="30"/>
      <c r="NL355" s="30"/>
      <c r="NM355" s="30"/>
      <c r="NN355" s="30"/>
      <c r="NO355" s="30"/>
      <c r="NP355" s="30"/>
      <c r="NQ355" s="30"/>
      <c r="NR355" s="30"/>
      <c r="NS355" s="30"/>
      <c r="NT355" s="30"/>
      <c r="NU355" s="30"/>
      <c r="NV355" s="30"/>
      <c r="NW355" s="30"/>
      <c r="NX355" s="30"/>
      <c r="NY355" s="30"/>
      <c r="NZ355" s="30"/>
      <c r="OA355" s="30"/>
      <c r="OB355" s="30"/>
      <c r="OC355" s="30"/>
      <c r="OD355" s="30"/>
      <c r="OE355" s="30"/>
      <c r="OF355" s="30"/>
      <c r="OG355" s="30"/>
      <c r="OH355" s="30"/>
      <c r="OI355" s="30"/>
      <c r="OJ355" s="30"/>
      <c r="OK355" s="30"/>
      <c r="OL355" s="30"/>
      <c r="OM355" s="30">
        <f t="shared" si="1073"/>
        <v>1</v>
      </c>
      <c r="ON355" s="17"/>
    </row>
    <row r="356" spans="1:404" ht="21" hidden="1" customHeight="1">
      <c r="A356" s="28"/>
      <c r="B356" s="13"/>
      <c r="C356" s="296" t="s">
        <v>40</v>
      </c>
      <c r="D356" s="296"/>
      <c r="E356" s="296"/>
      <c r="F356" s="82"/>
      <c r="G356" s="164">
        <f>COUNTIF(G357:G357,"x")</f>
        <v>0</v>
      </c>
      <c r="H356" s="12"/>
      <c r="I356" s="53"/>
      <c r="J356" s="54"/>
      <c r="K356" s="105"/>
      <c r="L356" s="105"/>
      <c r="M356" s="105"/>
      <c r="N356" s="105"/>
      <c r="O356" s="25">
        <f>COUNTIF(O357:O357,"x")</f>
        <v>1</v>
      </c>
      <c r="P356" s="12">
        <f>SUM(P357:P357)</f>
        <v>1</v>
      </c>
      <c r="Q356" s="108" t="s">
        <v>122</v>
      </c>
      <c r="R356" s="124" t="s">
        <v>122</v>
      </c>
      <c r="S356" s="124" t="s">
        <v>122</v>
      </c>
      <c r="T356" s="124" t="s">
        <v>122</v>
      </c>
      <c r="U356" s="124" t="s">
        <v>122</v>
      </c>
      <c r="V356" s="124" t="s">
        <v>122</v>
      </c>
      <c r="W356" s="124" t="s">
        <v>122</v>
      </c>
      <c r="X356" s="124" t="s">
        <v>122</v>
      </c>
      <c r="Y356" s="124" t="s">
        <v>122</v>
      </c>
      <c r="Z356" s="124" t="s">
        <v>122</v>
      </c>
      <c r="AA356" s="124" t="s">
        <v>122</v>
      </c>
      <c r="AB356" s="124"/>
      <c r="AC356" s="124"/>
      <c r="AD356" s="124"/>
      <c r="AE356" s="119"/>
      <c r="AF356" s="120"/>
      <c r="AG356" s="120"/>
      <c r="AH356" s="120"/>
      <c r="AI356" s="25"/>
      <c r="AJ356" s="25"/>
      <c r="AK356" s="120"/>
      <c r="AL356" s="120"/>
      <c r="AM356" s="120"/>
      <c r="AN356" s="120"/>
      <c r="AO356" s="120"/>
      <c r="AP356" s="25"/>
      <c r="AQ356" s="120"/>
      <c r="AR356" s="25"/>
      <c r="AS356" s="120"/>
      <c r="AT356" s="120"/>
      <c r="AU356" s="120"/>
      <c r="AV356" s="164"/>
      <c r="AW356" s="120"/>
      <c r="AX356" s="120"/>
      <c r="AY356" s="120"/>
      <c r="AZ356" s="120"/>
      <c r="BA356" s="119"/>
      <c r="BB356" s="119"/>
      <c r="BC356" s="119"/>
      <c r="BD356" s="119"/>
      <c r="BE356" s="119"/>
      <c r="BF356" s="119"/>
      <c r="BG356" s="119"/>
      <c r="BH356" s="119"/>
      <c r="BI356" s="119"/>
      <c r="BJ356" s="119"/>
      <c r="BK356" s="120"/>
      <c r="BL356" s="120"/>
      <c r="BM356" s="120"/>
      <c r="BN356" s="164"/>
      <c r="BO356" s="164"/>
      <c r="BP356" s="164"/>
      <c r="BQ356" s="120"/>
      <c r="BR356" s="120"/>
      <c r="BS356" s="120"/>
      <c r="BT356" s="120"/>
      <c r="BU356" s="120"/>
      <c r="BV356" s="120"/>
      <c r="BW356" s="120"/>
      <c r="BX356" s="120"/>
      <c r="BY356" s="120"/>
      <c r="BZ356" s="120"/>
      <c r="CA356" s="120"/>
      <c r="CB356" s="120"/>
      <c r="CC356" s="120"/>
      <c r="CD356" s="120"/>
      <c r="CE356" s="120"/>
      <c r="CF356" s="119"/>
      <c r="CG356" s="119"/>
      <c r="CH356" s="119"/>
      <c r="CI356" s="119"/>
      <c r="CJ356" s="119"/>
      <c r="CK356" s="119"/>
      <c r="CL356" s="119"/>
      <c r="CM356" s="119"/>
      <c r="CN356" s="119"/>
      <c r="CO356" s="125"/>
      <c r="CP356" s="125"/>
      <c r="CQ356" s="125"/>
      <c r="CR356" s="125"/>
      <c r="CS356" s="125"/>
      <c r="CT356" s="125"/>
      <c r="CU356" s="125"/>
      <c r="CV356" s="125"/>
      <c r="CW356" s="125"/>
      <c r="CX356" s="125"/>
      <c r="CY356" s="120"/>
      <c r="CZ356" s="120"/>
      <c r="DA356" s="120"/>
      <c r="DB356" s="120"/>
      <c r="DC356" s="120"/>
      <c r="DD356" s="120"/>
      <c r="DE356" s="120"/>
      <c r="DF356" s="120"/>
      <c r="DG356" s="120"/>
      <c r="DH356" s="126"/>
      <c r="DI356" s="120"/>
      <c r="DJ356" s="120"/>
      <c r="DK356" s="120"/>
      <c r="DL356" s="120"/>
      <c r="DM356" s="120"/>
      <c r="DN356" s="120"/>
      <c r="DO356" s="120"/>
      <c r="DP356" s="120"/>
      <c r="DQ356" s="120"/>
      <c r="DR356" s="126"/>
      <c r="DS356" s="119"/>
      <c r="DT356" s="119"/>
      <c r="DU356" s="119"/>
      <c r="DV356" s="125"/>
      <c r="DW356" s="203"/>
      <c r="DX356" s="203"/>
      <c r="DY356" s="203"/>
      <c r="DZ356" s="203"/>
      <c r="EA356" s="203"/>
      <c r="EB356" s="203"/>
      <c r="EC356" s="203"/>
      <c r="ED356" s="203"/>
      <c r="EE356" s="125"/>
      <c r="EF356" s="125"/>
      <c r="EG356" s="125"/>
      <c r="EH356" s="125"/>
      <c r="EI356" s="125"/>
      <c r="EJ356" s="125"/>
      <c r="EK356" s="125"/>
      <c r="EL356" s="125"/>
      <c r="EM356" s="125"/>
      <c r="EN356" s="125"/>
      <c r="EO356" s="125"/>
      <c r="EP356" s="120"/>
      <c r="EQ356" s="120"/>
      <c r="ER356" s="120"/>
      <c r="ES356" s="120"/>
      <c r="ET356" s="120"/>
      <c r="EU356" s="120"/>
      <c r="EV356" s="120"/>
      <c r="EW356" s="120"/>
      <c r="EX356" s="120"/>
      <c r="EY356" s="126"/>
      <c r="EZ356" s="119"/>
      <c r="FA356" s="119"/>
      <c r="FB356" s="119"/>
      <c r="FC356" s="120"/>
      <c r="FD356" s="120"/>
      <c r="FE356" s="120"/>
      <c r="FF356" s="120"/>
      <c r="FG356" s="120"/>
      <c r="FH356" s="120"/>
      <c r="FI356" s="120"/>
      <c r="FJ356" s="120"/>
      <c r="FK356" s="120"/>
      <c r="FL356" s="120"/>
      <c r="FM356" s="120"/>
      <c r="FN356" s="120"/>
      <c r="FO356" s="120"/>
      <c r="FP356" s="120"/>
      <c r="FQ356" s="120"/>
      <c r="FR356" s="120"/>
      <c r="FS356" s="120"/>
      <c r="FT356" s="120"/>
      <c r="FU356" s="119"/>
      <c r="FV356" s="119"/>
      <c r="FW356" s="119"/>
      <c r="FX356" s="119"/>
      <c r="FY356" s="119"/>
      <c r="FZ356" s="119"/>
      <c r="GA356" s="119"/>
      <c r="GB356" s="119"/>
      <c r="GC356" s="119"/>
      <c r="GD356" s="119"/>
      <c r="GE356" s="119"/>
      <c r="GF356" s="119"/>
      <c r="GG356" s="120"/>
      <c r="GH356" s="120"/>
      <c r="GI356" s="120"/>
      <c r="GJ356" s="120"/>
      <c r="GK356" s="120"/>
      <c r="GL356" s="120"/>
      <c r="GM356" s="120"/>
      <c r="GN356" s="120"/>
      <c r="GO356" s="164"/>
      <c r="GP356" s="164"/>
      <c r="GQ356" s="164"/>
      <c r="GR356" s="164"/>
      <c r="GS356" s="164"/>
      <c r="GT356" s="120"/>
      <c r="GU356" s="120"/>
      <c r="GV356" s="120"/>
      <c r="GW356" s="120"/>
      <c r="GX356" s="119"/>
      <c r="GY356" s="119"/>
      <c r="GZ356" s="119"/>
      <c r="HA356" s="119"/>
      <c r="HB356" s="119"/>
      <c r="HC356" s="119"/>
      <c r="HD356" s="119"/>
      <c r="HE356" s="119"/>
      <c r="HF356" s="119"/>
      <c r="HG356" s="119"/>
      <c r="HH356" s="119"/>
      <c r="HI356" s="120"/>
      <c r="HJ356" s="119"/>
      <c r="HK356" s="119"/>
      <c r="HL356" s="119"/>
      <c r="HM356" s="119"/>
      <c r="HN356" s="120"/>
      <c r="HO356" s="120"/>
      <c r="HP356" s="120"/>
      <c r="HQ356" s="120"/>
      <c r="HR356" s="120"/>
      <c r="HS356" s="120"/>
      <c r="HT356" s="120"/>
      <c r="HU356" s="120"/>
      <c r="HV356" s="120"/>
      <c r="HW356" s="120"/>
      <c r="HX356" s="120"/>
      <c r="HY356" s="120"/>
      <c r="HZ356" s="120"/>
      <c r="IA356" s="120"/>
      <c r="IB356" s="120"/>
      <c r="IC356" s="119"/>
      <c r="ID356" s="119"/>
      <c r="IE356" s="119"/>
      <c r="IF356" s="119"/>
      <c r="IG356" s="119"/>
      <c r="IH356" s="119"/>
      <c r="II356" s="119"/>
      <c r="IJ356" s="119"/>
      <c r="IK356" s="119"/>
      <c r="IL356" s="119"/>
      <c r="IM356" s="119"/>
      <c r="IN356" s="119"/>
      <c r="IO356" s="119"/>
      <c r="IP356" s="119"/>
      <c r="IQ356" s="119"/>
      <c r="IR356" s="119"/>
      <c r="IS356" s="119"/>
      <c r="IT356" s="119"/>
      <c r="IU356" s="119"/>
      <c r="IV356" s="119"/>
      <c r="IW356" s="119"/>
      <c r="IX356" s="119"/>
      <c r="IY356" s="119"/>
      <c r="IZ356" s="119"/>
      <c r="JA356" s="120"/>
      <c r="JB356" s="120"/>
      <c r="JC356" s="120"/>
      <c r="JD356" s="120"/>
      <c r="JE356" s="120"/>
      <c r="JF356" s="120"/>
      <c r="JG356" s="119"/>
      <c r="JH356" s="119"/>
      <c r="JI356" s="119"/>
      <c r="JJ356" s="119"/>
      <c r="JK356" s="119"/>
      <c r="JL356" s="119"/>
      <c r="JM356" s="119"/>
      <c r="JN356" s="119"/>
      <c r="JO356" s="119"/>
      <c r="JP356" s="119"/>
      <c r="JQ356" s="119"/>
      <c r="JR356" s="119"/>
      <c r="JS356" s="119"/>
      <c r="JT356" s="119"/>
      <c r="JU356" s="119"/>
      <c r="JV356" s="119"/>
      <c r="JW356" s="119"/>
      <c r="JX356" s="119"/>
      <c r="JY356" s="119"/>
      <c r="JZ356" s="119"/>
      <c r="KA356" s="119"/>
      <c r="KB356" s="119"/>
      <c r="KC356" s="230"/>
      <c r="KD356" s="230"/>
      <c r="KE356" s="230"/>
      <c r="KF356" s="230"/>
      <c r="KG356" s="230"/>
      <c r="KH356" s="230"/>
      <c r="KI356" s="230"/>
      <c r="KJ356" s="230"/>
      <c r="KK356" s="230"/>
      <c r="KL356" s="230"/>
      <c r="KM356" s="230"/>
      <c r="KN356" s="230"/>
      <c r="KO356" s="230"/>
      <c r="KP356" s="230"/>
      <c r="KQ356" s="119"/>
      <c r="KR356" s="119"/>
      <c r="KS356" s="119"/>
      <c r="KT356" s="119"/>
      <c r="KU356" s="119"/>
      <c r="KV356" s="119"/>
      <c r="KW356" s="119"/>
      <c r="KX356" s="119"/>
      <c r="KY356" s="119"/>
      <c r="KZ356" s="119"/>
      <c r="LA356" s="119"/>
      <c r="LB356" s="119"/>
      <c r="LC356" s="119"/>
      <c r="LD356" s="125"/>
      <c r="LE356" s="125"/>
      <c r="LF356" s="125"/>
      <c r="LG356" s="231"/>
      <c r="LH356" s="231"/>
      <c r="LI356" s="231"/>
      <c r="LJ356" s="231"/>
      <c r="LK356" s="231"/>
      <c r="LL356" s="231"/>
      <c r="LM356" s="231"/>
      <c r="LN356" s="231"/>
      <c r="LO356" s="231"/>
      <c r="LP356" s="231"/>
      <c r="LQ356" s="231"/>
      <c r="LR356" s="231"/>
      <c r="LS356" s="125"/>
      <c r="LT356" s="125"/>
      <c r="LU356" s="125"/>
      <c r="LV356" s="125"/>
      <c r="LW356" s="125"/>
      <c r="LX356" s="126"/>
      <c r="LY356" s="119"/>
      <c r="LZ356" s="119"/>
      <c r="MA356" s="119"/>
      <c r="MB356" s="119"/>
      <c r="MC356" s="119"/>
      <c r="MD356" s="119"/>
      <c r="ME356" s="119"/>
      <c r="MF356" s="119"/>
      <c r="MG356" s="119"/>
      <c r="MH356" s="119"/>
      <c r="MI356" s="119"/>
      <c r="MJ356" s="119"/>
      <c r="MK356" s="230"/>
      <c r="ML356" s="230"/>
      <c r="MM356" s="230"/>
      <c r="MN356" s="230"/>
      <c r="MO356" s="230"/>
      <c r="MP356" s="230"/>
      <c r="MQ356" s="230"/>
      <c r="MR356" s="230"/>
      <c r="MS356" s="230"/>
      <c r="MT356" s="230"/>
      <c r="MU356" s="230"/>
      <c r="MV356" s="230"/>
      <c r="MW356" s="230"/>
      <c r="MX356" s="230"/>
      <c r="MY356" s="119"/>
      <c r="MZ356" s="119"/>
      <c r="NA356" s="119"/>
      <c r="NB356" s="119"/>
      <c r="NC356" s="126"/>
      <c r="ND356" s="119"/>
      <c r="NE356" s="119"/>
      <c r="NF356" s="119"/>
      <c r="NG356" s="119"/>
      <c r="NH356" s="119"/>
      <c r="NI356" s="119"/>
      <c r="NJ356" s="119"/>
      <c r="NK356" s="119"/>
      <c r="NL356" s="119"/>
      <c r="NM356" s="119"/>
      <c r="NN356" s="119"/>
      <c r="NO356" s="119"/>
      <c r="NP356" s="119"/>
      <c r="NQ356" s="119"/>
      <c r="NR356" s="119"/>
      <c r="NS356" s="119"/>
      <c r="NT356" s="119"/>
      <c r="NU356" s="119"/>
      <c r="NV356" s="119"/>
      <c r="NW356" s="119"/>
      <c r="NX356" s="119"/>
      <c r="NY356" s="119"/>
      <c r="NZ356" s="119"/>
      <c r="OA356" s="119"/>
      <c r="OB356" s="119"/>
      <c r="OC356" s="119"/>
      <c r="OD356" s="119"/>
      <c r="OE356" s="119"/>
      <c r="OF356" s="119"/>
      <c r="OG356" s="119"/>
      <c r="OH356" s="119"/>
      <c r="OI356" s="119"/>
      <c r="OJ356" s="119"/>
      <c r="OK356" s="119"/>
      <c r="OL356" s="119"/>
      <c r="OM356" s="30"/>
      <c r="ON356" s="15"/>
    </row>
    <row r="357" spans="1:404" ht="33.75" hidden="1" customHeight="1">
      <c r="A357" s="28">
        <v>331</v>
      </c>
      <c r="B357" s="51">
        <v>107</v>
      </c>
      <c r="C357" s="16" t="s">
        <v>314</v>
      </c>
      <c r="D357" s="14" t="s">
        <v>2</v>
      </c>
      <c r="E357" s="16" t="s">
        <v>136</v>
      </c>
      <c r="F357" s="82" t="s">
        <v>2</v>
      </c>
      <c r="G357" s="14"/>
      <c r="H357" s="16" t="s">
        <v>136</v>
      </c>
      <c r="I357" s="16" t="s">
        <v>763</v>
      </c>
      <c r="J357" s="54"/>
      <c r="K357" s="30" t="s">
        <v>636</v>
      </c>
      <c r="L357" s="30" t="s">
        <v>957</v>
      </c>
      <c r="M357" s="29" t="s">
        <v>983</v>
      </c>
      <c r="N357" s="93" t="s">
        <v>639</v>
      </c>
      <c r="O357" s="105" t="s">
        <v>27</v>
      </c>
      <c r="P357" s="54">
        <v>1</v>
      </c>
      <c r="Q357" s="30" t="s">
        <v>27</v>
      </c>
      <c r="R357" s="30"/>
      <c r="S357" s="30"/>
      <c r="T357" s="30"/>
      <c r="U357" s="30"/>
      <c r="V357" s="30"/>
      <c r="W357" s="30"/>
      <c r="X357" s="30"/>
      <c r="Y357" s="30"/>
      <c r="Z357" s="30"/>
      <c r="AA357" s="30"/>
      <c r="AB357" s="152"/>
      <c r="AC357" s="152"/>
      <c r="AD357" s="152" t="s">
        <v>1066</v>
      </c>
      <c r="AE357" s="30">
        <v>2</v>
      </c>
      <c r="AF357" s="30">
        <v>1</v>
      </c>
      <c r="AG357" s="30">
        <v>2</v>
      </c>
      <c r="AH357" s="30">
        <v>2</v>
      </c>
      <c r="AI357" s="23">
        <v>2</v>
      </c>
      <c r="AJ357" s="23">
        <v>1</v>
      </c>
      <c r="AK357" s="30">
        <v>2</v>
      </c>
      <c r="AL357" s="30">
        <v>2</v>
      </c>
      <c r="AM357" s="30">
        <v>2</v>
      </c>
      <c r="AN357" s="30">
        <v>2</v>
      </c>
      <c r="AO357" s="30">
        <v>2</v>
      </c>
      <c r="AP357" s="23">
        <v>2</v>
      </c>
      <c r="AQ357" s="30">
        <v>2</v>
      </c>
      <c r="AR357" s="23">
        <v>1</v>
      </c>
      <c r="AS357" s="30">
        <v>2</v>
      </c>
      <c r="AT357" s="30">
        <v>1</v>
      </c>
      <c r="AU357" s="30">
        <v>2</v>
      </c>
      <c r="AV357" s="30">
        <v>2</v>
      </c>
      <c r="AW357" s="173">
        <f>COUNTIF(AE357:AV357,"2")</f>
        <v>14</v>
      </c>
      <c r="AX357" s="174">
        <f t="shared" ref="AX357" si="1116">AW357/(AW357+AY357+BA357+BC357)</f>
        <v>0.77777777777777779</v>
      </c>
      <c r="AY357" s="173">
        <f>COUNTIF(AE357:AV357,"1")</f>
        <v>4</v>
      </c>
      <c r="AZ357" s="174">
        <f t="shared" ref="AZ357" si="1117">AY357/(AW357+AY357+BA357+BC357)</f>
        <v>0.22222222222222221</v>
      </c>
      <c r="BA357" s="173">
        <f>COUNTIF(AE357:AV357,"0")</f>
        <v>0</v>
      </c>
      <c r="BB357" s="174">
        <f t="shared" ref="BB357" si="1118">BA357/(AW357+AY357+BA357+BC357)</f>
        <v>0</v>
      </c>
      <c r="BC357" s="173">
        <f>COUNTIF(AE357:AV357,"KĐG")</f>
        <v>0</v>
      </c>
      <c r="BD357" s="174">
        <f t="shared" ref="BD357" si="1119">BC357/(AW357+AY357+BA357+BC357)</f>
        <v>0</v>
      </c>
      <c r="BE357" s="175">
        <f t="shared" ref="BE357" si="1120">(((AW357*2)+(AY357*1)+(BA357*0)))/(AW357+AY357+BA357)</f>
        <v>1.7777777777777777</v>
      </c>
      <c r="BF357" s="169" t="str">
        <f t="shared" ref="BF357" si="1121">IF(BD357&gt;=50%,"KĐG",IF(BE357&gt;=1.6,"ĐMT",IF(BE357&gt;=1,"CCG","CĐ")))</f>
        <v>ĐMT</v>
      </c>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130"/>
      <c r="CP357" s="130"/>
      <c r="CQ357" s="130"/>
      <c r="CR357" s="130"/>
      <c r="CS357" s="130"/>
      <c r="CT357" s="130"/>
      <c r="CU357" s="130"/>
      <c r="CV357" s="130"/>
      <c r="CW357" s="130"/>
      <c r="CX357" s="130"/>
      <c r="CY357" s="30"/>
      <c r="CZ357" s="30"/>
      <c r="DA357" s="30"/>
      <c r="DB357" s="30"/>
      <c r="DC357" s="30"/>
      <c r="DD357" s="30"/>
      <c r="DE357" s="30"/>
      <c r="DF357" s="30"/>
      <c r="DG357" s="30"/>
      <c r="DH357" s="135"/>
      <c r="DI357" s="30"/>
      <c r="DJ357" s="30"/>
      <c r="DK357" s="30"/>
      <c r="DL357" s="30"/>
      <c r="DM357" s="30"/>
      <c r="DN357" s="30"/>
      <c r="DO357" s="30"/>
      <c r="DP357" s="30"/>
      <c r="DQ357" s="30"/>
      <c r="DR357" s="135"/>
      <c r="DS357" s="30"/>
      <c r="DT357" s="30"/>
      <c r="DU357" s="30"/>
      <c r="DV357" s="130"/>
      <c r="DW357" s="130"/>
      <c r="DX357" s="130"/>
      <c r="DY357" s="130"/>
      <c r="DZ357" s="130"/>
      <c r="EA357" s="130"/>
      <c r="EB357" s="130"/>
      <c r="EC357" s="130"/>
      <c r="ED357" s="130"/>
      <c r="EE357" s="130"/>
      <c r="EF357" s="130"/>
      <c r="EG357" s="130"/>
      <c r="EH357" s="130"/>
      <c r="EI357" s="130"/>
      <c r="EJ357" s="130"/>
      <c r="EK357" s="130"/>
      <c r="EL357" s="130"/>
      <c r="EM357" s="130"/>
      <c r="EN357" s="130"/>
      <c r="EO357" s="130"/>
      <c r="EP357" s="30"/>
      <c r="EQ357" s="30"/>
      <c r="ER357" s="30"/>
      <c r="ES357" s="30"/>
      <c r="ET357" s="30"/>
      <c r="EU357" s="30"/>
      <c r="EV357" s="30"/>
      <c r="EW357" s="30"/>
      <c r="EX357" s="30"/>
      <c r="EY357" s="135"/>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c r="IM357" s="30"/>
      <c r="IN357" s="30"/>
      <c r="IO357" s="30"/>
      <c r="IP357" s="30"/>
      <c r="IQ357" s="30"/>
      <c r="IR357" s="30"/>
      <c r="IS357" s="30"/>
      <c r="IT357" s="30"/>
      <c r="IU357" s="30"/>
      <c r="IV357" s="30"/>
      <c r="IW357" s="30"/>
      <c r="IX357" s="30"/>
      <c r="IY357" s="30"/>
      <c r="IZ357" s="30"/>
      <c r="JA357" s="30"/>
      <c r="JB357" s="30"/>
      <c r="JC357" s="30"/>
      <c r="JD357" s="30"/>
      <c r="JE357" s="30"/>
      <c r="JF357" s="30"/>
      <c r="JG357" s="30"/>
      <c r="JH357" s="30"/>
      <c r="JI357" s="30"/>
      <c r="JJ357" s="30"/>
      <c r="JK357" s="30"/>
      <c r="JL357" s="30"/>
      <c r="JM357" s="30"/>
      <c r="JN357" s="30"/>
      <c r="JO357" s="30"/>
      <c r="JP357" s="30"/>
      <c r="JQ357" s="30"/>
      <c r="JR357" s="30"/>
      <c r="JS357" s="30"/>
      <c r="JT357" s="30"/>
      <c r="JU357" s="30"/>
      <c r="JV357" s="30"/>
      <c r="JW357" s="30"/>
      <c r="JX357" s="30"/>
      <c r="JY357" s="30"/>
      <c r="JZ357" s="30"/>
      <c r="KA357" s="30"/>
      <c r="KB357" s="30"/>
      <c r="KC357" s="30"/>
      <c r="KD357" s="30"/>
      <c r="KE357" s="30"/>
      <c r="KF357" s="30"/>
      <c r="KG357" s="30"/>
      <c r="KH357" s="30"/>
      <c r="KI357" s="30"/>
      <c r="KJ357" s="30"/>
      <c r="KK357" s="30"/>
      <c r="KL357" s="30"/>
      <c r="KM357" s="30"/>
      <c r="KN357" s="30"/>
      <c r="KO357" s="30"/>
      <c r="KP357" s="30"/>
      <c r="KQ357" s="30"/>
      <c r="KR357" s="30"/>
      <c r="KS357" s="30"/>
      <c r="KT357" s="30"/>
      <c r="KU357" s="30"/>
      <c r="KV357" s="30"/>
      <c r="KW357" s="30"/>
      <c r="KX357" s="30"/>
      <c r="KY357" s="30"/>
      <c r="KZ357" s="30"/>
      <c r="LA357" s="30"/>
      <c r="LB357" s="30"/>
      <c r="LC357" s="30"/>
      <c r="LD357" s="130"/>
      <c r="LE357" s="130"/>
      <c r="LF357" s="130"/>
      <c r="LG357" s="130"/>
      <c r="LH357" s="130"/>
      <c r="LI357" s="130"/>
      <c r="LJ357" s="130"/>
      <c r="LK357" s="130"/>
      <c r="LL357" s="130"/>
      <c r="LM357" s="130"/>
      <c r="LN357" s="130"/>
      <c r="LO357" s="130"/>
      <c r="LP357" s="130"/>
      <c r="LQ357" s="130"/>
      <c r="LR357" s="130"/>
      <c r="LS357" s="130"/>
      <c r="LT357" s="130"/>
      <c r="LU357" s="130"/>
      <c r="LV357" s="130"/>
      <c r="LW357" s="130"/>
      <c r="LX357" s="135"/>
      <c r="LY357" s="30"/>
      <c r="LZ357" s="30"/>
      <c r="MA357" s="30"/>
      <c r="MB357" s="30"/>
      <c r="MC357" s="30"/>
      <c r="MD357" s="30"/>
      <c r="ME357" s="30"/>
      <c r="MF357" s="30"/>
      <c r="MG357" s="30"/>
      <c r="MH357" s="30"/>
      <c r="MI357" s="30"/>
      <c r="MJ357" s="30"/>
      <c r="MK357" s="30"/>
      <c r="ML357" s="30"/>
      <c r="MM357" s="30"/>
      <c r="MN357" s="30"/>
      <c r="MO357" s="30"/>
      <c r="MP357" s="30"/>
      <c r="MQ357" s="30"/>
      <c r="MR357" s="30"/>
      <c r="MS357" s="30"/>
      <c r="MT357" s="30"/>
      <c r="MU357" s="30"/>
      <c r="MV357" s="30"/>
      <c r="MW357" s="30"/>
      <c r="MX357" s="30"/>
      <c r="MY357" s="30"/>
      <c r="MZ357" s="30"/>
      <c r="NA357" s="30"/>
      <c r="NB357" s="30"/>
      <c r="NC357" s="135"/>
      <c r="ND357" s="30"/>
      <c r="NE357" s="30"/>
      <c r="NF357" s="30"/>
      <c r="NG357" s="30"/>
      <c r="NH357" s="30"/>
      <c r="NI357" s="30"/>
      <c r="NJ357" s="30"/>
      <c r="NK357" s="30"/>
      <c r="NL357" s="30"/>
      <c r="NM357" s="30"/>
      <c r="NN357" s="30"/>
      <c r="NO357" s="30"/>
      <c r="NP357" s="30"/>
      <c r="NQ357" s="30"/>
      <c r="NR357" s="30"/>
      <c r="NS357" s="30"/>
      <c r="NT357" s="30"/>
      <c r="NU357" s="30"/>
      <c r="NV357" s="30"/>
      <c r="NW357" s="30"/>
      <c r="NX357" s="30"/>
      <c r="NY357" s="30"/>
      <c r="NZ357" s="30"/>
      <c r="OA357" s="30"/>
      <c r="OB357" s="30"/>
      <c r="OC357" s="30"/>
      <c r="OD357" s="30"/>
      <c r="OE357" s="30"/>
      <c r="OF357" s="30"/>
      <c r="OG357" s="30"/>
      <c r="OH357" s="30"/>
      <c r="OI357" s="30"/>
      <c r="OJ357" s="30"/>
      <c r="OK357" s="30"/>
      <c r="OL357" s="30"/>
      <c r="OM357" s="30">
        <f>COUNTIF(Q357:AA357,"x")</f>
        <v>1</v>
      </c>
      <c r="ON357" s="121"/>
    </row>
    <row r="358" spans="1:404" ht="22.5" hidden="1" customHeight="1">
      <c r="A358" s="37"/>
      <c r="B358" s="13"/>
      <c r="C358" s="296" t="s">
        <v>41</v>
      </c>
      <c r="D358" s="296"/>
      <c r="E358" s="296"/>
      <c r="F358" s="82"/>
      <c r="G358" s="164">
        <f>COUNTIF(G359:G359,"x")</f>
        <v>0</v>
      </c>
      <c r="H358" s="12"/>
      <c r="I358" s="53"/>
      <c r="J358" s="54"/>
      <c r="K358" s="105"/>
      <c r="L358" s="105"/>
      <c r="M358" s="105"/>
      <c r="N358" s="105"/>
      <c r="O358" s="25">
        <f>COUNTIF(O359:O359,"x")</f>
        <v>1</v>
      </c>
      <c r="P358" s="12">
        <f>SUM(P359:P359)</f>
        <v>1</v>
      </c>
      <c r="Q358" s="108" t="s">
        <v>122</v>
      </c>
      <c r="R358" s="124" t="s">
        <v>122</v>
      </c>
      <c r="S358" s="124" t="s">
        <v>122</v>
      </c>
      <c r="T358" s="124" t="s">
        <v>122</v>
      </c>
      <c r="U358" s="124" t="s">
        <v>122</v>
      </c>
      <c r="V358" s="124" t="s">
        <v>122</v>
      </c>
      <c r="W358" s="124" t="s">
        <v>122</v>
      </c>
      <c r="X358" s="124" t="s">
        <v>122</v>
      </c>
      <c r="Y358" s="124" t="s">
        <v>122</v>
      </c>
      <c r="Z358" s="124" t="s">
        <v>122</v>
      </c>
      <c r="AA358" s="124" t="s">
        <v>122</v>
      </c>
      <c r="AB358" s="124"/>
      <c r="AC358" s="124"/>
      <c r="AD358" s="124"/>
      <c r="AE358" s="119"/>
      <c r="AF358" s="120"/>
      <c r="AG358" s="120"/>
      <c r="AH358" s="120"/>
      <c r="AI358" s="120"/>
      <c r="AJ358" s="120"/>
      <c r="AK358" s="120"/>
      <c r="AL358" s="120"/>
      <c r="AM358" s="120"/>
      <c r="AN358" s="120"/>
      <c r="AO358" s="120"/>
      <c r="AP358" s="120"/>
      <c r="AQ358" s="120"/>
      <c r="AR358" s="120"/>
      <c r="AS358" s="120"/>
      <c r="AT358" s="120"/>
      <c r="AU358" s="120"/>
      <c r="AV358" s="164"/>
      <c r="AW358" s="120"/>
      <c r="AX358" s="120"/>
      <c r="AY358" s="120"/>
      <c r="AZ358" s="120"/>
      <c r="BA358" s="119"/>
      <c r="BB358" s="119"/>
      <c r="BC358" s="119"/>
      <c r="BD358" s="119"/>
      <c r="BE358" s="119"/>
      <c r="BF358" s="119"/>
      <c r="BG358" s="119"/>
      <c r="BH358" s="119"/>
      <c r="BI358" s="119"/>
      <c r="BJ358" s="119"/>
      <c r="BK358" s="120"/>
      <c r="BL358" s="120"/>
      <c r="BM358" s="120"/>
      <c r="BN358" s="164"/>
      <c r="BO358" s="164"/>
      <c r="BP358" s="164"/>
      <c r="BQ358" s="120"/>
      <c r="BR358" s="120"/>
      <c r="BS358" s="120"/>
      <c r="BT358" s="120"/>
      <c r="BU358" s="120"/>
      <c r="BV358" s="120"/>
      <c r="BW358" s="120"/>
      <c r="BX358" s="120"/>
      <c r="BY358" s="120"/>
      <c r="BZ358" s="120"/>
      <c r="CA358" s="120"/>
      <c r="CB358" s="120"/>
      <c r="CC358" s="120"/>
      <c r="CD358" s="120"/>
      <c r="CE358" s="120"/>
      <c r="CF358" s="119"/>
      <c r="CG358" s="119"/>
      <c r="CH358" s="119"/>
      <c r="CI358" s="119"/>
      <c r="CJ358" s="119"/>
      <c r="CK358" s="119"/>
      <c r="CL358" s="119"/>
      <c r="CM358" s="119"/>
      <c r="CN358" s="119"/>
      <c r="CO358" s="125"/>
      <c r="CP358" s="125"/>
      <c r="CQ358" s="125"/>
      <c r="CR358" s="125"/>
      <c r="CS358" s="125"/>
      <c r="CT358" s="125"/>
      <c r="CU358" s="125"/>
      <c r="CV358" s="125"/>
      <c r="CW358" s="125"/>
      <c r="CX358" s="125"/>
      <c r="CY358" s="120"/>
      <c r="CZ358" s="120"/>
      <c r="DA358" s="120"/>
      <c r="DB358" s="120"/>
      <c r="DC358" s="120"/>
      <c r="DD358" s="120"/>
      <c r="DE358" s="120"/>
      <c r="DF358" s="120"/>
      <c r="DG358" s="120"/>
      <c r="DH358" s="126"/>
      <c r="DI358" s="120"/>
      <c r="DJ358" s="120"/>
      <c r="DK358" s="120"/>
      <c r="DL358" s="120"/>
      <c r="DM358" s="120"/>
      <c r="DN358" s="120"/>
      <c r="DO358" s="120"/>
      <c r="DP358" s="120"/>
      <c r="DQ358" s="120"/>
      <c r="DR358" s="126"/>
      <c r="DS358" s="119"/>
      <c r="DT358" s="119"/>
      <c r="DU358" s="119"/>
      <c r="DV358" s="125"/>
      <c r="DW358" s="203"/>
      <c r="DX358" s="203"/>
      <c r="DY358" s="203"/>
      <c r="DZ358" s="203"/>
      <c r="EA358" s="203"/>
      <c r="EB358" s="203"/>
      <c r="EC358" s="203"/>
      <c r="ED358" s="203"/>
      <c r="EE358" s="125"/>
      <c r="EF358" s="125"/>
      <c r="EG358" s="125"/>
      <c r="EH358" s="125"/>
      <c r="EI358" s="125"/>
      <c r="EJ358" s="125"/>
      <c r="EK358" s="125"/>
      <c r="EL358" s="125"/>
      <c r="EM358" s="125"/>
      <c r="EN358" s="125"/>
      <c r="EO358" s="125"/>
      <c r="EP358" s="120"/>
      <c r="EQ358" s="120"/>
      <c r="ER358" s="120"/>
      <c r="ES358" s="120"/>
      <c r="ET358" s="120"/>
      <c r="EU358" s="120"/>
      <c r="EV358" s="120"/>
      <c r="EW358" s="120"/>
      <c r="EX358" s="120"/>
      <c r="EY358" s="126"/>
      <c r="EZ358" s="119"/>
      <c r="FA358" s="119"/>
      <c r="FB358" s="119"/>
      <c r="FC358" s="120"/>
      <c r="FD358" s="120"/>
      <c r="FE358" s="120"/>
      <c r="FF358" s="120"/>
      <c r="FG358" s="120"/>
      <c r="FH358" s="120"/>
      <c r="FI358" s="120"/>
      <c r="FJ358" s="120"/>
      <c r="FK358" s="120"/>
      <c r="FL358" s="120"/>
      <c r="FM358" s="120"/>
      <c r="FN358" s="120"/>
      <c r="FO358" s="120"/>
      <c r="FP358" s="120"/>
      <c r="FQ358" s="120"/>
      <c r="FR358" s="120"/>
      <c r="FS358" s="120"/>
      <c r="FT358" s="120"/>
      <c r="FU358" s="119"/>
      <c r="FV358" s="119"/>
      <c r="FW358" s="119"/>
      <c r="FX358" s="119"/>
      <c r="FY358" s="119"/>
      <c r="FZ358" s="119"/>
      <c r="GA358" s="119"/>
      <c r="GB358" s="119"/>
      <c r="GC358" s="119"/>
      <c r="GD358" s="119"/>
      <c r="GE358" s="119"/>
      <c r="GF358" s="119"/>
      <c r="GG358" s="120"/>
      <c r="GH358" s="120"/>
      <c r="GI358" s="120"/>
      <c r="GJ358" s="120"/>
      <c r="GK358" s="120"/>
      <c r="GL358" s="120"/>
      <c r="GM358" s="120"/>
      <c r="GN358" s="120"/>
      <c r="GO358" s="164"/>
      <c r="GP358" s="164"/>
      <c r="GQ358" s="164"/>
      <c r="GR358" s="164"/>
      <c r="GS358" s="164"/>
      <c r="GT358" s="120"/>
      <c r="GU358" s="120"/>
      <c r="GV358" s="120"/>
      <c r="GW358" s="120"/>
      <c r="GX358" s="119"/>
      <c r="GY358" s="119"/>
      <c r="GZ358" s="119"/>
      <c r="HA358" s="119"/>
      <c r="HB358" s="119"/>
      <c r="HC358" s="119"/>
      <c r="HD358" s="119"/>
      <c r="HE358" s="119"/>
      <c r="HF358" s="119"/>
      <c r="HG358" s="119"/>
      <c r="HH358" s="119"/>
      <c r="HI358" s="120"/>
      <c r="HJ358" s="119"/>
      <c r="HK358" s="119"/>
      <c r="HL358" s="119"/>
      <c r="HM358" s="119"/>
      <c r="HN358" s="120"/>
      <c r="HO358" s="120"/>
      <c r="HP358" s="120"/>
      <c r="HQ358" s="120"/>
      <c r="HR358" s="120"/>
      <c r="HS358" s="120"/>
      <c r="HT358" s="120"/>
      <c r="HU358" s="120"/>
      <c r="HV358" s="120"/>
      <c r="HW358" s="120"/>
      <c r="HX358" s="120"/>
      <c r="HY358" s="120"/>
      <c r="HZ358" s="120"/>
      <c r="IA358" s="120"/>
      <c r="IB358" s="120"/>
      <c r="IC358" s="119"/>
      <c r="ID358" s="119"/>
      <c r="IE358" s="119"/>
      <c r="IF358" s="119"/>
      <c r="IG358" s="119"/>
      <c r="IH358" s="119"/>
      <c r="II358" s="119"/>
      <c r="IJ358" s="119"/>
      <c r="IK358" s="119"/>
      <c r="IL358" s="119"/>
      <c r="IM358" s="119"/>
      <c r="IN358" s="119"/>
      <c r="IO358" s="119"/>
      <c r="IP358" s="119"/>
      <c r="IQ358" s="119"/>
      <c r="IR358" s="119"/>
      <c r="IS358" s="119"/>
      <c r="IT358" s="119"/>
      <c r="IU358" s="119"/>
      <c r="IV358" s="119"/>
      <c r="IW358" s="119"/>
      <c r="IX358" s="119"/>
      <c r="IY358" s="119"/>
      <c r="IZ358" s="119"/>
      <c r="JA358" s="120"/>
      <c r="JB358" s="120"/>
      <c r="JC358" s="120"/>
      <c r="JD358" s="120"/>
      <c r="JE358" s="120"/>
      <c r="JF358" s="120"/>
      <c r="JG358" s="119"/>
      <c r="JH358" s="119"/>
      <c r="JI358" s="119"/>
      <c r="JJ358" s="119"/>
      <c r="JK358" s="119"/>
      <c r="JL358" s="119"/>
      <c r="JM358" s="119"/>
      <c r="JN358" s="119"/>
      <c r="JO358" s="119"/>
      <c r="JP358" s="119"/>
      <c r="JQ358" s="119"/>
      <c r="JR358" s="119"/>
      <c r="JS358" s="119"/>
      <c r="JT358" s="119"/>
      <c r="JU358" s="119"/>
      <c r="JV358" s="119"/>
      <c r="JW358" s="119"/>
      <c r="JX358" s="119"/>
      <c r="JY358" s="119"/>
      <c r="JZ358" s="119"/>
      <c r="KA358" s="119"/>
      <c r="KB358" s="119"/>
      <c r="KC358" s="230"/>
      <c r="KD358" s="230"/>
      <c r="KE358" s="230"/>
      <c r="KF358" s="230"/>
      <c r="KG358" s="230"/>
      <c r="KH358" s="230"/>
      <c r="KI358" s="230"/>
      <c r="KJ358" s="230"/>
      <c r="KK358" s="230"/>
      <c r="KL358" s="230"/>
      <c r="KM358" s="230"/>
      <c r="KN358" s="230"/>
      <c r="KO358" s="230"/>
      <c r="KP358" s="230"/>
      <c r="KQ358" s="119"/>
      <c r="KR358" s="119"/>
      <c r="KS358" s="119"/>
      <c r="KT358" s="119"/>
      <c r="KU358" s="119"/>
      <c r="KV358" s="119"/>
      <c r="KW358" s="119"/>
      <c r="KX358" s="119"/>
      <c r="KY358" s="119"/>
      <c r="KZ358" s="119"/>
      <c r="LA358" s="119"/>
      <c r="LB358" s="119"/>
      <c r="LC358" s="119"/>
      <c r="LD358" s="125"/>
      <c r="LE358" s="125"/>
      <c r="LF358" s="125"/>
      <c r="LG358" s="231"/>
      <c r="LH358" s="231"/>
      <c r="LI358" s="231"/>
      <c r="LJ358" s="231"/>
      <c r="LK358" s="231"/>
      <c r="LL358" s="231"/>
      <c r="LM358" s="231"/>
      <c r="LN358" s="231"/>
      <c r="LO358" s="231"/>
      <c r="LP358" s="231"/>
      <c r="LQ358" s="231"/>
      <c r="LR358" s="231"/>
      <c r="LS358" s="125"/>
      <c r="LT358" s="125"/>
      <c r="LU358" s="125"/>
      <c r="LV358" s="125"/>
      <c r="LW358" s="125"/>
      <c r="LX358" s="126"/>
      <c r="LY358" s="119"/>
      <c r="LZ358" s="119"/>
      <c r="MA358" s="119"/>
      <c r="MB358" s="119"/>
      <c r="MC358" s="119"/>
      <c r="MD358" s="119"/>
      <c r="ME358" s="119"/>
      <c r="MF358" s="119"/>
      <c r="MG358" s="119"/>
      <c r="MH358" s="119"/>
      <c r="MI358" s="119"/>
      <c r="MJ358" s="119"/>
      <c r="MK358" s="230"/>
      <c r="ML358" s="230"/>
      <c r="MM358" s="230"/>
      <c r="MN358" s="230"/>
      <c r="MO358" s="230"/>
      <c r="MP358" s="230"/>
      <c r="MQ358" s="230"/>
      <c r="MR358" s="230"/>
      <c r="MS358" s="230"/>
      <c r="MT358" s="230"/>
      <c r="MU358" s="230"/>
      <c r="MV358" s="230"/>
      <c r="MW358" s="230"/>
      <c r="MX358" s="230"/>
      <c r="MY358" s="119"/>
      <c r="MZ358" s="119"/>
      <c r="NA358" s="119"/>
      <c r="NB358" s="119"/>
      <c r="NC358" s="126"/>
      <c r="ND358" s="119"/>
      <c r="NE358" s="119"/>
      <c r="NF358" s="119"/>
      <c r="NG358" s="119"/>
      <c r="NH358" s="119"/>
      <c r="NI358" s="119"/>
      <c r="NJ358" s="119"/>
      <c r="NK358" s="119"/>
      <c r="NL358" s="119"/>
      <c r="NM358" s="119"/>
      <c r="NN358" s="119"/>
      <c r="NO358" s="119"/>
      <c r="NP358" s="119"/>
      <c r="NQ358" s="119"/>
      <c r="NR358" s="119"/>
      <c r="NS358" s="119"/>
      <c r="NT358" s="119"/>
      <c r="NU358" s="119"/>
      <c r="NV358" s="119"/>
      <c r="NW358" s="119"/>
      <c r="NX358" s="119"/>
      <c r="NY358" s="119"/>
      <c r="NZ358" s="119"/>
      <c r="OA358" s="119"/>
      <c r="OB358" s="119"/>
      <c r="OC358" s="119"/>
      <c r="OD358" s="119"/>
      <c r="OE358" s="119"/>
      <c r="OF358" s="119"/>
      <c r="OG358" s="119"/>
      <c r="OH358" s="119"/>
      <c r="OI358" s="119"/>
      <c r="OJ358" s="119"/>
      <c r="OK358" s="119"/>
      <c r="OL358" s="119"/>
      <c r="OM358" s="30"/>
      <c r="ON358" s="15"/>
    </row>
    <row r="359" spans="1:404" ht="74.25" hidden="1" customHeight="1">
      <c r="A359" s="28">
        <v>334</v>
      </c>
      <c r="B359" s="51">
        <v>108</v>
      </c>
      <c r="C359" s="16" t="s">
        <v>315</v>
      </c>
      <c r="D359" s="14" t="s">
        <v>0</v>
      </c>
      <c r="E359" s="16" t="s">
        <v>316</v>
      </c>
      <c r="F359" s="82" t="s">
        <v>2</v>
      </c>
      <c r="G359" s="14"/>
      <c r="H359" s="16" t="s">
        <v>316</v>
      </c>
      <c r="I359" s="16" t="s">
        <v>764</v>
      </c>
      <c r="J359" s="54"/>
      <c r="K359" s="30" t="s">
        <v>636</v>
      </c>
      <c r="L359" s="30" t="s">
        <v>957</v>
      </c>
      <c r="M359" s="29" t="s">
        <v>983</v>
      </c>
      <c r="N359" s="93" t="s">
        <v>639</v>
      </c>
      <c r="O359" s="105" t="s">
        <v>27</v>
      </c>
      <c r="P359" s="54">
        <v>1</v>
      </c>
      <c r="Q359" s="30"/>
      <c r="R359" s="30"/>
      <c r="S359" s="30"/>
      <c r="T359" s="30"/>
      <c r="U359" s="30"/>
      <c r="V359" s="30"/>
      <c r="W359" s="30"/>
      <c r="X359" s="30"/>
      <c r="Y359" s="30"/>
      <c r="Z359" s="30"/>
      <c r="AA359" s="30" t="s">
        <v>27</v>
      </c>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130"/>
      <c r="CP359" s="130"/>
      <c r="CQ359" s="130"/>
      <c r="CR359" s="130"/>
      <c r="CS359" s="130"/>
      <c r="CT359" s="130"/>
      <c r="CU359" s="130"/>
      <c r="CV359" s="130"/>
      <c r="CW359" s="130"/>
      <c r="CX359" s="130"/>
      <c r="CY359" s="30"/>
      <c r="CZ359" s="30"/>
      <c r="DA359" s="30"/>
      <c r="DB359" s="30"/>
      <c r="DC359" s="30"/>
      <c r="DD359" s="30"/>
      <c r="DE359" s="30"/>
      <c r="DF359" s="30"/>
      <c r="DG359" s="30"/>
      <c r="DH359" s="135"/>
      <c r="DI359" s="30"/>
      <c r="DJ359" s="30"/>
      <c r="DK359" s="30"/>
      <c r="DL359" s="30"/>
      <c r="DM359" s="30"/>
      <c r="DN359" s="30"/>
      <c r="DO359" s="30"/>
      <c r="DP359" s="30"/>
      <c r="DQ359" s="30"/>
      <c r="DR359" s="135"/>
      <c r="DS359" s="30"/>
      <c r="DT359" s="30"/>
      <c r="DU359" s="30"/>
      <c r="DV359" s="130"/>
      <c r="DW359" s="130"/>
      <c r="DX359" s="130"/>
      <c r="DY359" s="130"/>
      <c r="DZ359" s="130"/>
      <c r="EA359" s="130"/>
      <c r="EB359" s="130"/>
      <c r="EC359" s="130"/>
      <c r="ED359" s="130"/>
      <c r="EE359" s="130"/>
      <c r="EF359" s="130"/>
      <c r="EG359" s="130"/>
      <c r="EH359" s="130"/>
      <c r="EI359" s="130"/>
      <c r="EJ359" s="130"/>
      <c r="EK359" s="130"/>
      <c r="EL359" s="130"/>
      <c r="EM359" s="130"/>
      <c r="EN359" s="130"/>
      <c r="EO359" s="130"/>
      <c r="EP359" s="30"/>
      <c r="EQ359" s="30"/>
      <c r="ER359" s="30"/>
      <c r="ES359" s="30"/>
      <c r="ET359" s="30"/>
      <c r="EU359" s="30"/>
      <c r="EV359" s="30"/>
      <c r="EW359" s="30"/>
      <c r="EX359" s="30"/>
      <c r="EY359" s="135"/>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c r="IM359" s="30"/>
      <c r="IN359" s="30"/>
      <c r="IO359" s="30"/>
      <c r="IP359" s="30"/>
      <c r="IQ359" s="30"/>
      <c r="IR359" s="30"/>
      <c r="IS359" s="30"/>
      <c r="IT359" s="30"/>
      <c r="IU359" s="30"/>
      <c r="IV359" s="30"/>
      <c r="IW359" s="30"/>
      <c r="IX359" s="30"/>
      <c r="IY359" s="30"/>
      <c r="IZ359" s="30"/>
      <c r="JA359" s="30"/>
      <c r="JB359" s="30"/>
      <c r="JC359" s="30"/>
      <c r="JD359" s="30"/>
      <c r="JE359" s="30"/>
      <c r="JF359" s="30"/>
      <c r="JG359" s="30"/>
      <c r="JH359" s="30"/>
      <c r="JI359" s="30"/>
      <c r="JJ359" s="30"/>
      <c r="JK359" s="30"/>
      <c r="JL359" s="30"/>
      <c r="JM359" s="30"/>
      <c r="JN359" s="30"/>
      <c r="JO359" s="30"/>
      <c r="JP359" s="30"/>
      <c r="JQ359" s="30"/>
      <c r="JR359" s="30"/>
      <c r="JS359" s="30"/>
      <c r="JT359" s="30"/>
      <c r="JU359" s="30"/>
      <c r="JV359" s="30"/>
      <c r="JW359" s="30"/>
      <c r="JX359" s="30"/>
      <c r="JY359" s="30"/>
      <c r="JZ359" s="30"/>
      <c r="KA359" s="30"/>
      <c r="KB359" s="30"/>
      <c r="KC359" s="30"/>
      <c r="KD359" s="30"/>
      <c r="KE359" s="30"/>
      <c r="KF359" s="30"/>
      <c r="KG359" s="30"/>
      <c r="KH359" s="30"/>
      <c r="KI359" s="30"/>
      <c r="KJ359" s="30"/>
      <c r="KK359" s="30"/>
      <c r="KL359" s="30"/>
      <c r="KM359" s="30"/>
      <c r="KN359" s="30"/>
      <c r="KO359" s="30"/>
      <c r="KP359" s="30"/>
      <c r="KQ359" s="30"/>
      <c r="KR359" s="30"/>
      <c r="KS359" s="30"/>
      <c r="KT359" s="30"/>
      <c r="KU359" s="30"/>
      <c r="KV359" s="30"/>
      <c r="KW359" s="30"/>
      <c r="KX359" s="30"/>
      <c r="KY359" s="30"/>
      <c r="KZ359" s="30"/>
      <c r="LA359" s="30"/>
      <c r="LB359" s="30"/>
      <c r="LC359" s="30"/>
      <c r="LD359" s="130"/>
      <c r="LE359" s="130"/>
      <c r="LF359" s="130"/>
      <c r="LG359" s="130"/>
      <c r="LH359" s="130"/>
      <c r="LI359" s="130"/>
      <c r="LJ359" s="130"/>
      <c r="LK359" s="130"/>
      <c r="LL359" s="130"/>
      <c r="LM359" s="130"/>
      <c r="LN359" s="130"/>
      <c r="LO359" s="130"/>
      <c r="LP359" s="130"/>
      <c r="LQ359" s="130"/>
      <c r="LR359" s="130"/>
      <c r="LS359" s="130"/>
      <c r="LT359" s="130"/>
      <c r="LU359" s="130"/>
      <c r="LV359" s="130"/>
      <c r="LW359" s="130"/>
      <c r="LX359" s="135"/>
      <c r="LY359" s="30"/>
      <c r="LZ359" s="30"/>
      <c r="MA359" s="30"/>
      <c r="MB359" s="30"/>
      <c r="MC359" s="30"/>
      <c r="MD359" s="30"/>
      <c r="ME359" s="30"/>
      <c r="MF359" s="30"/>
      <c r="MG359" s="30"/>
      <c r="MH359" s="30"/>
      <c r="MI359" s="30"/>
      <c r="MJ359" s="30"/>
      <c r="MK359" s="30"/>
      <c r="ML359" s="30"/>
      <c r="MM359" s="30"/>
      <c r="MN359" s="30"/>
      <c r="MO359" s="30"/>
      <c r="MP359" s="30"/>
      <c r="MQ359" s="30"/>
      <c r="MR359" s="30"/>
      <c r="MS359" s="30"/>
      <c r="MT359" s="30"/>
      <c r="MU359" s="30"/>
      <c r="MV359" s="30"/>
      <c r="MW359" s="30"/>
      <c r="MX359" s="30"/>
      <c r="MY359" s="30"/>
      <c r="MZ359" s="30"/>
      <c r="NA359" s="30"/>
      <c r="NB359" s="30"/>
      <c r="NC359" s="135"/>
      <c r="ND359" s="30"/>
      <c r="NE359" s="30"/>
      <c r="NF359" s="30"/>
      <c r="NG359" s="30"/>
      <c r="NH359" s="30"/>
      <c r="NI359" s="30"/>
      <c r="NJ359" s="30"/>
      <c r="NK359" s="30"/>
      <c r="NL359" s="30"/>
      <c r="NM359" s="30"/>
      <c r="NN359" s="30"/>
      <c r="NO359" s="30"/>
      <c r="NP359" s="30"/>
      <c r="NQ359" s="30"/>
      <c r="NR359" s="30"/>
      <c r="NS359" s="30"/>
      <c r="NT359" s="30"/>
      <c r="NU359" s="30"/>
      <c r="NV359" s="30"/>
      <c r="NW359" s="30"/>
      <c r="NX359" s="30"/>
      <c r="NY359" s="30"/>
      <c r="NZ359" s="30"/>
      <c r="OA359" s="30"/>
      <c r="OB359" s="30"/>
      <c r="OC359" s="30"/>
      <c r="OD359" s="30"/>
      <c r="OE359" s="30"/>
      <c r="OF359" s="30"/>
      <c r="OG359" s="30"/>
      <c r="OH359" s="30"/>
      <c r="OI359" s="30"/>
      <c r="OJ359" s="30"/>
      <c r="OK359" s="30"/>
      <c r="OL359" s="30"/>
      <c r="OM359" s="30">
        <f>COUNTIF(Q359:AA359,"x")</f>
        <v>1</v>
      </c>
      <c r="ON359" s="51"/>
    </row>
    <row r="360" spans="1:404" ht="21" customHeight="1">
      <c r="A360" s="37"/>
      <c r="B360" s="13"/>
      <c r="C360" s="296" t="s">
        <v>43</v>
      </c>
      <c r="D360" s="296"/>
      <c r="E360" s="296"/>
      <c r="F360" s="82"/>
      <c r="G360" s="30">
        <f>COUNTIF(G361:G362,"x")</f>
        <v>0</v>
      </c>
      <c r="H360" s="76"/>
      <c r="I360" s="53"/>
      <c r="J360" s="54"/>
      <c r="K360" s="105"/>
      <c r="L360" s="105"/>
      <c r="M360" s="105"/>
      <c r="N360" s="105"/>
      <c r="O360" s="25">
        <f>COUNTIF(O361:O362,"x")</f>
        <v>2</v>
      </c>
      <c r="P360" s="12">
        <f>SUM(P361:P362)</f>
        <v>2</v>
      </c>
      <c r="Q360" s="108" t="s">
        <v>122</v>
      </c>
      <c r="R360" s="124" t="s">
        <v>122</v>
      </c>
      <c r="S360" s="124" t="s">
        <v>122</v>
      </c>
      <c r="T360" s="124" t="s">
        <v>122</v>
      </c>
      <c r="U360" s="124" t="s">
        <v>122</v>
      </c>
      <c r="V360" s="124" t="s">
        <v>122</v>
      </c>
      <c r="W360" s="124" t="s">
        <v>122</v>
      </c>
      <c r="X360" s="124" t="s">
        <v>122</v>
      </c>
      <c r="Y360" s="124" t="s">
        <v>122</v>
      </c>
      <c r="Z360" s="124" t="s">
        <v>122</v>
      </c>
      <c r="AA360" s="124" t="s">
        <v>122</v>
      </c>
      <c r="AB360" s="124"/>
      <c r="AC360" s="124"/>
      <c r="AD360" s="124"/>
      <c r="AE360" s="119"/>
      <c r="AF360" s="120"/>
      <c r="AG360" s="120"/>
      <c r="AH360" s="120"/>
      <c r="AI360" s="120"/>
      <c r="AJ360" s="120"/>
      <c r="AK360" s="120"/>
      <c r="AL360" s="120"/>
      <c r="AM360" s="120"/>
      <c r="AN360" s="120"/>
      <c r="AO360" s="120"/>
      <c r="AP360" s="120"/>
      <c r="AQ360" s="120"/>
      <c r="AR360" s="120"/>
      <c r="AS360" s="120"/>
      <c r="AT360" s="120"/>
      <c r="AU360" s="120"/>
      <c r="AV360" s="164"/>
      <c r="AW360" s="120"/>
      <c r="AX360" s="120"/>
      <c r="AY360" s="120"/>
      <c r="AZ360" s="120"/>
      <c r="BA360" s="119"/>
      <c r="BB360" s="119"/>
      <c r="BC360" s="119"/>
      <c r="BD360" s="119"/>
      <c r="BE360" s="119"/>
      <c r="BF360" s="119"/>
      <c r="BG360" s="119"/>
      <c r="BH360" s="119"/>
      <c r="BI360" s="119"/>
      <c r="BJ360" s="119"/>
      <c r="BK360" s="120"/>
      <c r="BL360" s="120"/>
      <c r="BM360" s="120"/>
      <c r="BN360" s="164"/>
      <c r="BO360" s="164"/>
      <c r="BP360" s="164"/>
      <c r="BQ360" s="120"/>
      <c r="BR360" s="120"/>
      <c r="BS360" s="120"/>
      <c r="BT360" s="120"/>
      <c r="BU360" s="120"/>
      <c r="BV360" s="120"/>
      <c r="BW360" s="120"/>
      <c r="BX360" s="120"/>
      <c r="BY360" s="120"/>
      <c r="BZ360" s="120"/>
      <c r="CA360" s="120"/>
      <c r="CB360" s="120"/>
      <c r="CC360" s="120"/>
      <c r="CD360" s="120"/>
      <c r="CE360" s="120"/>
      <c r="CF360" s="119"/>
      <c r="CG360" s="119"/>
      <c r="CH360" s="119"/>
      <c r="CI360" s="119"/>
      <c r="CJ360" s="119"/>
      <c r="CK360" s="119"/>
      <c r="CL360" s="119"/>
      <c r="CM360" s="119"/>
      <c r="CN360" s="119"/>
      <c r="CO360" s="125"/>
      <c r="CP360" s="125"/>
      <c r="CQ360" s="125"/>
      <c r="CR360" s="125"/>
      <c r="CS360" s="125"/>
      <c r="CT360" s="125"/>
      <c r="CU360" s="125"/>
      <c r="CV360" s="125"/>
      <c r="CW360" s="125"/>
      <c r="CX360" s="125"/>
      <c r="CY360" s="120"/>
      <c r="CZ360" s="120"/>
      <c r="DA360" s="120"/>
      <c r="DB360" s="120"/>
      <c r="DC360" s="120"/>
      <c r="DD360" s="120"/>
      <c r="DE360" s="120"/>
      <c r="DF360" s="120"/>
      <c r="DG360" s="120"/>
      <c r="DH360" s="126"/>
      <c r="DI360" s="120"/>
      <c r="DJ360" s="120"/>
      <c r="DK360" s="120"/>
      <c r="DL360" s="120"/>
      <c r="DM360" s="120"/>
      <c r="DN360" s="120"/>
      <c r="DO360" s="120"/>
      <c r="DP360" s="120"/>
      <c r="DQ360" s="120"/>
      <c r="DR360" s="126"/>
      <c r="DS360" s="119"/>
      <c r="DT360" s="119"/>
      <c r="DU360" s="119"/>
      <c r="DV360" s="125"/>
      <c r="DW360" s="203"/>
      <c r="DX360" s="203"/>
      <c r="DY360" s="203"/>
      <c r="DZ360" s="203"/>
      <c r="EA360" s="203"/>
      <c r="EB360" s="203"/>
      <c r="EC360" s="203"/>
      <c r="ED360" s="203"/>
      <c r="EE360" s="125"/>
      <c r="EF360" s="125"/>
      <c r="EG360" s="125"/>
      <c r="EH360" s="125"/>
      <c r="EI360" s="125"/>
      <c r="EJ360" s="125"/>
      <c r="EK360" s="125"/>
      <c r="EL360" s="125"/>
      <c r="EM360" s="125"/>
      <c r="EN360" s="125"/>
      <c r="EO360" s="125"/>
      <c r="EP360" s="120"/>
      <c r="EQ360" s="120"/>
      <c r="ER360" s="120"/>
      <c r="ES360" s="120"/>
      <c r="ET360" s="120"/>
      <c r="EU360" s="120"/>
      <c r="EV360" s="120"/>
      <c r="EW360" s="120"/>
      <c r="EX360" s="120"/>
      <c r="EY360" s="126"/>
      <c r="EZ360" s="119"/>
      <c r="FA360" s="119"/>
      <c r="FB360" s="119"/>
      <c r="FC360" s="120"/>
      <c r="FD360" s="120"/>
      <c r="FE360" s="120"/>
      <c r="FF360" s="120"/>
      <c r="FG360" s="120"/>
      <c r="FH360" s="120"/>
      <c r="FI360" s="120"/>
      <c r="FJ360" s="120"/>
      <c r="FK360" s="120"/>
      <c r="FL360" s="120"/>
      <c r="FM360" s="120"/>
      <c r="FN360" s="120"/>
      <c r="FO360" s="120"/>
      <c r="FP360" s="120"/>
      <c r="FQ360" s="120"/>
      <c r="FR360" s="120"/>
      <c r="FS360" s="120"/>
      <c r="FT360" s="120"/>
      <c r="FU360" s="119"/>
      <c r="FV360" s="119"/>
      <c r="FW360" s="119"/>
      <c r="FX360" s="119"/>
      <c r="FY360" s="119"/>
      <c r="FZ360" s="119"/>
      <c r="GA360" s="119"/>
      <c r="GB360" s="119"/>
      <c r="GC360" s="119"/>
      <c r="GD360" s="119"/>
      <c r="GE360" s="119"/>
      <c r="GF360" s="119"/>
      <c r="GG360" s="120"/>
      <c r="GH360" s="120"/>
      <c r="GI360" s="120"/>
      <c r="GJ360" s="120"/>
      <c r="GK360" s="120"/>
      <c r="GL360" s="120"/>
      <c r="GM360" s="120"/>
      <c r="GN360" s="120"/>
      <c r="GO360" s="164"/>
      <c r="GP360" s="164"/>
      <c r="GQ360" s="164"/>
      <c r="GR360" s="164"/>
      <c r="GS360" s="164"/>
      <c r="GT360" s="120"/>
      <c r="GU360" s="120"/>
      <c r="GV360" s="120"/>
      <c r="GW360" s="120"/>
      <c r="GX360" s="119"/>
      <c r="GY360" s="119"/>
      <c r="GZ360" s="119"/>
      <c r="HA360" s="119"/>
      <c r="HB360" s="119"/>
      <c r="HC360" s="119"/>
      <c r="HD360" s="119"/>
      <c r="HE360" s="119"/>
      <c r="HF360" s="119"/>
      <c r="HG360" s="119"/>
      <c r="HH360" s="119"/>
      <c r="HI360" s="120"/>
      <c r="HJ360" s="119"/>
      <c r="HK360" s="119"/>
      <c r="HL360" s="119"/>
      <c r="HM360" s="119"/>
      <c r="HN360" s="120"/>
      <c r="HO360" s="120"/>
      <c r="HP360" s="120"/>
      <c r="HQ360" s="120"/>
      <c r="HR360" s="120"/>
      <c r="HS360" s="120"/>
      <c r="HT360" s="120"/>
      <c r="HU360" s="120"/>
      <c r="HV360" s="120"/>
      <c r="HW360" s="120"/>
      <c r="HX360" s="120"/>
      <c r="HY360" s="120"/>
      <c r="HZ360" s="120"/>
      <c r="IA360" s="120"/>
      <c r="IB360" s="120"/>
      <c r="IC360" s="119"/>
      <c r="ID360" s="119"/>
      <c r="IE360" s="119"/>
      <c r="IF360" s="119"/>
      <c r="IG360" s="119"/>
      <c r="IH360" s="119"/>
      <c r="II360" s="119"/>
      <c r="IJ360" s="119"/>
      <c r="IK360" s="119"/>
      <c r="IL360" s="119"/>
      <c r="IM360" s="119"/>
      <c r="IN360" s="119"/>
      <c r="IO360" s="119"/>
      <c r="IP360" s="119"/>
      <c r="IQ360" s="119"/>
      <c r="IR360" s="119"/>
      <c r="IS360" s="119"/>
      <c r="IT360" s="119"/>
      <c r="IU360" s="119"/>
      <c r="IV360" s="119"/>
      <c r="IW360" s="119"/>
      <c r="IX360" s="119"/>
      <c r="IY360" s="119"/>
      <c r="IZ360" s="119"/>
      <c r="JA360" s="120"/>
      <c r="JB360" s="120"/>
      <c r="JC360" s="120"/>
      <c r="JD360" s="120"/>
      <c r="JE360" s="120"/>
      <c r="JF360" s="120"/>
      <c r="JG360" s="119"/>
      <c r="JH360" s="119"/>
      <c r="JI360" s="119"/>
      <c r="JJ360" s="119"/>
      <c r="JK360" s="119"/>
      <c r="JL360" s="119"/>
      <c r="JM360" s="119"/>
      <c r="JN360" s="119"/>
      <c r="JO360" s="119"/>
      <c r="JP360" s="119"/>
      <c r="JQ360" s="119"/>
      <c r="JR360" s="119"/>
      <c r="JS360" s="119"/>
      <c r="JT360" s="119"/>
      <c r="JU360" s="119"/>
      <c r="JV360" s="119"/>
      <c r="JW360" s="119"/>
      <c r="JX360" s="119"/>
      <c r="JY360" s="119"/>
      <c r="JZ360" s="119"/>
      <c r="KA360" s="119"/>
      <c r="KB360" s="119"/>
      <c r="KC360" s="230"/>
      <c r="KD360" s="230"/>
      <c r="KE360" s="230"/>
      <c r="KF360" s="230"/>
      <c r="KG360" s="230"/>
      <c r="KH360" s="230"/>
      <c r="KI360" s="230"/>
      <c r="KJ360" s="230"/>
      <c r="KK360" s="230"/>
      <c r="KL360" s="230"/>
      <c r="KM360" s="230"/>
      <c r="KN360" s="230"/>
      <c r="KO360" s="230"/>
      <c r="KP360" s="230"/>
      <c r="KQ360" s="119"/>
      <c r="KR360" s="119"/>
      <c r="KS360" s="119"/>
      <c r="KT360" s="119"/>
      <c r="KU360" s="119"/>
      <c r="KV360" s="119"/>
      <c r="KW360" s="119"/>
      <c r="KX360" s="119"/>
      <c r="KY360" s="119"/>
      <c r="KZ360" s="119"/>
      <c r="LA360" s="119"/>
      <c r="LB360" s="119"/>
      <c r="LC360" s="119"/>
      <c r="LD360" s="125"/>
      <c r="LE360" s="125"/>
      <c r="LF360" s="125"/>
      <c r="LG360" s="231"/>
      <c r="LH360" s="231"/>
      <c r="LI360" s="231"/>
      <c r="LJ360" s="231"/>
      <c r="LK360" s="231"/>
      <c r="LL360" s="231"/>
      <c r="LM360" s="231"/>
      <c r="LN360" s="231"/>
      <c r="LO360" s="231"/>
      <c r="LP360" s="231"/>
      <c r="LQ360" s="231"/>
      <c r="LR360" s="231"/>
      <c r="LS360" s="125"/>
      <c r="LT360" s="125"/>
      <c r="LU360" s="125"/>
      <c r="LV360" s="125"/>
      <c r="LW360" s="125"/>
      <c r="LX360" s="126"/>
      <c r="LY360" s="119"/>
      <c r="LZ360" s="119"/>
      <c r="MA360" s="119"/>
      <c r="MB360" s="119"/>
      <c r="MC360" s="119"/>
      <c r="MD360" s="119"/>
      <c r="ME360" s="119"/>
      <c r="MF360" s="119"/>
      <c r="MG360" s="119"/>
      <c r="MH360" s="119"/>
      <c r="MI360" s="119"/>
      <c r="MJ360" s="119"/>
      <c r="MK360" s="230"/>
      <c r="ML360" s="230"/>
      <c r="MM360" s="230"/>
      <c r="MN360" s="230"/>
      <c r="MO360" s="230"/>
      <c r="MP360" s="230"/>
      <c r="MQ360" s="230"/>
      <c r="MR360" s="230"/>
      <c r="MS360" s="230"/>
      <c r="MT360" s="230"/>
      <c r="MU360" s="230"/>
      <c r="MV360" s="230"/>
      <c r="MW360" s="230"/>
      <c r="MX360" s="230"/>
      <c r="MY360" s="119"/>
      <c r="MZ360" s="119"/>
      <c r="NA360" s="119"/>
      <c r="NB360" s="119"/>
      <c r="NC360" s="126"/>
      <c r="ND360" s="119"/>
      <c r="NE360" s="119"/>
      <c r="NF360" s="119"/>
      <c r="NG360" s="119"/>
      <c r="NH360" s="119"/>
      <c r="NI360" s="119"/>
      <c r="NJ360" s="119"/>
      <c r="NK360" s="119"/>
      <c r="NL360" s="119"/>
      <c r="NM360" s="119"/>
      <c r="NN360" s="119"/>
      <c r="NO360" s="119"/>
      <c r="NP360" s="119"/>
      <c r="NQ360" s="119"/>
      <c r="NR360" s="119"/>
      <c r="NS360" s="119"/>
      <c r="NT360" s="119"/>
      <c r="NU360" s="119"/>
      <c r="NV360" s="119"/>
      <c r="NW360" s="119"/>
      <c r="NX360" s="119"/>
      <c r="NY360" s="119"/>
      <c r="NZ360" s="119"/>
      <c r="OA360" s="119"/>
      <c r="OB360" s="119"/>
      <c r="OC360" s="119"/>
      <c r="OD360" s="119"/>
      <c r="OE360" s="119"/>
      <c r="OF360" s="119"/>
      <c r="OG360" s="119"/>
      <c r="OH360" s="119"/>
      <c r="OI360" s="119"/>
      <c r="OJ360" s="119"/>
      <c r="OK360" s="119"/>
      <c r="OL360" s="119"/>
      <c r="OM360" s="30"/>
      <c r="ON360" s="15"/>
    </row>
    <row r="361" spans="1:404" ht="70.5" hidden="1" customHeight="1">
      <c r="A361" s="28">
        <v>338</v>
      </c>
      <c r="B361" s="51">
        <v>109</v>
      </c>
      <c r="C361" s="16" t="s">
        <v>317</v>
      </c>
      <c r="D361" s="14" t="s">
        <v>0</v>
      </c>
      <c r="E361" s="16" t="s">
        <v>318</v>
      </c>
      <c r="F361" s="82" t="s">
        <v>2</v>
      </c>
      <c r="G361" s="14"/>
      <c r="H361" s="16" t="s">
        <v>318</v>
      </c>
      <c r="I361" s="75" t="s">
        <v>765</v>
      </c>
      <c r="J361" s="54"/>
      <c r="K361" s="30" t="s">
        <v>636</v>
      </c>
      <c r="L361" s="30" t="s">
        <v>957</v>
      </c>
      <c r="M361" s="29" t="s">
        <v>983</v>
      </c>
      <c r="N361" s="93" t="s">
        <v>639</v>
      </c>
      <c r="O361" s="105" t="s">
        <v>27</v>
      </c>
      <c r="P361" s="54">
        <v>1</v>
      </c>
      <c r="Q361" s="30"/>
      <c r="R361" s="30"/>
      <c r="S361" s="30"/>
      <c r="T361" s="30"/>
      <c r="U361" s="30"/>
      <c r="V361" s="30"/>
      <c r="W361" s="30"/>
      <c r="X361" s="30"/>
      <c r="Y361" s="30"/>
      <c r="Z361" s="30" t="s">
        <v>27</v>
      </c>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130"/>
      <c r="CP361" s="130"/>
      <c r="CQ361" s="130"/>
      <c r="CR361" s="130"/>
      <c r="CS361" s="130"/>
      <c r="CT361" s="130"/>
      <c r="CU361" s="130"/>
      <c r="CV361" s="130"/>
      <c r="CW361" s="130"/>
      <c r="CX361" s="130"/>
      <c r="CY361" s="30"/>
      <c r="CZ361" s="30"/>
      <c r="DA361" s="30"/>
      <c r="DB361" s="30"/>
      <c r="DC361" s="30"/>
      <c r="DD361" s="30"/>
      <c r="DE361" s="30"/>
      <c r="DF361" s="30"/>
      <c r="DG361" s="30"/>
      <c r="DH361" s="135"/>
      <c r="DI361" s="30"/>
      <c r="DJ361" s="30"/>
      <c r="DK361" s="30"/>
      <c r="DL361" s="30"/>
      <c r="DM361" s="30"/>
      <c r="DN361" s="30"/>
      <c r="DO361" s="30"/>
      <c r="DP361" s="30"/>
      <c r="DQ361" s="30"/>
      <c r="DR361" s="135"/>
      <c r="DS361" s="30"/>
      <c r="DT361" s="30"/>
      <c r="DU361" s="30"/>
      <c r="DV361" s="130"/>
      <c r="DW361" s="130"/>
      <c r="DX361" s="130"/>
      <c r="DY361" s="130"/>
      <c r="DZ361" s="130"/>
      <c r="EA361" s="130"/>
      <c r="EB361" s="130"/>
      <c r="EC361" s="130"/>
      <c r="ED361" s="130"/>
      <c r="EE361" s="130"/>
      <c r="EF361" s="130"/>
      <c r="EG361" s="130"/>
      <c r="EH361" s="130"/>
      <c r="EI361" s="130"/>
      <c r="EJ361" s="130"/>
      <c r="EK361" s="130"/>
      <c r="EL361" s="130"/>
      <c r="EM361" s="130"/>
      <c r="EN361" s="130"/>
      <c r="EO361" s="130"/>
      <c r="EP361" s="30"/>
      <c r="EQ361" s="30"/>
      <c r="ER361" s="30"/>
      <c r="ES361" s="30"/>
      <c r="ET361" s="30"/>
      <c r="EU361" s="30"/>
      <c r="EV361" s="30"/>
      <c r="EW361" s="30"/>
      <c r="EX361" s="30"/>
      <c r="EY361" s="135"/>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130"/>
      <c r="LE361" s="130"/>
      <c r="LF361" s="130"/>
      <c r="LG361" s="130"/>
      <c r="LH361" s="130"/>
      <c r="LI361" s="130"/>
      <c r="LJ361" s="130"/>
      <c r="LK361" s="130"/>
      <c r="LL361" s="130"/>
      <c r="LM361" s="130"/>
      <c r="LN361" s="130"/>
      <c r="LO361" s="130"/>
      <c r="LP361" s="130"/>
      <c r="LQ361" s="130"/>
      <c r="LR361" s="130"/>
      <c r="LS361" s="130"/>
      <c r="LT361" s="130"/>
      <c r="LU361" s="130"/>
      <c r="LV361" s="130"/>
      <c r="LW361" s="130"/>
      <c r="LX361" s="135"/>
      <c r="LY361" s="30"/>
      <c r="LZ361" s="30"/>
      <c r="MA361" s="30"/>
      <c r="MB361" s="30"/>
      <c r="MC361" s="30"/>
      <c r="MD361" s="30"/>
      <c r="ME361" s="30"/>
      <c r="MF361" s="30"/>
      <c r="MG361" s="30"/>
      <c r="MH361" s="30"/>
      <c r="MI361" s="30"/>
      <c r="MJ361" s="30"/>
      <c r="MK361" s="30"/>
      <c r="ML361" s="30"/>
      <c r="MM361" s="30"/>
      <c r="MN361" s="30"/>
      <c r="MO361" s="30"/>
      <c r="MP361" s="30"/>
      <c r="MQ361" s="30"/>
      <c r="MR361" s="30"/>
      <c r="MS361" s="30"/>
      <c r="MT361" s="30"/>
      <c r="MU361" s="30"/>
      <c r="MV361" s="30"/>
      <c r="MW361" s="30"/>
      <c r="MX361" s="30"/>
      <c r="MY361" s="30"/>
      <c r="MZ361" s="30"/>
      <c r="NA361" s="30"/>
      <c r="NB361" s="30"/>
      <c r="NC361" s="135"/>
      <c r="ND361" s="30"/>
      <c r="NE361" s="30"/>
      <c r="NF361" s="30"/>
      <c r="NG361" s="30"/>
      <c r="NH361" s="30"/>
      <c r="NI361" s="30"/>
      <c r="NJ361" s="30"/>
      <c r="NK361" s="30"/>
      <c r="NL361" s="30"/>
      <c r="NM361" s="30"/>
      <c r="NN361" s="30"/>
      <c r="NO361" s="30"/>
      <c r="NP361" s="30"/>
      <c r="NQ361" s="30"/>
      <c r="NR361" s="30"/>
      <c r="NS361" s="30"/>
      <c r="NT361" s="30"/>
      <c r="NU361" s="30"/>
      <c r="NV361" s="30"/>
      <c r="NW361" s="30"/>
      <c r="NX361" s="30"/>
      <c r="NY361" s="30"/>
      <c r="NZ361" s="30"/>
      <c r="OA361" s="30"/>
      <c r="OB361" s="30"/>
      <c r="OC361" s="30"/>
      <c r="OD361" s="30"/>
      <c r="OE361" s="30"/>
      <c r="OF361" s="30"/>
      <c r="OG361" s="30"/>
      <c r="OH361" s="30"/>
      <c r="OI361" s="30"/>
      <c r="OJ361" s="30"/>
      <c r="OK361" s="30"/>
      <c r="OL361" s="30"/>
      <c r="OM361" s="30">
        <f>COUNTIF(Q361:AA361,"x")</f>
        <v>1</v>
      </c>
      <c r="ON361" s="51"/>
    </row>
    <row r="362" spans="1:404" ht="36" customHeight="1">
      <c r="A362" s="28">
        <v>339</v>
      </c>
      <c r="B362" s="51">
        <v>110</v>
      </c>
      <c r="C362" s="16" t="s">
        <v>319</v>
      </c>
      <c r="D362" s="14" t="s">
        <v>0</v>
      </c>
      <c r="E362" s="16" t="s">
        <v>320</v>
      </c>
      <c r="F362" s="82" t="s">
        <v>2</v>
      </c>
      <c r="G362" s="14"/>
      <c r="H362" s="16" t="s">
        <v>320</v>
      </c>
      <c r="I362" s="16" t="s">
        <v>1321</v>
      </c>
      <c r="J362" s="54"/>
      <c r="K362" s="30" t="s">
        <v>636</v>
      </c>
      <c r="L362" s="30" t="s">
        <v>957</v>
      </c>
      <c r="M362" s="29" t="s">
        <v>983</v>
      </c>
      <c r="N362" s="93" t="s">
        <v>639</v>
      </c>
      <c r="O362" s="105" t="s">
        <v>27</v>
      </c>
      <c r="P362" s="54">
        <v>1</v>
      </c>
      <c r="Q362" s="30"/>
      <c r="R362" s="30"/>
      <c r="S362" s="30"/>
      <c r="T362" s="30"/>
      <c r="U362" s="30"/>
      <c r="V362" s="30"/>
      <c r="W362" s="30" t="s">
        <v>27</v>
      </c>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130"/>
      <c r="CP362" s="130"/>
      <c r="CQ362" s="130"/>
      <c r="CR362" s="130"/>
      <c r="CS362" s="130"/>
      <c r="CT362" s="130"/>
      <c r="CU362" s="130"/>
      <c r="CV362" s="130"/>
      <c r="CW362" s="130"/>
      <c r="CX362" s="130"/>
      <c r="CY362" s="30"/>
      <c r="CZ362" s="30"/>
      <c r="DA362" s="30"/>
      <c r="DB362" s="30"/>
      <c r="DC362" s="30"/>
      <c r="DD362" s="30"/>
      <c r="DE362" s="30"/>
      <c r="DF362" s="30"/>
      <c r="DG362" s="30"/>
      <c r="DH362" s="135"/>
      <c r="DI362" s="30"/>
      <c r="DJ362" s="30"/>
      <c r="DK362" s="30"/>
      <c r="DL362" s="30"/>
      <c r="DM362" s="30"/>
      <c r="DN362" s="30"/>
      <c r="DO362" s="30"/>
      <c r="DP362" s="30"/>
      <c r="DQ362" s="30"/>
      <c r="DR362" s="135"/>
      <c r="DS362" s="30"/>
      <c r="DT362" s="30"/>
      <c r="DU362" s="30"/>
      <c r="DV362" s="130"/>
      <c r="DW362" s="130"/>
      <c r="DX362" s="130"/>
      <c r="DY362" s="130"/>
      <c r="DZ362" s="130"/>
      <c r="EA362" s="130"/>
      <c r="EB362" s="130"/>
      <c r="EC362" s="130"/>
      <c r="ED362" s="130"/>
      <c r="EE362" s="130"/>
      <c r="EF362" s="130"/>
      <c r="EG362" s="130"/>
      <c r="EH362" s="130"/>
      <c r="EI362" s="130"/>
      <c r="EJ362" s="130"/>
      <c r="EK362" s="130"/>
      <c r="EL362" s="130"/>
      <c r="EM362" s="130"/>
      <c r="EN362" s="130"/>
      <c r="EO362" s="130"/>
      <c r="EP362" s="30"/>
      <c r="EQ362" s="30"/>
      <c r="ER362" s="30"/>
      <c r="ES362" s="30"/>
      <c r="ET362" s="30"/>
      <c r="EU362" s="30"/>
      <c r="EV362" s="30"/>
      <c r="EW362" s="30"/>
      <c r="EX362" s="30"/>
      <c r="EY362" s="135"/>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152" t="s">
        <v>1066</v>
      </c>
      <c r="HJ362" s="152"/>
      <c r="HK362" s="152"/>
      <c r="HL362" s="152"/>
      <c r="HM362" s="152"/>
      <c r="HN362" s="30">
        <v>2</v>
      </c>
      <c r="HO362" s="30">
        <v>1</v>
      </c>
      <c r="HP362" s="30">
        <v>2</v>
      </c>
      <c r="HQ362" s="30">
        <v>2</v>
      </c>
      <c r="HR362" s="23">
        <v>1</v>
      </c>
      <c r="HS362" s="23">
        <v>2</v>
      </c>
      <c r="HT362" s="30">
        <v>2</v>
      </c>
      <c r="HU362" s="30">
        <v>2</v>
      </c>
      <c r="HV362" s="30">
        <v>2</v>
      </c>
      <c r="HW362" s="30">
        <v>2</v>
      </c>
      <c r="HX362" s="30">
        <v>2</v>
      </c>
      <c r="HY362" s="30">
        <v>2</v>
      </c>
      <c r="HZ362" s="30">
        <v>2</v>
      </c>
      <c r="IA362" s="23">
        <v>1</v>
      </c>
      <c r="IB362" s="30">
        <v>2</v>
      </c>
      <c r="IC362" s="30">
        <v>2</v>
      </c>
      <c r="ID362" s="30">
        <v>2</v>
      </c>
      <c r="IE362" s="30"/>
      <c r="IF362" s="30">
        <v>2</v>
      </c>
      <c r="IG362" s="234">
        <f>COUNTIF(HN362:IF362,"2")</f>
        <v>15</v>
      </c>
      <c r="IH362" s="235">
        <f t="shared" ref="IH362" si="1122">IG362/(IG362+II362+IK362+IM362)</f>
        <v>0.83333333333333337</v>
      </c>
      <c r="II362" s="234">
        <f>COUNTIF(HO362:IF362,"1")</f>
        <v>3</v>
      </c>
      <c r="IJ362" s="235">
        <f t="shared" ref="IJ362" si="1123">II362/(IG362+II362+IK362+IM362)</f>
        <v>0.16666666666666666</v>
      </c>
      <c r="IK362" s="234">
        <f>COUNTIF(HO362:IF362,"0")</f>
        <v>0</v>
      </c>
      <c r="IL362" s="235">
        <f t="shared" ref="IL362" si="1124">IK362/(IG362+II362+IK362+IM362)</f>
        <v>0</v>
      </c>
      <c r="IM362" s="234">
        <f>COUNTIF(HO362:IF362,"KĐG")</f>
        <v>0</v>
      </c>
      <c r="IN362" s="235">
        <f t="shared" ref="IN362" si="1125">IM362/(IG362+II362+IK362+IM362)</f>
        <v>0</v>
      </c>
      <c r="IO362" s="236">
        <f t="shared" ref="IO362" si="1126">(((IG362*2)+(II362*1)+(IK362*0)))/(IG362+II362+IK362)</f>
        <v>1.8333333333333333</v>
      </c>
      <c r="IP362" s="169" t="str">
        <f t="shared" ref="IP362" si="1127">IF(IN362&gt;=50%,"KĐG",IF(IO362&gt;=1.6,"ĐMT",IF(IO362&gt;=1,"CCG","CĐ")))</f>
        <v>ĐMT</v>
      </c>
      <c r="IQ362" s="30"/>
      <c r="IR362" s="30"/>
      <c r="IS362" s="30"/>
      <c r="IT362" s="30"/>
      <c r="IU362" s="30"/>
      <c r="IV362" s="30"/>
      <c r="IW362" s="30"/>
      <c r="IX362" s="30"/>
      <c r="IY362" s="30"/>
      <c r="IZ362" s="30"/>
      <c r="JA362" s="30"/>
      <c r="JB362" s="30"/>
      <c r="JC362" s="30"/>
      <c r="JD362" s="30"/>
      <c r="JE362" s="30"/>
      <c r="JF362" s="30"/>
      <c r="JG362" s="30"/>
      <c r="JH362" s="30"/>
      <c r="JI362" s="30"/>
      <c r="JJ362" s="30"/>
      <c r="JK362" s="30"/>
      <c r="JL362" s="30"/>
      <c r="JM362" s="30"/>
      <c r="JN362" s="30"/>
      <c r="JO362" s="30"/>
      <c r="JP362" s="30"/>
      <c r="JQ362" s="30"/>
      <c r="JR362" s="30"/>
      <c r="JS362" s="30"/>
      <c r="JT362" s="30"/>
      <c r="JU362" s="30"/>
      <c r="JV362" s="30"/>
      <c r="JW362" s="30"/>
      <c r="JX362" s="30"/>
      <c r="JY362" s="30"/>
      <c r="JZ362" s="30"/>
      <c r="KA362" s="30"/>
      <c r="KB362" s="30"/>
      <c r="KC362" s="30"/>
      <c r="KD362" s="30"/>
      <c r="KE362" s="30"/>
      <c r="KF362" s="30"/>
      <c r="KG362" s="30"/>
      <c r="KH362" s="30"/>
      <c r="KI362" s="30"/>
      <c r="KJ362" s="30"/>
      <c r="KK362" s="30"/>
      <c r="KL362" s="30"/>
      <c r="KM362" s="30"/>
      <c r="KN362" s="30"/>
      <c r="KO362" s="30"/>
      <c r="KP362" s="30"/>
      <c r="KQ362" s="30"/>
      <c r="KR362" s="30"/>
      <c r="KS362" s="30"/>
      <c r="KT362" s="30"/>
      <c r="KU362" s="30"/>
      <c r="KV362" s="30"/>
      <c r="KW362" s="30"/>
      <c r="KX362" s="30"/>
      <c r="KY362" s="30"/>
      <c r="KZ362" s="30"/>
      <c r="LA362" s="30"/>
      <c r="LB362" s="30"/>
      <c r="LC362" s="30"/>
      <c r="LD362" s="130"/>
      <c r="LE362" s="130"/>
      <c r="LF362" s="130"/>
      <c r="LG362" s="130"/>
      <c r="LH362" s="130"/>
      <c r="LI362" s="130"/>
      <c r="LJ362" s="130"/>
      <c r="LK362" s="130"/>
      <c r="LL362" s="130"/>
      <c r="LM362" s="130"/>
      <c r="LN362" s="130"/>
      <c r="LO362" s="130"/>
      <c r="LP362" s="130"/>
      <c r="LQ362" s="130"/>
      <c r="LR362" s="130"/>
      <c r="LS362" s="130"/>
      <c r="LT362" s="130"/>
      <c r="LU362" s="130"/>
      <c r="LV362" s="130"/>
      <c r="LW362" s="130"/>
      <c r="LX362" s="135"/>
      <c r="LY362" s="30"/>
      <c r="LZ362" s="30"/>
      <c r="MA362" s="30"/>
      <c r="MB362" s="30"/>
      <c r="MC362" s="30"/>
      <c r="MD362" s="30"/>
      <c r="ME362" s="30"/>
      <c r="MF362" s="30"/>
      <c r="MG362" s="30"/>
      <c r="MH362" s="30"/>
      <c r="MI362" s="30"/>
      <c r="MJ362" s="30"/>
      <c r="MK362" s="30"/>
      <c r="ML362" s="30"/>
      <c r="MM362" s="30"/>
      <c r="MN362" s="30"/>
      <c r="MO362" s="30"/>
      <c r="MP362" s="30"/>
      <c r="MQ362" s="30"/>
      <c r="MR362" s="30"/>
      <c r="MS362" s="30"/>
      <c r="MT362" s="30"/>
      <c r="MU362" s="30"/>
      <c r="MV362" s="30"/>
      <c r="MW362" s="30"/>
      <c r="MX362" s="30"/>
      <c r="MY362" s="30"/>
      <c r="MZ362" s="30"/>
      <c r="NA362" s="30"/>
      <c r="NB362" s="30"/>
      <c r="NC362" s="135"/>
      <c r="ND362" s="30"/>
      <c r="NE362" s="30"/>
      <c r="NF362" s="30"/>
      <c r="NG362" s="30"/>
      <c r="NH362" s="30"/>
      <c r="NI362" s="30"/>
      <c r="NJ362" s="30"/>
      <c r="NK362" s="30"/>
      <c r="NL362" s="30"/>
      <c r="NM362" s="30"/>
      <c r="NN362" s="30"/>
      <c r="NO362" s="30"/>
      <c r="NP362" s="30"/>
      <c r="NQ362" s="30"/>
      <c r="NR362" s="30"/>
      <c r="NS362" s="30"/>
      <c r="NT362" s="30"/>
      <c r="NU362" s="30"/>
      <c r="NV362" s="30"/>
      <c r="NW362" s="30"/>
      <c r="NX362" s="30"/>
      <c r="NY362" s="30"/>
      <c r="NZ362" s="30"/>
      <c r="OA362" s="30"/>
      <c r="OB362" s="30"/>
      <c r="OC362" s="30"/>
      <c r="OD362" s="30"/>
      <c r="OE362" s="30"/>
      <c r="OF362" s="30"/>
      <c r="OG362" s="30"/>
      <c r="OH362" s="30"/>
      <c r="OI362" s="30"/>
      <c r="OJ362" s="30"/>
      <c r="OK362" s="30"/>
      <c r="OL362" s="30"/>
      <c r="OM362" s="30">
        <f>COUNTIF(Q362:AA362,"x")</f>
        <v>1</v>
      </c>
      <c r="ON362" s="51"/>
    </row>
    <row r="363" spans="1:404" ht="21.75" hidden="1" customHeight="1">
      <c r="A363" s="28"/>
      <c r="B363" s="51"/>
      <c r="C363" s="296" t="s">
        <v>74</v>
      </c>
      <c r="D363" s="296"/>
      <c r="E363" s="296"/>
      <c r="F363" s="82"/>
      <c r="G363" s="30">
        <f>COUNTIF(G365:G366,"x")</f>
        <v>0</v>
      </c>
      <c r="H363" s="76"/>
      <c r="I363" s="17"/>
      <c r="J363" s="54"/>
      <c r="K363" s="105"/>
      <c r="L363" s="105"/>
      <c r="M363" s="105"/>
      <c r="N363" s="105"/>
      <c r="O363" s="25">
        <f>COUNTIF(O364:O366,"x")</f>
        <v>3</v>
      </c>
      <c r="P363" s="12">
        <f>SUM(P364:P366)</f>
        <v>3</v>
      </c>
      <c r="Q363" s="108" t="s">
        <v>122</v>
      </c>
      <c r="R363" s="108" t="s">
        <v>122</v>
      </c>
      <c r="S363" s="124" t="s">
        <v>122</v>
      </c>
      <c r="T363" s="124" t="s">
        <v>122</v>
      </c>
      <c r="U363" s="124" t="s">
        <v>122</v>
      </c>
      <c r="V363" s="124" t="s">
        <v>122</v>
      </c>
      <c r="W363" s="124" t="s">
        <v>122</v>
      </c>
      <c r="X363" s="124" t="s">
        <v>122</v>
      </c>
      <c r="Y363" s="124" t="s">
        <v>122</v>
      </c>
      <c r="Z363" s="124" t="s">
        <v>122</v>
      </c>
      <c r="AA363" s="124" t="s">
        <v>122</v>
      </c>
      <c r="AB363" s="124"/>
      <c r="AC363" s="124"/>
      <c r="AD363" s="124"/>
      <c r="AE363" s="119"/>
      <c r="AF363" s="120"/>
      <c r="AG363" s="120"/>
      <c r="AH363" s="120"/>
      <c r="AI363" s="120"/>
      <c r="AJ363" s="120"/>
      <c r="AK363" s="120"/>
      <c r="AL363" s="120"/>
      <c r="AM363" s="120"/>
      <c r="AN363" s="120"/>
      <c r="AO363" s="120"/>
      <c r="AP363" s="120"/>
      <c r="AQ363" s="120"/>
      <c r="AR363" s="120"/>
      <c r="AS363" s="120"/>
      <c r="AT363" s="120"/>
      <c r="AU363" s="120"/>
      <c r="AV363" s="164"/>
      <c r="AW363" s="120"/>
      <c r="AX363" s="120"/>
      <c r="AY363" s="120"/>
      <c r="AZ363" s="120"/>
      <c r="BA363" s="119"/>
      <c r="BB363" s="119"/>
      <c r="BC363" s="119"/>
      <c r="BD363" s="119"/>
      <c r="BE363" s="119"/>
      <c r="BF363" s="119"/>
      <c r="BG363" s="119"/>
      <c r="BH363" s="119"/>
      <c r="BI363" s="119"/>
      <c r="BJ363" s="119"/>
      <c r="BK363" s="120"/>
      <c r="BL363" s="120"/>
      <c r="BM363" s="120"/>
      <c r="BN363" s="164"/>
      <c r="BO363" s="164"/>
      <c r="BP363" s="164"/>
      <c r="BQ363" s="120"/>
      <c r="BR363" s="120"/>
      <c r="BS363" s="120"/>
      <c r="BT363" s="120"/>
      <c r="BU363" s="120"/>
      <c r="BV363" s="120"/>
      <c r="BW363" s="120"/>
      <c r="BX363" s="120"/>
      <c r="BY363" s="120"/>
      <c r="BZ363" s="120"/>
      <c r="CA363" s="120"/>
      <c r="CB363" s="120"/>
      <c r="CC363" s="120"/>
      <c r="CD363" s="120"/>
      <c r="CE363" s="120"/>
      <c r="CF363" s="119"/>
      <c r="CG363" s="119"/>
      <c r="CH363" s="119"/>
      <c r="CI363" s="119"/>
      <c r="CJ363" s="119"/>
      <c r="CK363" s="119"/>
      <c r="CL363" s="119"/>
      <c r="CM363" s="119"/>
      <c r="CN363" s="119"/>
      <c r="CO363" s="125"/>
      <c r="CP363" s="125"/>
      <c r="CQ363" s="125"/>
      <c r="CR363" s="125"/>
      <c r="CS363" s="125"/>
      <c r="CT363" s="125"/>
      <c r="CU363" s="125"/>
      <c r="CV363" s="125"/>
      <c r="CW363" s="125"/>
      <c r="CX363" s="125"/>
      <c r="CY363" s="120"/>
      <c r="CZ363" s="120"/>
      <c r="DA363" s="120"/>
      <c r="DB363" s="120"/>
      <c r="DC363" s="120"/>
      <c r="DD363" s="120"/>
      <c r="DE363" s="120"/>
      <c r="DF363" s="120"/>
      <c r="DG363" s="120"/>
      <c r="DH363" s="126"/>
      <c r="DI363" s="120"/>
      <c r="DJ363" s="120"/>
      <c r="DK363" s="120"/>
      <c r="DL363" s="120"/>
      <c r="DM363" s="120"/>
      <c r="DN363" s="120"/>
      <c r="DO363" s="120"/>
      <c r="DP363" s="120"/>
      <c r="DQ363" s="120"/>
      <c r="DR363" s="126"/>
      <c r="DS363" s="119"/>
      <c r="DT363" s="119"/>
      <c r="DU363" s="119"/>
      <c r="DV363" s="125"/>
      <c r="DW363" s="203"/>
      <c r="DX363" s="203"/>
      <c r="DY363" s="203"/>
      <c r="DZ363" s="203"/>
      <c r="EA363" s="203"/>
      <c r="EB363" s="203"/>
      <c r="EC363" s="203"/>
      <c r="ED363" s="203"/>
      <c r="EE363" s="125"/>
      <c r="EF363" s="125"/>
      <c r="EG363" s="125"/>
      <c r="EH363" s="125"/>
      <c r="EI363" s="125"/>
      <c r="EJ363" s="125"/>
      <c r="EK363" s="125"/>
      <c r="EL363" s="125"/>
      <c r="EM363" s="125"/>
      <c r="EN363" s="125"/>
      <c r="EO363" s="125"/>
      <c r="EP363" s="120"/>
      <c r="EQ363" s="120"/>
      <c r="ER363" s="120"/>
      <c r="ES363" s="120"/>
      <c r="ET363" s="120"/>
      <c r="EU363" s="120"/>
      <c r="EV363" s="120"/>
      <c r="EW363" s="120"/>
      <c r="EX363" s="120"/>
      <c r="EY363" s="126"/>
      <c r="EZ363" s="119"/>
      <c r="FA363" s="119"/>
      <c r="FB363" s="119"/>
      <c r="FC363" s="120"/>
      <c r="FD363" s="120"/>
      <c r="FE363" s="120"/>
      <c r="FF363" s="120"/>
      <c r="FG363" s="120"/>
      <c r="FH363" s="120"/>
      <c r="FI363" s="120"/>
      <c r="FJ363" s="120"/>
      <c r="FK363" s="120"/>
      <c r="FL363" s="120"/>
      <c r="FM363" s="120"/>
      <c r="FN363" s="120"/>
      <c r="FO363" s="120"/>
      <c r="FP363" s="120"/>
      <c r="FQ363" s="120"/>
      <c r="FR363" s="120"/>
      <c r="FS363" s="120"/>
      <c r="FT363" s="120"/>
      <c r="FU363" s="119"/>
      <c r="FV363" s="119"/>
      <c r="FW363" s="119"/>
      <c r="FX363" s="119"/>
      <c r="FY363" s="119"/>
      <c r="FZ363" s="119"/>
      <c r="GA363" s="119"/>
      <c r="GB363" s="119"/>
      <c r="GC363" s="119"/>
      <c r="GD363" s="119"/>
      <c r="GE363" s="119"/>
      <c r="GF363" s="119"/>
      <c r="GG363" s="120"/>
      <c r="GH363" s="120"/>
      <c r="GI363" s="120"/>
      <c r="GJ363" s="120"/>
      <c r="GK363" s="120"/>
      <c r="GL363" s="120"/>
      <c r="GM363" s="120"/>
      <c r="GN363" s="120"/>
      <c r="GO363" s="164"/>
      <c r="GP363" s="164"/>
      <c r="GQ363" s="164"/>
      <c r="GR363" s="164"/>
      <c r="GS363" s="164"/>
      <c r="GT363" s="120"/>
      <c r="GU363" s="120"/>
      <c r="GV363" s="120"/>
      <c r="GW363" s="120"/>
      <c r="GX363" s="119"/>
      <c r="GY363" s="119"/>
      <c r="GZ363" s="119"/>
      <c r="HA363" s="119"/>
      <c r="HB363" s="119"/>
      <c r="HC363" s="119"/>
      <c r="HD363" s="119"/>
      <c r="HE363" s="119"/>
      <c r="HF363" s="119"/>
      <c r="HG363" s="119"/>
      <c r="HH363" s="119"/>
      <c r="HI363" s="120"/>
      <c r="HJ363" s="119"/>
      <c r="HK363" s="119"/>
      <c r="HL363" s="119"/>
      <c r="HM363" s="119"/>
      <c r="HN363" s="120"/>
      <c r="HO363" s="120"/>
      <c r="HP363" s="120"/>
      <c r="HQ363" s="120"/>
      <c r="HR363" s="120"/>
      <c r="HS363" s="120"/>
      <c r="HT363" s="120"/>
      <c r="HU363" s="120"/>
      <c r="HV363" s="120"/>
      <c r="HW363" s="120"/>
      <c r="HX363" s="120"/>
      <c r="HY363" s="120"/>
      <c r="HZ363" s="120"/>
      <c r="IA363" s="120"/>
      <c r="IB363" s="120"/>
      <c r="IC363" s="119"/>
      <c r="ID363" s="119"/>
      <c r="IE363" s="119"/>
      <c r="IF363" s="119"/>
      <c r="IG363" s="119"/>
      <c r="IH363" s="119"/>
      <c r="II363" s="119"/>
      <c r="IJ363" s="119"/>
      <c r="IK363" s="119"/>
      <c r="IL363" s="119"/>
      <c r="IM363" s="119"/>
      <c r="IN363" s="119"/>
      <c r="IO363" s="119"/>
      <c r="IP363" s="119"/>
      <c r="IQ363" s="119"/>
      <c r="IR363" s="119"/>
      <c r="IS363" s="119"/>
      <c r="IT363" s="119"/>
      <c r="IU363" s="119"/>
      <c r="IV363" s="119"/>
      <c r="IW363" s="119"/>
      <c r="IX363" s="119"/>
      <c r="IY363" s="119"/>
      <c r="IZ363" s="119"/>
      <c r="JA363" s="120"/>
      <c r="JB363" s="120"/>
      <c r="JC363" s="120"/>
      <c r="JD363" s="120"/>
      <c r="JE363" s="120"/>
      <c r="JF363" s="120"/>
      <c r="JG363" s="119"/>
      <c r="JH363" s="119"/>
      <c r="JI363" s="119"/>
      <c r="JJ363" s="119"/>
      <c r="JK363" s="119"/>
      <c r="JL363" s="119"/>
      <c r="JM363" s="119"/>
      <c r="JN363" s="119"/>
      <c r="JO363" s="119"/>
      <c r="JP363" s="119"/>
      <c r="JQ363" s="119"/>
      <c r="JR363" s="119"/>
      <c r="JS363" s="119"/>
      <c r="JT363" s="119"/>
      <c r="JU363" s="119"/>
      <c r="JV363" s="119"/>
      <c r="JW363" s="119"/>
      <c r="JX363" s="119"/>
      <c r="JY363" s="119"/>
      <c r="JZ363" s="119"/>
      <c r="KA363" s="119"/>
      <c r="KB363" s="119"/>
      <c r="KC363" s="230"/>
      <c r="KD363" s="230"/>
      <c r="KE363" s="230"/>
      <c r="KF363" s="230"/>
      <c r="KG363" s="230"/>
      <c r="KH363" s="230"/>
      <c r="KI363" s="230"/>
      <c r="KJ363" s="230"/>
      <c r="KK363" s="230"/>
      <c r="KL363" s="230"/>
      <c r="KM363" s="230"/>
      <c r="KN363" s="230"/>
      <c r="KO363" s="230"/>
      <c r="KP363" s="230"/>
      <c r="KQ363" s="119"/>
      <c r="KR363" s="119"/>
      <c r="KS363" s="119"/>
      <c r="KT363" s="119"/>
      <c r="KU363" s="119"/>
      <c r="KV363" s="119"/>
      <c r="KW363" s="119"/>
      <c r="KX363" s="119"/>
      <c r="KY363" s="119"/>
      <c r="KZ363" s="119"/>
      <c r="LA363" s="119"/>
      <c r="LB363" s="119"/>
      <c r="LC363" s="119"/>
      <c r="LD363" s="125"/>
      <c r="LE363" s="125"/>
      <c r="LF363" s="125"/>
      <c r="LG363" s="231"/>
      <c r="LH363" s="231"/>
      <c r="LI363" s="231"/>
      <c r="LJ363" s="231"/>
      <c r="LK363" s="231"/>
      <c r="LL363" s="231"/>
      <c r="LM363" s="231"/>
      <c r="LN363" s="231"/>
      <c r="LO363" s="231"/>
      <c r="LP363" s="231"/>
      <c r="LQ363" s="231"/>
      <c r="LR363" s="231"/>
      <c r="LS363" s="125"/>
      <c r="LT363" s="125"/>
      <c r="LU363" s="125"/>
      <c r="LV363" s="125"/>
      <c r="LW363" s="125"/>
      <c r="LX363" s="126"/>
      <c r="LY363" s="119"/>
      <c r="LZ363" s="119"/>
      <c r="MA363" s="119"/>
      <c r="MB363" s="119"/>
      <c r="MC363" s="119"/>
      <c r="MD363" s="119"/>
      <c r="ME363" s="119"/>
      <c r="MF363" s="119"/>
      <c r="MG363" s="119"/>
      <c r="MH363" s="119"/>
      <c r="MI363" s="119"/>
      <c r="MJ363" s="119"/>
      <c r="MK363" s="230"/>
      <c r="ML363" s="230"/>
      <c r="MM363" s="230"/>
      <c r="MN363" s="230"/>
      <c r="MO363" s="230"/>
      <c r="MP363" s="230"/>
      <c r="MQ363" s="230"/>
      <c r="MR363" s="230"/>
      <c r="MS363" s="230"/>
      <c r="MT363" s="230"/>
      <c r="MU363" s="230"/>
      <c r="MV363" s="230"/>
      <c r="MW363" s="230"/>
      <c r="MX363" s="230"/>
      <c r="MY363" s="119"/>
      <c r="MZ363" s="119"/>
      <c r="NA363" s="119"/>
      <c r="NB363" s="119"/>
      <c r="NC363" s="126"/>
      <c r="ND363" s="119"/>
      <c r="NE363" s="119"/>
      <c r="NF363" s="119"/>
      <c r="NG363" s="119"/>
      <c r="NH363" s="119"/>
      <c r="NI363" s="119"/>
      <c r="NJ363" s="119"/>
      <c r="NK363" s="119"/>
      <c r="NL363" s="119"/>
      <c r="NM363" s="119"/>
      <c r="NN363" s="119"/>
      <c r="NO363" s="119"/>
      <c r="NP363" s="119"/>
      <c r="NQ363" s="119"/>
      <c r="NR363" s="119"/>
      <c r="NS363" s="119"/>
      <c r="NT363" s="119"/>
      <c r="NU363" s="119"/>
      <c r="NV363" s="119"/>
      <c r="NW363" s="119"/>
      <c r="NX363" s="119"/>
      <c r="NY363" s="119"/>
      <c r="NZ363" s="119"/>
      <c r="OA363" s="119"/>
      <c r="OB363" s="119"/>
      <c r="OC363" s="119"/>
      <c r="OD363" s="119"/>
      <c r="OE363" s="119"/>
      <c r="OF363" s="119"/>
      <c r="OG363" s="119"/>
      <c r="OH363" s="119"/>
      <c r="OI363" s="119"/>
      <c r="OJ363" s="119"/>
      <c r="OK363" s="119"/>
      <c r="OL363" s="119"/>
      <c r="OM363" s="30"/>
      <c r="ON363" s="15"/>
    </row>
    <row r="364" spans="1:404" ht="98.25" hidden="1" customHeight="1">
      <c r="A364" s="28">
        <v>344</v>
      </c>
      <c r="B364" s="51">
        <v>111</v>
      </c>
      <c r="C364" s="24" t="s">
        <v>321</v>
      </c>
      <c r="D364" s="14" t="s">
        <v>0</v>
      </c>
      <c r="E364" s="24" t="s">
        <v>321</v>
      </c>
      <c r="F364" s="82" t="s">
        <v>2</v>
      </c>
      <c r="G364" s="54"/>
      <c r="H364" s="89" t="s">
        <v>321</v>
      </c>
      <c r="I364" s="101" t="s">
        <v>766</v>
      </c>
      <c r="J364" s="54"/>
      <c r="K364" s="30" t="s">
        <v>636</v>
      </c>
      <c r="L364" s="30" t="s">
        <v>957</v>
      </c>
      <c r="M364" s="29" t="s">
        <v>983</v>
      </c>
      <c r="N364" s="93" t="s">
        <v>639</v>
      </c>
      <c r="O364" s="105" t="s">
        <v>27</v>
      </c>
      <c r="P364" s="54">
        <v>1</v>
      </c>
      <c r="Q364" s="30"/>
      <c r="R364" s="30"/>
      <c r="S364" s="108"/>
      <c r="T364" s="30"/>
      <c r="U364" s="108"/>
      <c r="V364" s="108"/>
      <c r="W364" s="108"/>
      <c r="X364" s="108" t="s">
        <v>27</v>
      </c>
      <c r="Y364" s="108"/>
      <c r="Z364" s="108"/>
      <c r="AA364" s="108"/>
      <c r="AB364" s="119"/>
      <c r="AC364" s="119"/>
      <c r="AD364" s="119"/>
      <c r="AE364" s="119"/>
      <c r="AF364" s="120"/>
      <c r="AG364" s="120"/>
      <c r="AH364" s="120"/>
      <c r="AI364" s="120"/>
      <c r="AJ364" s="120"/>
      <c r="AK364" s="120"/>
      <c r="AL364" s="120"/>
      <c r="AM364" s="120"/>
      <c r="AN364" s="120"/>
      <c r="AO364" s="120"/>
      <c r="AP364" s="120"/>
      <c r="AQ364" s="120"/>
      <c r="AR364" s="120"/>
      <c r="AS364" s="120"/>
      <c r="AT364" s="120"/>
      <c r="AU364" s="120"/>
      <c r="AV364" s="164"/>
      <c r="AW364" s="120"/>
      <c r="AX364" s="120"/>
      <c r="AY364" s="120"/>
      <c r="AZ364" s="120"/>
      <c r="BA364" s="119"/>
      <c r="BB364" s="119"/>
      <c r="BC364" s="119"/>
      <c r="BD364" s="119"/>
      <c r="BE364" s="119"/>
      <c r="BF364" s="119"/>
      <c r="BG364" s="119"/>
      <c r="BH364" s="119"/>
      <c r="BI364" s="119"/>
      <c r="BJ364" s="119"/>
      <c r="BK364" s="120"/>
      <c r="BL364" s="120"/>
      <c r="BM364" s="120"/>
      <c r="BN364" s="164"/>
      <c r="BO364" s="164"/>
      <c r="BP364" s="164"/>
      <c r="BQ364" s="120"/>
      <c r="BR364" s="120"/>
      <c r="BS364" s="120"/>
      <c r="BT364" s="120"/>
      <c r="BU364" s="120"/>
      <c r="BV364" s="120"/>
      <c r="BW364" s="120"/>
      <c r="BX364" s="120"/>
      <c r="BY364" s="120"/>
      <c r="BZ364" s="120"/>
      <c r="CA364" s="120"/>
      <c r="CB364" s="120"/>
      <c r="CC364" s="120"/>
      <c r="CD364" s="120"/>
      <c r="CE364" s="120"/>
      <c r="CF364" s="119"/>
      <c r="CG364" s="119"/>
      <c r="CH364" s="119"/>
      <c r="CI364" s="119"/>
      <c r="CJ364" s="119"/>
      <c r="CK364" s="119"/>
      <c r="CL364" s="119"/>
      <c r="CM364" s="119"/>
      <c r="CN364" s="119"/>
      <c r="CO364" s="125"/>
      <c r="CP364" s="125"/>
      <c r="CQ364" s="125"/>
      <c r="CR364" s="125"/>
      <c r="CS364" s="125"/>
      <c r="CT364" s="125"/>
      <c r="CU364" s="125"/>
      <c r="CV364" s="125"/>
      <c r="CW364" s="125"/>
      <c r="CX364" s="125"/>
      <c r="CY364" s="120"/>
      <c r="CZ364" s="120"/>
      <c r="DA364" s="120"/>
      <c r="DB364" s="120"/>
      <c r="DC364" s="120"/>
      <c r="DD364" s="120"/>
      <c r="DE364" s="120"/>
      <c r="DF364" s="120"/>
      <c r="DG364" s="120"/>
      <c r="DH364" s="126"/>
      <c r="DI364" s="120"/>
      <c r="DJ364" s="120"/>
      <c r="DK364" s="120"/>
      <c r="DL364" s="120"/>
      <c r="DM364" s="120"/>
      <c r="DN364" s="120"/>
      <c r="DO364" s="120"/>
      <c r="DP364" s="120"/>
      <c r="DQ364" s="120"/>
      <c r="DR364" s="126"/>
      <c r="DS364" s="119"/>
      <c r="DT364" s="119"/>
      <c r="DU364" s="119"/>
      <c r="DV364" s="125"/>
      <c r="DW364" s="203"/>
      <c r="DX364" s="203"/>
      <c r="DY364" s="203"/>
      <c r="DZ364" s="203"/>
      <c r="EA364" s="203"/>
      <c r="EB364" s="203"/>
      <c r="EC364" s="203"/>
      <c r="ED364" s="203"/>
      <c r="EE364" s="125"/>
      <c r="EF364" s="125"/>
      <c r="EG364" s="125"/>
      <c r="EH364" s="125"/>
      <c r="EI364" s="125"/>
      <c r="EJ364" s="125"/>
      <c r="EK364" s="125"/>
      <c r="EL364" s="125"/>
      <c r="EM364" s="125"/>
      <c r="EN364" s="125"/>
      <c r="EO364" s="125"/>
      <c r="EP364" s="120"/>
      <c r="EQ364" s="120"/>
      <c r="ER364" s="120"/>
      <c r="ES364" s="120"/>
      <c r="ET364" s="120"/>
      <c r="EU364" s="120"/>
      <c r="EV364" s="120"/>
      <c r="EW364" s="120"/>
      <c r="EX364" s="120"/>
      <c r="EY364" s="126"/>
      <c r="EZ364" s="119"/>
      <c r="FA364" s="119"/>
      <c r="FB364" s="119"/>
      <c r="FC364" s="120"/>
      <c r="FD364" s="120"/>
      <c r="FE364" s="120"/>
      <c r="FF364" s="120"/>
      <c r="FG364" s="120"/>
      <c r="FH364" s="120"/>
      <c r="FI364" s="120"/>
      <c r="FJ364" s="120"/>
      <c r="FK364" s="120"/>
      <c r="FL364" s="120"/>
      <c r="FM364" s="120"/>
      <c r="FN364" s="120"/>
      <c r="FO364" s="120"/>
      <c r="FP364" s="120"/>
      <c r="FQ364" s="120"/>
      <c r="FR364" s="120"/>
      <c r="FS364" s="120"/>
      <c r="FT364" s="120"/>
      <c r="FU364" s="119"/>
      <c r="FV364" s="119"/>
      <c r="FW364" s="119"/>
      <c r="FX364" s="119"/>
      <c r="FY364" s="119"/>
      <c r="FZ364" s="119"/>
      <c r="GA364" s="119"/>
      <c r="GB364" s="119"/>
      <c r="GC364" s="119"/>
      <c r="GD364" s="119"/>
      <c r="GE364" s="119"/>
      <c r="GF364" s="119"/>
      <c r="GG364" s="120"/>
      <c r="GH364" s="120"/>
      <c r="GI364" s="120"/>
      <c r="GJ364" s="120"/>
      <c r="GK364" s="120"/>
      <c r="GL364" s="120"/>
      <c r="GM364" s="120"/>
      <c r="GN364" s="120"/>
      <c r="GO364" s="164"/>
      <c r="GP364" s="164"/>
      <c r="GQ364" s="164"/>
      <c r="GR364" s="164"/>
      <c r="GS364" s="164"/>
      <c r="GT364" s="120"/>
      <c r="GU364" s="120"/>
      <c r="GV364" s="120"/>
      <c r="GW364" s="120"/>
      <c r="GX364" s="119"/>
      <c r="GY364" s="119"/>
      <c r="GZ364" s="119"/>
      <c r="HA364" s="119"/>
      <c r="HB364" s="119"/>
      <c r="HC364" s="119"/>
      <c r="HD364" s="119"/>
      <c r="HE364" s="119"/>
      <c r="HF364" s="119"/>
      <c r="HG364" s="119"/>
      <c r="HH364" s="119"/>
      <c r="HI364" s="120"/>
      <c r="HJ364" s="119"/>
      <c r="HK364" s="119"/>
      <c r="HL364" s="119"/>
      <c r="HM364" s="119"/>
      <c r="HN364" s="120"/>
      <c r="HO364" s="120"/>
      <c r="HP364" s="120"/>
      <c r="HQ364" s="120"/>
      <c r="HR364" s="120"/>
      <c r="HS364" s="120"/>
      <c r="HT364" s="120"/>
      <c r="HU364" s="120"/>
      <c r="HV364" s="120"/>
      <c r="HW364" s="120"/>
      <c r="HX364" s="120"/>
      <c r="HY364" s="120"/>
      <c r="HZ364" s="120"/>
      <c r="IA364" s="120"/>
      <c r="IB364" s="120"/>
      <c r="IC364" s="119"/>
      <c r="ID364" s="119"/>
      <c r="IE364" s="119"/>
      <c r="IF364" s="119"/>
      <c r="IG364" s="119"/>
      <c r="IH364" s="119"/>
      <c r="II364" s="119"/>
      <c r="IJ364" s="119"/>
      <c r="IK364" s="119"/>
      <c r="IL364" s="119"/>
      <c r="IM364" s="119"/>
      <c r="IN364" s="119"/>
      <c r="IO364" s="119"/>
      <c r="IP364" s="119"/>
      <c r="IQ364" s="119"/>
      <c r="IR364" s="119"/>
      <c r="IS364" s="119"/>
      <c r="IT364" s="119"/>
      <c r="IU364" s="119"/>
      <c r="IV364" s="119"/>
      <c r="IW364" s="119"/>
      <c r="IX364" s="119"/>
      <c r="IY364" s="119"/>
      <c r="IZ364" s="119"/>
      <c r="JA364" s="120"/>
      <c r="JB364" s="120"/>
      <c r="JC364" s="120"/>
      <c r="JD364" s="120"/>
      <c r="JE364" s="120"/>
      <c r="JF364" s="120"/>
      <c r="JG364" s="119"/>
      <c r="JH364" s="119"/>
      <c r="JI364" s="119"/>
      <c r="JJ364" s="119"/>
      <c r="JK364" s="119"/>
      <c r="JL364" s="119"/>
      <c r="JM364" s="119"/>
      <c r="JN364" s="119"/>
      <c r="JO364" s="119"/>
      <c r="JP364" s="119"/>
      <c r="JQ364" s="119"/>
      <c r="JR364" s="119"/>
      <c r="JS364" s="119"/>
      <c r="JT364" s="119"/>
      <c r="JU364" s="119"/>
      <c r="JV364" s="119"/>
      <c r="JW364" s="119"/>
      <c r="JX364" s="119"/>
      <c r="JY364" s="119"/>
      <c r="JZ364" s="119"/>
      <c r="KA364" s="119"/>
      <c r="KB364" s="119"/>
      <c r="KC364" s="230"/>
      <c r="KD364" s="230"/>
      <c r="KE364" s="230"/>
      <c r="KF364" s="230"/>
      <c r="KG364" s="230"/>
      <c r="KH364" s="230"/>
      <c r="KI364" s="230"/>
      <c r="KJ364" s="230"/>
      <c r="KK364" s="230"/>
      <c r="KL364" s="230"/>
      <c r="KM364" s="230"/>
      <c r="KN364" s="230"/>
      <c r="KO364" s="230"/>
      <c r="KP364" s="230"/>
      <c r="KQ364" s="119"/>
      <c r="KR364" s="119"/>
      <c r="KS364" s="119"/>
      <c r="KT364" s="119"/>
      <c r="KU364" s="119"/>
      <c r="KV364" s="119"/>
      <c r="KW364" s="119"/>
      <c r="KX364" s="119"/>
      <c r="KY364" s="119"/>
      <c r="KZ364" s="119"/>
      <c r="LA364" s="119"/>
      <c r="LB364" s="119"/>
      <c r="LC364" s="119"/>
      <c r="LD364" s="125"/>
      <c r="LE364" s="125"/>
      <c r="LF364" s="125"/>
      <c r="LG364" s="231"/>
      <c r="LH364" s="231"/>
      <c r="LI364" s="231"/>
      <c r="LJ364" s="231"/>
      <c r="LK364" s="231"/>
      <c r="LL364" s="231"/>
      <c r="LM364" s="231"/>
      <c r="LN364" s="231"/>
      <c r="LO364" s="231"/>
      <c r="LP364" s="231"/>
      <c r="LQ364" s="231"/>
      <c r="LR364" s="231"/>
      <c r="LS364" s="125"/>
      <c r="LT364" s="125"/>
      <c r="LU364" s="125"/>
      <c r="LV364" s="125"/>
      <c r="LW364" s="125"/>
      <c r="LX364" s="126"/>
      <c r="LY364" s="119"/>
      <c r="LZ364" s="119"/>
      <c r="MA364" s="119"/>
      <c r="MB364" s="119"/>
      <c r="MC364" s="119"/>
      <c r="MD364" s="119"/>
      <c r="ME364" s="119"/>
      <c r="MF364" s="119"/>
      <c r="MG364" s="119"/>
      <c r="MH364" s="119"/>
      <c r="MI364" s="119"/>
      <c r="MJ364" s="119"/>
      <c r="MK364" s="230"/>
      <c r="ML364" s="230"/>
      <c r="MM364" s="230"/>
      <c r="MN364" s="230"/>
      <c r="MO364" s="230"/>
      <c r="MP364" s="230"/>
      <c r="MQ364" s="230"/>
      <c r="MR364" s="230"/>
      <c r="MS364" s="230"/>
      <c r="MT364" s="230"/>
      <c r="MU364" s="230"/>
      <c r="MV364" s="230"/>
      <c r="MW364" s="230"/>
      <c r="MX364" s="230"/>
      <c r="MY364" s="119"/>
      <c r="MZ364" s="119"/>
      <c r="NA364" s="119"/>
      <c r="NB364" s="119"/>
      <c r="NC364" s="126"/>
      <c r="ND364" s="119"/>
      <c r="NE364" s="119"/>
      <c r="NF364" s="119"/>
      <c r="NG364" s="119"/>
      <c r="NH364" s="119"/>
      <c r="NI364" s="119"/>
      <c r="NJ364" s="119"/>
      <c r="NK364" s="119"/>
      <c r="NL364" s="119"/>
      <c r="NM364" s="119"/>
      <c r="NN364" s="119"/>
      <c r="NO364" s="119"/>
      <c r="NP364" s="119"/>
      <c r="NQ364" s="119"/>
      <c r="NR364" s="119"/>
      <c r="NS364" s="119"/>
      <c r="NT364" s="119"/>
      <c r="NU364" s="119"/>
      <c r="NV364" s="119"/>
      <c r="NW364" s="119"/>
      <c r="NX364" s="119"/>
      <c r="NY364" s="119"/>
      <c r="NZ364" s="119"/>
      <c r="OA364" s="119"/>
      <c r="OB364" s="119"/>
      <c r="OC364" s="119"/>
      <c r="OD364" s="119"/>
      <c r="OE364" s="119"/>
      <c r="OF364" s="119"/>
      <c r="OG364" s="119"/>
      <c r="OH364" s="119"/>
      <c r="OI364" s="119"/>
      <c r="OJ364" s="119"/>
      <c r="OK364" s="119"/>
      <c r="OL364" s="119"/>
      <c r="OM364" s="30">
        <f>COUNTIF(Q364:AA364,"x")</f>
        <v>1</v>
      </c>
      <c r="ON364" s="15"/>
    </row>
    <row r="365" spans="1:404" ht="39" hidden="1" customHeight="1">
      <c r="A365" s="28">
        <v>345</v>
      </c>
      <c r="B365" s="51">
        <v>112</v>
      </c>
      <c r="C365" s="24" t="s">
        <v>322</v>
      </c>
      <c r="D365" s="14" t="s">
        <v>0</v>
      </c>
      <c r="E365" s="24" t="s">
        <v>572</v>
      </c>
      <c r="F365" s="82" t="s">
        <v>2</v>
      </c>
      <c r="G365" s="30"/>
      <c r="H365" s="89" t="s">
        <v>572</v>
      </c>
      <c r="I365" s="101" t="s">
        <v>767</v>
      </c>
      <c r="J365" s="54"/>
      <c r="K365" s="30" t="s">
        <v>636</v>
      </c>
      <c r="L365" s="30" t="s">
        <v>957</v>
      </c>
      <c r="M365" s="29" t="s">
        <v>983</v>
      </c>
      <c r="N365" s="93" t="s">
        <v>639</v>
      </c>
      <c r="O365" s="105" t="s">
        <v>27</v>
      </c>
      <c r="P365" s="54">
        <v>1</v>
      </c>
      <c r="Q365" s="95"/>
      <c r="R365" s="30"/>
      <c r="S365" s="30" t="s">
        <v>27</v>
      </c>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152"/>
      <c r="CN365" s="152"/>
      <c r="CO365" s="152" t="s">
        <v>1066</v>
      </c>
      <c r="CP365" s="30">
        <v>2</v>
      </c>
      <c r="CQ365" s="30">
        <v>2</v>
      </c>
      <c r="CR365" s="30">
        <v>2</v>
      </c>
      <c r="CS365" s="30">
        <v>2</v>
      </c>
      <c r="CT365" s="23">
        <v>1</v>
      </c>
      <c r="CU365" s="23">
        <v>2</v>
      </c>
      <c r="CV365" s="30">
        <v>2</v>
      </c>
      <c r="CW365" s="30">
        <v>2</v>
      </c>
      <c r="CX365" s="30">
        <v>2</v>
      </c>
      <c r="CY365" s="30">
        <v>1</v>
      </c>
      <c r="CZ365" s="30">
        <v>2</v>
      </c>
      <c r="DA365" s="23">
        <v>2</v>
      </c>
      <c r="DB365" s="30">
        <v>2</v>
      </c>
      <c r="DC365" s="23">
        <v>1</v>
      </c>
      <c r="DD365" s="30">
        <v>2</v>
      </c>
      <c r="DE365" s="30">
        <v>2</v>
      </c>
      <c r="DF365" s="30">
        <v>2</v>
      </c>
      <c r="DG365" s="30"/>
      <c r="DH365" s="201">
        <f>COUNTIF(CP365:DG365,"2")</f>
        <v>14</v>
      </c>
      <c r="DI365" s="198">
        <f t="shared" ref="DI365" si="1128">DH365/(DH365+DJ365+DL365+DN365)</f>
        <v>0.82352941176470584</v>
      </c>
      <c r="DJ365" s="201">
        <f>COUNTIF(CP365:DG365,"1")</f>
        <v>3</v>
      </c>
      <c r="DK365" s="198">
        <f t="shared" ref="DK365" si="1129">DJ365/(DH365+DJ365+DL365+DN365)</f>
        <v>0.17647058823529413</v>
      </c>
      <c r="DL365" s="201">
        <f>COUNTIF(CP365:DG365,"0")</f>
        <v>0</v>
      </c>
      <c r="DM365" s="198">
        <f t="shared" ref="DM365" si="1130">DL365/(DH365+DJ365+DL365+DN365)</f>
        <v>0</v>
      </c>
      <c r="DN365" s="201">
        <f>COUNTIF(CP365:DG365,"KĐG")</f>
        <v>0</v>
      </c>
      <c r="DO365" s="198">
        <f t="shared" ref="DO365" si="1131">DN365/(DH365+DJ365+DL365+DN365)</f>
        <v>0</v>
      </c>
      <c r="DP365" s="199">
        <f t="shared" ref="DP365" si="1132">(((DH365*2)+(DJ365*1)+(DL365*0)))/(DH365+DJ365+DL365)</f>
        <v>1.8235294117647058</v>
      </c>
      <c r="DQ365" s="169" t="str">
        <f t="shared" ref="DQ365" si="1133">IF(DO365&gt;=50%,"KĐG",IF(DP365&gt;=1.6,"ĐMT",IF(DP365&gt;=1,"CCG","CĐ")))</f>
        <v>ĐMT</v>
      </c>
      <c r="DR365" s="135"/>
      <c r="DS365" s="30"/>
      <c r="DT365" s="30"/>
      <c r="DU365" s="30"/>
      <c r="DV365" s="130"/>
      <c r="DW365" s="130"/>
      <c r="DX365" s="130"/>
      <c r="DY365" s="130"/>
      <c r="DZ365" s="130"/>
      <c r="EA365" s="130"/>
      <c r="EB365" s="130"/>
      <c r="EC365" s="130"/>
      <c r="ED365" s="130"/>
      <c r="EE365" s="130"/>
      <c r="EF365" s="130"/>
      <c r="EG365" s="130"/>
      <c r="EH365" s="130"/>
      <c r="EI365" s="130"/>
      <c r="EJ365" s="130"/>
      <c r="EK365" s="130"/>
      <c r="EL365" s="130"/>
      <c r="EM365" s="130"/>
      <c r="EN365" s="130"/>
      <c r="EO365" s="130"/>
      <c r="EP365" s="30"/>
      <c r="EQ365" s="30"/>
      <c r="ER365" s="30"/>
      <c r="ES365" s="30"/>
      <c r="ET365" s="30"/>
      <c r="EU365" s="30"/>
      <c r="EV365" s="30"/>
      <c r="EW365" s="30"/>
      <c r="EX365" s="30"/>
      <c r="EY365" s="135"/>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c r="IY365" s="30"/>
      <c r="IZ365" s="30"/>
      <c r="JA365" s="30"/>
      <c r="JB365" s="30"/>
      <c r="JC365" s="30"/>
      <c r="JD365" s="30"/>
      <c r="JE365" s="30"/>
      <c r="JF365" s="30"/>
      <c r="JG365" s="30"/>
      <c r="JH365" s="30"/>
      <c r="JI365" s="30"/>
      <c r="JJ365" s="30"/>
      <c r="JK365" s="30"/>
      <c r="JL365" s="30"/>
      <c r="JM365" s="30"/>
      <c r="JN365" s="30"/>
      <c r="JO365" s="30"/>
      <c r="JP365" s="30"/>
      <c r="JQ365" s="30"/>
      <c r="JR365" s="30"/>
      <c r="JS365" s="30"/>
      <c r="JT365" s="30"/>
      <c r="JU365" s="30"/>
      <c r="JV365" s="30"/>
      <c r="JW365" s="30"/>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30"/>
      <c r="KX365" s="30"/>
      <c r="KY365" s="30"/>
      <c r="KZ365" s="30"/>
      <c r="LA365" s="30"/>
      <c r="LB365" s="30"/>
      <c r="LC365" s="30"/>
      <c r="LD365" s="130"/>
      <c r="LE365" s="130"/>
      <c r="LF365" s="130"/>
      <c r="LG365" s="130"/>
      <c r="LH365" s="130"/>
      <c r="LI365" s="130"/>
      <c r="LJ365" s="130"/>
      <c r="LK365" s="130"/>
      <c r="LL365" s="130"/>
      <c r="LM365" s="130"/>
      <c r="LN365" s="130"/>
      <c r="LO365" s="130"/>
      <c r="LP365" s="130"/>
      <c r="LQ365" s="130"/>
      <c r="LR365" s="130"/>
      <c r="LS365" s="130"/>
      <c r="LT365" s="130"/>
      <c r="LU365" s="130"/>
      <c r="LV365" s="130"/>
      <c r="LW365" s="130"/>
      <c r="LX365" s="135"/>
      <c r="LY365" s="30"/>
      <c r="LZ365" s="30"/>
      <c r="MA365" s="30"/>
      <c r="MB365" s="30"/>
      <c r="MC365" s="30"/>
      <c r="MD365" s="30"/>
      <c r="ME365" s="30"/>
      <c r="MF365" s="30"/>
      <c r="MG365" s="30"/>
      <c r="MH365" s="30"/>
      <c r="MI365" s="30"/>
      <c r="MJ365" s="30"/>
      <c r="MK365" s="30"/>
      <c r="ML365" s="30"/>
      <c r="MM365" s="30"/>
      <c r="MN365" s="30"/>
      <c r="MO365" s="30"/>
      <c r="MP365" s="30"/>
      <c r="MQ365" s="30"/>
      <c r="MR365" s="30"/>
      <c r="MS365" s="30"/>
      <c r="MT365" s="30"/>
      <c r="MU365" s="30"/>
      <c r="MV365" s="30"/>
      <c r="MW365" s="30"/>
      <c r="MX365" s="30"/>
      <c r="MY365" s="30"/>
      <c r="MZ365" s="30"/>
      <c r="NA365" s="30"/>
      <c r="NB365" s="30"/>
      <c r="NC365" s="135"/>
      <c r="ND365" s="30"/>
      <c r="NE365" s="30"/>
      <c r="NF365" s="30"/>
      <c r="NG365" s="30"/>
      <c r="NH365" s="30"/>
      <c r="NI365" s="30"/>
      <c r="NJ365" s="30"/>
      <c r="NK365" s="30"/>
      <c r="NL365" s="30"/>
      <c r="NM365" s="30"/>
      <c r="NN365" s="30"/>
      <c r="NO365" s="30"/>
      <c r="NP365" s="30"/>
      <c r="NQ365" s="30"/>
      <c r="NR365" s="30"/>
      <c r="NS365" s="30"/>
      <c r="NT365" s="30"/>
      <c r="NU365" s="30"/>
      <c r="NV365" s="30"/>
      <c r="NW365" s="30"/>
      <c r="NX365" s="30"/>
      <c r="NY365" s="30"/>
      <c r="NZ365" s="30"/>
      <c r="OA365" s="30"/>
      <c r="OB365" s="30"/>
      <c r="OC365" s="30"/>
      <c r="OD365" s="30"/>
      <c r="OE365" s="30"/>
      <c r="OF365" s="30"/>
      <c r="OG365" s="30"/>
      <c r="OH365" s="30"/>
      <c r="OI365" s="30"/>
      <c r="OJ365" s="30"/>
      <c r="OK365" s="30"/>
      <c r="OL365" s="30"/>
      <c r="OM365" s="30">
        <f>COUNTIF(Q365:AA365,"x")</f>
        <v>1</v>
      </c>
      <c r="ON365" s="51"/>
    </row>
    <row r="366" spans="1:404" ht="24.75" hidden="1" customHeight="1">
      <c r="A366" s="28">
        <v>349</v>
      </c>
      <c r="B366" s="51">
        <v>113</v>
      </c>
      <c r="C366" s="16" t="s">
        <v>323</v>
      </c>
      <c r="D366" s="14" t="s">
        <v>2</v>
      </c>
      <c r="E366" s="16" t="s">
        <v>324</v>
      </c>
      <c r="F366" s="82" t="s">
        <v>2</v>
      </c>
      <c r="G366" s="14"/>
      <c r="H366" s="89" t="s">
        <v>324</v>
      </c>
      <c r="I366" s="49" t="s">
        <v>1284</v>
      </c>
      <c r="J366" s="54"/>
      <c r="K366" s="30" t="s">
        <v>636</v>
      </c>
      <c r="L366" s="30" t="s">
        <v>957</v>
      </c>
      <c r="M366" s="29" t="s">
        <v>983</v>
      </c>
      <c r="N366" s="93" t="s">
        <v>639</v>
      </c>
      <c r="O366" s="105" t="s">
        <v>27</v>
      </c>
      <c r="P366" s="54">
        <v>1</v>
      </c>
      <c r="Q366" s="30"/>
      <c r="R366" s="30"/>
      <c r="S366" s="30"/>
      <c r="T366" s="30"/>
      <c r="U366" s="30" t="s">
        <v>27</v>
      </c>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130"/>
      <c r="CP366" s="130"/>
      <c r="CQ366" s="130"/>
      <c r="CR366" s="130"/>
      <c r="CS366" s="130"/>
      <c r="CT366" s="130"/>
      <c r="CU366" s="130"/>
      <c r="CV366" s="130"/>
      <c r="CW366" s="130"/>
      <c r="CX366" s="130"/>
      <c r="CY366" s="30"/>
      <c r="CZ366" s="30"/>
      <c r="DA366" s="30"/>
      <c r="DB366" s="30"/>
      <c r="DC366" s="30"/>
      <c r="DD366" s="30"/>
      <c r="DE366" s="30"/>
      <c r="DF366" s="30"/>
      <c r="DG366" s="30"/>
      <c r="DH366" s="135"/>
      <c r="DI366" s="30"/>
      <c r="DJ366" s="30"/>
      <c r="DK366" s="30"/>
      <c r="DL366" s="30"/>
      <c r="DM366" s="30"/>
      <c r="DN366" s="30"/>
      <c r="DO366" s="30"/>
      <c r="DP366" s="30"/>
      <c r="DQ366" s="30"/>
      <c r="DR366" s="135"/>
      <c r="DS366" s="30"/>
      <c r="DT366" s="30"/>
      <c r="DU366" s="30"/>
      <c r="DV366" s="130"/>
      <c r="DW366" s="130"/>
      <c r="DX366" s="130"/>
      <c r="DY366" s="130"/>
      <c r="DZ366" s="130"/>
      <c r="EA366" s="130"/>
      <c r="EB366" s="130"/>
      <c r="EC366" s="130"/>
      <c r="ED366" s="130"/>
      <c r="EE366" s="130"/>
      <c r="EF366" s="130"/>
      <c r="EG366" s="130"/>
      <c r="EH366" s="130"/>
      <c r="EI366" s="130"/>
      <c r="EJ366" s="130"/>
      <c r="EK366" s="130"/>
      <c r="EL366" s="130"/>
      <c r="EM366" s="130"/>
      <c r="EN366" s="130"/>
      <c r="EO366" s="130"/>
      <c r="EP366" s="30"/>
      <c r="EQ366" s="30"/>
      <c r="ER366" s="30"/>
      <c r="ES366" s="30"/>
      <c r="ET366" s="30"/>
      <c r="EU366" s="30"/>
      <c r="EV366" s="30"/>
      <c r="EW366" s="30"/>
      <c r="EX366" s="30"/>
      <c r="EY366" s="152"/>
      <c r="EZ366" s="152" t="s">
        <v>1072</v>
      </c>
      <c r="FA366" s="152"/>
      <c r="FB366" s="30">
        <v>2</v>
      </c>
      <c r="FC366" s="30">
        <v>2</v>
      </c>
      <c r="FD366" s="30">
        <v>2</v>
      </c>
      <c r="FE366" s="30">
        <v>2</v>
      </c>
      <c r="FF366" s="23">
        <v>2</v>
      </c>
      <c r="FG366" s="23">
        <v>2</v>
      </c>
      <c r="FH366" s="30">
        <v>2</v>
      </c>
      <c r="FI366" s="30">
        <v>2</v>
      </c>
      <c r="FJ366" s="30">
        <v>2</v>
      </c>
      <c r="FK366" s="30">
        <v>2</v>
      </c>
      <c r="FL366" s="30">
        <v>2</v>
      </c>
      <c r="FM366" s="23">
        <v>2</v>
      </c>
      <c r="FN366" s="30">
        <v>2</v>
      </c>
      <c r="FO366" s="23">
        <v>1</v>
      </c>
      <c r="FP366" s="30">
        <v>2</v>
      </c>
      <c r="FQ366" s="30">
        <v>2</v>
      </c>
      <c r="FR366" s="30">
        <v>2</v>
      </c>
      <c r="FS366" s="30"/>
      <c r="FT366" s="214">
        <f>COUNTIF(FB366:FS366,"2")</f>
        <v>16</v>
      </c>
      <c r="FU366" s="215">
        <f t="shared" ref="FU366" si="1134">FT366/(FT366+FV366+FX366+FZ366)</f>
        <v>0.94117647058823528</v>
      </c>
      <c r="FV366" s="214">
        <f>COUNTIF(FB366:FS366,"1")</f>
        <v>1</v>
      </c>
      <c r="FW366" s="215">
        <f t="shared" ref="FW366" si="1135">FV366/(FT366+FV366+FX366+FZ366)</f>
        <v>5.8823529411764705E-2</v>
      </c>
      <c r="FX366" s="214">
        <f>COUNTIF(FB366:FS366,"0")</f>
        <v>0</v>
      </c>
      <c r="FY366" s="215">
        <f t="shared" ref="FY366" si="1136">FX366/(FT366+FV366+FX366+FZ366)</f>
        <v>0</v>
      </c>
      <c r="FZ366" s="214">
        <f>COUNTIF(FB366:FS366,"KĐG")</f>
        <v>0</v>
      </c>
      <c r="GA366" s="215">
        <f t="shared" ref="GA366" si="1137">FZ366/(FT366+FV366+FX366+FZ366)</f>
        <v>0</v>
      </c>
      <c r="GB366" s="216">
        <f t="shared" ref="GB366" si="1138">(((FT366*2)+(FV366*1)+(FX366*0)))/(FT366+FV366+FX366)</f>
        <v>1.9411764705882353</v>
      </c>
      <c r="GC366" s="169" t="str">
        <f t="shared" ref="GC366" si="1139">IF(GA366&gt;=50%,"KĐG",IF(GB366&gt;=1.6,"ĐMT",IF(GB366&gt;=1,"CCG","CĐ")))</f>
        <v>ĐMT</v>
      </c>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c r="IM366" s="30"/>
      <c r="IN366" s="30"/>
      <c r="IO366" s="30"/>
      <c r="IP366" s="30"/>
      <c r="IQ366" s="30"/>
      <c r="IR366" s="30"/>
      <c r="IS366" s="30"/>
      <c r="IT366" s="30"/>
      <c r="IU366" s="30"/>
      <c r="IV366" s="30"/>
      <c r="IW366" s="30"/>
      <c r="IX366" s="30"/>
      <c r="IY366" s="30"/>
      <c r="IZ366" s="30"/>
      <c r="JA366" s="30"/>
      <c r="JB366" s="30"/>
      <c r="JC366" s="30"/>
      <c r="JD366" s="30"/>
      <c r="JE366" s="30"/>
      <c r="JF366" s="30"/>
      <c r="JG366" s="30"/>
      <c r="JH366" s="30"/>
      <c r="JI366" s="30"/>
      <c r="JJ366" s="30"/>
      <c r="JK366" s="30"/>
      <c r="JL366" s="30"/>
      <c r="JM366" s="30"/>
      <c r="JN366" s="30"/>
      <c r="JO366" s="30"/>
      <c r="JP366" s="30"/>
      <c r="JQ366" s="30"/>
      <c r="JR366" s="30"/>
      <c r="JS366" s="30"/>
      <c r="JT366" s="30"/>
      <c r="JU366" s="30"/>
      <c r="JV366" s="30"/>
      <c r="JW366" s="30"/>
      <c r="JX366" s="30"/>
      <c r="JY366" s="30"/>
      <c r="JZ366" s="30"/>
      <c r="KA366" s="30"/>
      <c r="KB366" s="30"/>
      <c r="KC366" s="30"/>
      <c r="KD366" s="30"/>
      <c r="KE366" s="30"/>
      <c r="KF366" s="30"/>
      <c r="KG366" s="30"/>
      <c r="KH366" s="30"/>
      <c r="KI366" s="30"/>
      <c r="KJ366" s="30"/>
      <c r="KK366" s="30"/>
      <c r="KL366" s="30"/>
      <c r="KM366" s="30"/>
      <c r="KN366" s="30"/>
      <c r="KO366" s="30"/>
      <c r="KP366" s="30"/>
      <c r="KQ366" s="30"/>
      <c r="KR366" s="30"/>
      <c r="KS366" s="30"/>
      <c r="KT366" s="30"/>
      <c r="KU366" s="30"/>
      <c r="KV366" s="30"/>
      <c r="KW366" s="30"/>
      <c r="KX366" s="30"/>
      <c r="KY366" s="30"/>
      <c r="KZ366" s="30"/>
      <c r="LA366" s="30"/>
      <c r="LB366" s="30"/>
      <c r="LC366" s="30"/>
      <c r="LD366" s="130"/>
      <c r="LE366" s="130"/>
      <c r="LF366" s="130"/>
      <c r="LG366" s="130"/>
      <c r="LH366" s="130"/>
      <c r="LI366" s="130"/>
      <c r="LJ366" s="130"/>
      <c r="LK366" s="130"/>
      <c r="LL366" s="130"/>
      <c r="LM366" s="130"/>
      <c r="LN366" s="130"/>
      <c r="LO366" s="130"/>
      <c r="LP366" s="130"/>
      <c r="LQ366" s="130"/>
      <c r="LR366" s="130"/>
      <c r="LS366" s="130"/>
      <c r="LT366" s="130"/>
      <c r="LU366" s="130"/>
      <c r="LV366" s="130"/>
      <c r="LW366" s="130"/>
      <c r="LX366" s="135"/>
      <c r="LY366" s="30"/>
      <c r="LZ366" s="30"/>
      <c r="MA366" s="30"/>
      <c r="MB366" s="30"/>
      <c r="MC366" s="30"/>
      <c r="MD366" s="30"/>
      <c r="ME366" s="30"/>
      <c r="MF366" s="30"/>
      <c r="MG366" s="30"/>
      <c r="MH366" s="30"/>
      <c r="MI366" s="30"/>
      <c r="MJ366" s="30"/>
      <c r="MK366" s="30"/>
      <c r="ML366" s="30"/>
      <c r="MM366" s="30"/>
      <c r="MN366" s="30"/>
      <c r="MO366" s="30"/>
      <c r="MP366" s="30"/>
      <c r="MQ366" s="30"/>
      <c r="MR366" s="30"/>
      <c r="MS366" s="30"/>
      <c r="MT366" s="30"/>
      <c r="MU366" s="30"/>
      <c r="MV366" s="30"/>
      <c r="MW366" s="30"/>
      <c r="MX366" s="30"/>
      <c r="MY366" s="30"/>
      <c r="MZ366" s="30"/>
      <c r="NA366" s="30"/>
      <c r="NB366" s="30"/>
      <c r="NC366" s="135"/>
      <c r="ND366" s="30"/>
      <c r="NE366" s="30"/>
      <c r="NF366" s="30"/>
      <c r="NG366" s="30"/>
      <c r="NH366" s="30"/>
      <c r="NI366" s="30"/>
      <c r="NJ366" s="30"/>
      <c r="NK366" s="30"/>
      <c r="NL366" s="30"/>
      <c r="NM366" s="30"/>
      <c r="NN366" s="30"/>
      <c r="NO366" s="30"/>
      <c r="NP366" s="30"/>
      <c r="NQ366" s="30"/>
      <c r="NR366" s="30"/>
      <c r="NS366" s="30"/>
      <c r="NT366" s="30"/>
      <c r="NU366" s="30"/>
      <c r="NV366" s="30"/>
      <c r="NW366" s="30"/>
      <c r="NX366" s="30"/>
      <c r="NY366" s="30"/>
      <c r="NZ366" s="30"/>
      <c r="OA366" s="30"/>
      <c r="OB366" s="30"/>
      <c r="OC366" s="30"/>
      <c r="OD366" s="30"/>
      <c r="OE366" s="30"/>
      <c r="OF366" s="30"/>
      <c r="OG366" s="30"/>
      <c r="OH366" s="30"/>
      <c r="OI366" s="30"/>
      <c r="OJ366" s="30"/>
      <c r="OK366" s="30"/>
      <c r="OL366" s="30"/>
      <c r="OM366" s="30">
        <f>COUNTIF(Q366:AA366,"x")</f>
        <v>1</v>
      </c>
      <c r="ON366" s="51"/>
    </row>
    <row r="367" spans="1:404" ht="39.75" hidden="1" customHeight="1">
      <c r="A367" s="37"/>
      <c r="B367" s="13"/>
      <c r="C367" s="296" t="s">
        <v>42</v>
      </c>
      <c r="D367" s="296"/>
      <c r="E367" s="296"/>
      <c r="F367" s="82"/>
      <c r="G367" s="164">
        <f>COUNTIF(G368:G369,"x")</f>
        <v>1</v>
      </c>
      <c r="H367" s="12"/>
      <c r="I367" s="17"/>
      <c r="J367" s="54"/>
      <c r="K367" s="105"/>
      <c r="L367" s="105"/>
      <c r="M367" s="105"/>
      <c r="N367" s="105"/>
      <c r="O367" s="25">
        <f>COUNTIF(O368:O369,"x")</f>
        <v>2</v>
      </c>
      <c r="P367" s="12">
        <f>SUM(P368:P369)</f>
        <v>1</v>
      </c>
      <c r="Q367" s="108" t="s">
        <v>122</v>
      </c>
      <c r="R367" s="108" t="s">
        <v>122</v>
      </c>
      <c r="S367" s="124" t="s">
        <v>122</v>
      </c>
      <c r="T367" s="124" t="s">
        <v>122</v>
      </c>
      <c r="U367" s="124" t="s">
        <v>122</v>
      </c>
      <c r="V367" s="124" t="s">
        <v>122</v>
      </c>
      <c r="W367" s="124" t="s">
        <v>122</v>
      </c>
      <c r="X367" s="124" t="s">
        <v>122</v>
      </c>
      <c r="Y367" s="124" t="s">
        <v>122</v>
      </c>
      <c r="Z367" s="124" t="s">
        <v>122</v>
      </c>
      <c r="AA367" s="124" t="s">
        <v>122</v>
      </c>
      <c r="AB367" s="124"/>
      <c r="AC367" s="124"/>
      <c r="AD367" s="124"/>
      <c r="AE367" s="119"/>
      <c r="AF367" s="120"/>
      <c r="AG367" s="120"/>
      <c r="AH367" s="120"/>
      <c r="AI367" s="120"/>
      <c r="AJ367" s="120"/>
      <c r="AK367" s="120"/>
      <c r="AL367" s="120"/>
      <c r="AM367" s="120"/>
      <c r="AN367" s="120"/>
      <c r="AO367" s="120"/>
      <c r="AP367" s="120"/>
      <c r="AQ367" s="120"/>
      <c r="AR367" s="120"/>
      <c r="AS367" s="120"/>
      <c r="AT367" s="120"/>
      <c r="AU367" s="120"/>
      <c r="AV367" s="164"/>
      <c r="AW367" s="120"/>
      <c r="AX367" s="120"/>
      <c r="AY367" s="120"/>
      <c r="AZ367" s="120"/>
      <c r="BA367" s="119"/>
      <c r="BB367" s="119"/>
      <c r="BC367" s="119"/>
      <c r="BD367" s="119"/>
      <c r="BE367" s="119"/>
      <c r="BF367" s="119"/>
      <c r="BG367" s="119"/>
      <c r="BH367" s="119"/>
      <c r="BI367" s="119"/>
      <c r="BJ367" s="119"/>
      <c r="BK367" s="120"/>
      <c r="BL367" s="120"/>
      <c r="BM367" s="120"/>
      <c r="BN367" s="164"/>
      <c r="BO367" s="164"/>
      <c r="BP367" s="164"/>
      <c r="BQ367" s="120"/>
      <c r="BR367" s="120"/>
      <c r="BS367" s="120"/>
      <c r="BT367" s="120"/>
      <c r="BU367" s="120"/>
      <c r="BV367" s="120"/>
      <c r="BW367" s="120"/>
      <c r="BX367" s="120"/>
      <c r="BY367" s="120"/>
      <c r="BZ367" s="120"/>
      <c r="CA367" s="120"/>
      <c r="CB367" s="120"/>
      <c r="CC367" s="120"/>
      <c r="CD367" s="120"/>
      <c r="CE367" s="120"/>
      <c r="CF367" s="119"/>
      <c r="CG367" s="119"/>
      <c r="CH367" s="119"/>
      <c r="CI367" s="119"/>
      <c r="CJ367" s="119"/>
      <c r="CK367" s="119"/>
      <c r="CL367" s="119"/>
      <c r="CM367" s="119"/>
      <c r="CN367" s="119"/>
      <c r="CO367" s="125"/>
      <c r="CP367" s="125"/>
      <c r="CQ367" s="125"/>
      <c r="CR367" s="125"/>
      <c r="CS367" s="125"/>
      <c r="CT367" s="125"/>
      <c r="CU367" s="125"/>
      <c r="CV367" s="125"/>
      <c r="CW367" s="125"/>
      <c r="CX367" s="125"/>
      <c r="CY367" s="120"/>
      <c r="CZ367" s="120"/>
      <c r="DA367" s="120"/>
      <c r="DB367" s="120"/>
      <c r="DC367" s="120"/>
      <c r="DD367" s="120"/>
      <c r="DE367" s="120"/>
      <c r="DF367" s="120"/>
      <c r="DG367" s="120"/>
      <c r="DH367" s="126"/>
      <c r="DI367" s="120"/>
      <c r="DJ367" s="120"/>
      <c r="DK367" s="120"/>
      <c r="DL367" s="120"/>
      <c r="DM367" s="120"/>
      <c r="DN367" s="120"/>
      <c r="DO367" s="120"/>
      <c r="DP367" s="120"/>
      <c r="DQ367" s="120"/>
      <c r="DR367" s="126"/>
      <c r="DS367" s="119"/>
      <c r="DT367" s="119"/>
      <c r="DU367" s="119"/>
      <c r="DV367" s="125"/>
      <c r="DW367" s="203"/>
      <c r="DX367" s="203"/>
      <c r="DY367" s="203"/>
      <c r="DZ367" s="203"/>
      <c r="EA367" s="203"/>
      <c r="EB367" s="203"/>
      <c r="EC367" s="203"/>
      <c r="ED367" s="203"/>
      <c r="EE367" s="125"/>
      <c r="EF367" s="125"/>
      <c r="EG367" s="125"/>
      <c r="EH367" s="125"/>
      <c r="EI367" s="125"/>
      <c r="EJ367" s="125"/>
      <c r="EK367" s="125"/>
      <c r="EL367" s="125"/>
      <c r="EM367" s="125"/>
      <c r="EN367" s="125"/>
      <c r="EO367" s="125"/>
      <c r="EP367" s="120"/>
      <c r="EQ367" s="120"/>
      <c r="ER367" s="120"/>
      <c r="ES367" s="120"/>
      <c r="ET367" s="120"/>
      <c r="EU367" s="120"/>
      <c r="EV367" s="120"/>
      <c r="EW367" s="120"/>
      <c r="EX367" s="120"/>
      <c r="EY367" s="126"/>
      <c r="EZ367" s="119"/>
      <c r="FA367" s="119"/>
      <c r="FB367" s="119"/>
      <c r="FC367" s="120"/>
      <c r="FD367" s="120"/>
      <c r="FE367" s="120"/>
      <c r="FF367" s="120"/>
      <c r="FG367" s="120"/>
      <c r="FH367" s="120"/>
      <c r="FI367" s="120"/>
      <c r="FJ367" s="120"/>
      <c r="FK367" s="120"/>
      <c r="FL367" s="120"/>
      <c r="FM367" s="120"/>
      <c r="FN367" s="120"/>
      <c r="FO367" s="120"/>
      <c r="FP367" s="120"/>
      <c r="FQ367" s="120"/>
      <c r="FR367" s="120"/>
      <c r="FS367" s="120"/>
      <c r="FT367" s="120"/>
      <c r="FU367" s="119"/>
      <c r="FV367" s="119"/>
      <c r="FW367" s="119"/>
      <c r="FX367" s="119"/>
      <c r="FY367" s="119"/>
      <c r="FZ367" s="119"/>
      <c r="GA367" s="119"/>
      <c r="GB367" s="119"/>
      <c r="GC367" s="119"/>
      <c r="GD367" s="119"/>
      <c r="GE367" s="119"/>
      <c r="GF367" s="119"/>
      <c r="GG367" s="120"/>
      <c r="GH367" s="120"/>
      <c r="GI367" s="120"/>
      <c r="GJ367" s="120"/>
      <c r="GK367" s="120"/>
      <c r="GL367" s="120"/>
      <c r="GM367" s="120"/>
      <c r="GN367" s="120"/>
      <c r="GO367" s="164"/>
      <c r="GP367" s="164"/>
      <c r="GQ367" s="164"/>
      <c r="GR367" s="164"/>
      <c r="GS367" s="164"/>
      <c r="GT367" s="120"/>
      <c r="GU367" s="120"/>
      <c r="GV367" s="120"/>
      <c r="GW367" s="120"/>
      <c r="GX367" s="119"/>
      <c r="GY367" s="119"/>
      <c r="GZ367" s="119"/>
      <c r="HA367" s="119"/>
      <c r="HB367" s="119"/>
      <c r="HC367" s="119"/>
      <c r="HD367" s="119"/>
      <c r="HE367" s="119"/>
      <c r="HF367" s="119"/>
      <c r="HG367" s="119"/>
      <c r="HH367" s="119"/>
      <c r="HI367" s="120"/>
      <c r="HJ367" s="119"/>
      <c r="HK367" s="119"/>
      <c r="HL367" s="119"/>
      <c r="HM367" s="119"/>
      <c r="HN367" s="120"/>
      <c r="HO367" s="120"/>
      <c r="HP367" s="120"/>
      <c r="HQ367" s="120"/>
      <c r="HR367" s="120"/>
      <c r="HS367" s="120"/>
      <c r="HT367" s="120"/>
      <c r="HU367" s="120"/>
      <c r="HV367" s="120"/>
      <c r="HW367" s="120"/>
      <c r="HX367" s="120"/>
      <c r="HY367" s="120"/>
      <c r="HZ367" s="120"/>
      <c r="IA367" s="120"/>
      <c r="IB367" s="120"/>
      <c r="IC367" s="119"/>
      <c r="ID367" s="119"/>
      <c r="IE367" s="119"/>
      <c r="IF367" s="119"/>
      <c r="IG367" s="119"/>
      <c r="IH367" s="119"/>
      <c r="II367" s="119"/>
      <c r="IJ367" s="119"/>
      <c r="IK367" s="119"/>
      <c r="IL367" s="119"/>
      <c r="IM367" s="119"/>
      <c r="IN367" s="119"/>
      <c r="IO367" s="119"/>
      <c r="IP367" s="119"/>
      <c r="IQ367" s="119"/>
      <c r="IR367" s="119"/>
      <c r="IS367" s="119"/>
      <c r="IT367" s="119"/>
      <c r="IU367" s="119"/>
      <c r="IV367" s="119"/>
      <c r="IW367" s="119"/>
      <c r="IX367" s="119"/>
      <c r="IY367" s="119"/>
      <c r="IZ367" s="119"/>
      <c r="JA367" s="120"/>
      <c r="JB367" s="120"/>
      <c r="JC367" s="120"/>
      <c r="JD367" s="120"/>
      <c r="JE367" s="120"/>
      <c r="JF367" s="120"/>
      <c r="JG367" s="119"/>
      <c r="JH367" s="119"/>
      <c r="JI367" s="119"/>
      <c r="JJ367" s="119"/>
      <c r="JK367" s="119"/>
      <c r="JL367" s="119"/>
      <c r="JM367" s="119"/>
      <c r="JN367" s="119"/>
      <c r="JO367" s="119"/>
      <c r="JP367" s="119"/>
      <c r="JQ367" s="119"/>
      <c r="JR367" s="119"/>
      <c r="JS367" s="119"/>
      <c r="JT367" s="119"/>
      <c r="JU367" s="119"/>
      <c r="JV367" s="119"/>
      <c r="JW367" s="119"/>
      <c r="JX367" s="119"/>
      <c r="JY367" s="119"/>
      <c r="JZ367" s="119"/>
      <c r="KA367" s="119"/>
      <c r="KB367" s="119"/>
      <c r="KC367" s="230"/>
      <c r="KD367" s="230"/>
      <c r="KE367" s="230"/>
      <c r="KF367" s="230"/>
      <c r="KG367" s="230"/>
      <c r="KH367" s="230"/>
      <c r="KI367" s="230"/>
      <c r="KJ367" s="230"/>
      <c r="KK367" s="230"/>
      <c r="KL367" s="230"/>
      <c r="KM367" s="230"/>
      <c r="KN367" s="230"/>
      <c r="KO367" s="230"/>
      <c r="KP367" s="230"/>
      <c r="KQ367" s="119"/>
      <c r="KR367" s="119"/>
      <c r="KS367" s="119"/>
      <c r="KT367" s="119"/>
      <c r="KU367" s="119"/>
      <c r="KV367" s="119"/>
      <c r="KW367" s="119"/>
      <c r="KX367" s="119"/>
      <c r="KY367" s="119"/>
      <c r="KZ367" s="119"/>
      <c r="LA367" s="119"/>
      <c r="LB367" s="119"/>
      <c r="LC367" s="119"/>
      <c r="LD367" s="125"/>
      <c r="LE367" s="125"/>
      <c r="LF367" s="125"/>
      <c r="LG367" s="231"/>
      <c r="LH367" s="231"/>
      <c r="LI367" s="231"/>
      <c r="LJ367" s="231"/>
      <c r="LK367" s="231"/>
      <c r="LL367" s="231"/>
      <c r="LM367" s="231"/>
      <c r="LN367" s="231"/>
      <c r="LO367" s="231"/>
      <c r="LP367" s="231"/>
      <c r="LQ367" s="231"/>
      <c r="LR367" s="231"/>
      <c r="LS367" s="125"/>
      <c r="LT367" s="125"/>
      <c r="LU367" s="125"/>
      <c r="LV367" s="125"/>
      <c r="LW367" s="125"/>
      <c r="LX367" s="126"/>
      <c r="LY367" s="119"/>
      <c r="LZ367" s="119"/>
      <c r="MA367" s="119"/>
      <c r="MB367" s="119"/>
      <c r="MC367" s="119"/>
      <c r="MD367" s="119"/>
      <c r="ME367" s="119"/>
      <c r="MF367" s="119"/>
      <c r="MG367" s="119"/>
      <c r="MH367" s="119"/>
      <c r="MI367" s="119"/>
      <c r="MJ367" s="119"/>
      <c r="MK367" s="230"/>
      <c r="ML367" s="230"/>
      <c r="MM367" s="230"/>
      <c r="MN367" s="230"/>
      <c r="MO367" s="230"/>
      <c r="MP367" s="230"/>
      <c r="MQ367" s="230"/>
      <c r="MR367" s="230"/>
      <c r="MS367" s="230"/>
      <c r="MT367" s="230"/>
      <c r="MU367" s="230"/>
      <c r="MV367" s="230"/>
      <c r="MW367" s="230"/>
      <c r="MX367" s="230"/>
      <c r="MY367" s="119"/>
      <c r="MZ367" s="119"/>
      <c r="NA367" s="119"/>
      <c r="NB367" s="119"/>
      <c r="NC367" s="126"/>
      <c r="ND367" s="119"/>
      <c r="NE367" s="119"/>
      <c r="NF367" s="119"/>
      <c r="NG367" s="119"/>
      <c r="NH367" s="119"/>
      <c r="NI367" s="119"/>
      <c r="NJ367" s="119"/>
      <c r="NK367" s="119"/>
      <c r="NL367" s="119"/>
      <c r="NM367" s="119"/>
      <c r="NN367" s="119"/>
      <c r="NO367" s="119"/>
      <c r="NP367" s="119"/>
      <c r="NQ367" s="119"/>
      <c r="NR367" s="119"/>
      <c r="NS367" s="119"/>
      <c r="NT367" s="119"/>
      <c r="NU367" s="119"/>
      <c r="NV367" s="119"/>
      <c r="NW367" s="119"/>
      <c r="NX367" s="119"/>
      <c r="NY367" s="119"/>
      <c r="NZ367" s="119"/>
      <c r="OA367" s="119"/>
      <c r="OB367" s="119"/>
      <c r="OC367" s="119"/>
      <c r="OD367" s="119"/>
      <c r="OE367" s="119"/>
      <c r="OF367" s="119"/>
      <c r="OG367" s="119"/>
      <c r="OH367" s="119"/>
      <c r="OI367" s="119"/>
      <c r="OJ367" s="119"/>
      <c r="OK367" s="119"/>
      <c r="OL367" s="119"/>
      <c r="OM367" s="30"/>
      <c r="ON367" s="15"/>
    </row>
    <row r="368" spans="1:404" ht="39" hidden="1" customHeight="1">
      <c r="A368" s="28">
        <v>354</v>
      </c>
      <c r="B368" s="51">
        <v>114</v>
      </c>
      <c r="C368" s="16" t="s">
        <v>325</v>
      </c>
      <c r="D368" s="14" t="s">
        <v>2</v>
      </c>
      <c r="E368" s="24" t="s">
        <v>326</v>
      </c>
      <c r="F368" s="82" t="s">
        <v>2</v>
      </c>
      <c r="G368" s="14"/>
      <c r="H368" s="89" t="s">
        <v>326</v>
      </c>
      <c r="I368" s="49" t="s">
        <v>1152</v>
      </c>
      <c r="J368" s="54" t="s">
        <v>541</v>
      </c>
      <c r="K368" s="30" t="s">
        <v>636</v>
      </c>
      <c r="L368" s="30" t="s">
        <v>957</v>
      </c>
      <c r="M368" s="29" t="s">
        <v>983</v>
      </c>
      <c r="N368" s="93" t="s">
        <v>639</v>
      </c>
      <c r="O368" s="105" t="s">
        <v>27</v>
      </c>
      <c r="P368" s="54">
        <v>1</v>
      </c>
      <c r="Q368" s="30"/>
      <c r="R368" s="30" t="s">
        <v>27</v>
      </c>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152"/>
      <c r="BH368" s="152"/>
      <c r="BI368" s="152" t="s">
        <v>1066</v>
      </c>
      <c r="BJ368" s="30">
        <v>1</v>
      </c>
      <c r="BK368" s="30">
        <v>2</v>
      </c>
      <c r="BL368" s="30">
        <v>2</v>
      </c>
      <c r="BM368" s="30">
        <v>2</v>
      </c>
      <c r="BN368" s="23">
        <v>1</v>
      </c>
      <c r="BO368" s="23">
        <v>1</v>
      </c>
      <c r="BP368" s="30">
        <v>2</v>
      </c>
      <c r="BQ368" s="30">
        <v>1</v>
      </c>
      <c r="BR368" s="30">
        <v>2</v>
      </c>
      <c r="BS368" s="30">
        <v>2</v>
      </c>
      <c r="BT368" s="30">
        <v>2</v>
      </c>
      <c r="BU368" s="23">
        <v>2</v>
      </c>
      <c r="BV368" s="30">
        <v>2</v>
      </c>
      <c r="BW368" s="23">
        <v>1</v>
      </c>
      <c r="BX368" s="30">
        <v>2</v>
      </c>
      <c r="BY368" s="30">
        <v>2</v>
      </c>
      <c r="BZ368" s="30">
        <v>2</v>
      </c>
      <c r="CA368" s="30">
        <v>1</v>
      </c>
      <c r="CB368" s="30"/>
      <c r="CC368" s="185">
        <f>COUNTIF(BJ368:CA368,"2")</f>
        <v>12</v>
      </c>
      <c r="CD368" s="186">
        <f t="shared" ref="CD368" si="1140">CC368/(CC368+CE368+CG368+CI368)</f>
        <v>0.66666666666666663</v>
      </c>
      <c r="CE368" s="185">
        <f>COUNTIF(BJ368:CA368,"1")</f>
        <v>6</v>
      </c>
      <c r="CF368" s="186">
        <f t="shared" ref="CF368" si="1141">CE368/(CC368+CE368+CG368+CI368)</f>
        <v>0.33333333333333331</v>
      </c>
      <c r="CG368" s="185">
        <f>COUNTIF(BJ368:CA368,"0")</f>
        <v>0</v>
      </c>
      <c r="CH368" s="186">
        <f t="shared" ref="CH368" si="1142">CG368/(CC368+CE368+CG368+CI368)</f>
        <v>0</v>
      </c>
      <c r="CI368" s="185">
        <f>COUNTIF(BJ368:CA368,"KĐG")</f>
        <v>0</v>
      </c>
      <c r="CJ368" s="186">
        <f t="shared" ref="CJ368" si="1143">CI368/(CC368+CE368+CG368+CI368)</f>
        <v>0</v>
      </c>
      <c r="CK368" s="187">
        <f t="shared" ref="CK368" si="1144">(((CC368*2)+(CE368*1)+(CG368*0)))/(CC368+CE368+CG368)</f>
        <v>1.6666666666666667</v>
      </c>
      <c r="CL368" s="169" t="str">
        <f t="shared" ref="CL368" si="1145">IF(CJ368&gt;=50%,"KĐG",IF(CK368&gt;=1.6,"ĐMT",IF(CK368&gt;=1,"CCG","CĐ")))</f>
        <v>ĐMT</v>
      </c>
      <c r="CM368" s="30"/>
      <c r="CN368" s="30"/>
      <c r="CO368" s="130"/>
      <c r="CP368" s="130"/>
      <c r="CQ368" s="130"/>
      <c r="CR368" s="130"/>
      <c r="CS368" s="130"/>
      <c r="CT368" s="130"/>
      <c r="CU368" s="130"/>
      <c r="CV368" s="130"/>
      <c r="CW368" s="130"/>
      <c r="CX368" s="130"/>
      <c r="CY368" s="30"/>
      <c r="CZ368" s="30"/>
      <c r="DA368" s="30"/>
      <c r="DB368" s="30"/>
      <c r="DC368" s="30"/>
      <c r="DD368" s="30"/>
      <c r="DE368" s="30"/>
      <c r="DF368" s="30"/>
      <c r="DG368" s="30"/>
      <c r="DH368" s="135"/>
      <c r="DI368" s="30"/>
      <c r="DJ368" s="30"/>
      <c r="DK368" s="30"/>
      <c r="DL368" s="30"/>
      <c r="DM368" s="30"/>
      <c r="DN368" s="30"/>
      <c r="DO368" s="30"/>
      <c r="DP368" s="30"/>
      <c r="DQ368" s="30"/>
      <c r="DR368" s="135"/>
      <c r="DS368" s="30"/>
      <c r="DT368" s="30"/>
      <c r="DU368" s="30"/>
      <c r="DV368" s="130"/>
      <c r="DW368" s="130"/>
      <c r="DX368" s="130"/>
      <c r="DY368" s="130"/>
      <c r="DZ368" s="130"/>
      <c r="EA368" s="130"/>
      <c r="EB368" s="130"/>
      <c r="EC368" s="130"/>
      <c r="ED368" s="130"/>
      <c r="EE368" s="130"/>
      <c r="EF368" s="130"/>
      <c r="EG368" s="130"/>
      <c r="EH368" s="130"/>
      <c r="EI368" s="130"/>
      <c r="EJ368" s="130"/>
      <c r="EK368" s="130"/>
      <c r="EL368" s="130"/>
      <c r="EM368" s="130"/>
      <c r="EN368" s="130"/>
      <c r="EO368" s="130"/>
      <c r="EP368" s="30"/>
      <c r="EQ368" s="30"/>
      <c r="ER368" s="30"/>
      <c r="ES368" s="30"/>
      <c r="ET368" s="30"/>
      <c r="EU368" s="30"/>
      <c r="EV368" s="30"/>
      <c r="EW368" s="30"/>
      <c r="EX368" s="30"/>
      <c r="EY368" s="135"/>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c r="IM368" s="30"/>
      <c r="IN368" s="30"/>
      <c r="IO368" s="30"/>
      <c r="IP368" s="30"/>
      <c r="IQ368" s="30"/>
      <c r="IR368" s="30"/>
      <c r="IS368" s="30"/>
      <c r="IT368" s="30"/>
      <c r="IU368" s="30"/>
      <c r="IV368" s="30"/>
      <c r="IW368" s="30"/>
      <c r="IX368" s="30"/>
      <c r="IY368" s="30"/>
      <c r="IZ368" s="30"/>
      <c r="JA368" s="30"/>
      <c r="JB368" s="30"/>
      <c r="JC368" s="30"/>
      <c r="JD368" s="30"/>
      <c r="JE368" s="30"/>
      <c r="JF368" s="30"/>
      <c r="JG368" s="30"/>
      <c r="JH368" s="30"/>
      <c r="JI368" s="30"/>
      <c r="JJ368" s="30"/>
      <c r="JK368" s="30"/>
      <c r="JL368" s="30"/>
      <c r="JM368" s="30"/>
      <c r="JN368" s="30"/>
      <c r="JO368" s="30"/>
      <c r="JP368" s="30"/>
      <c r="JQ368" s="30"/>
      <c r="JR368" s="30"/>
      <c r="JS368" s="30"/>
      <c r="JT368" s="30"/>
      <c r="JU368" s="30"/>
      <c r="JV368" s="30"/>
      <c r="JW368" s="30"/>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130"/>
      <c r="LE368" s="130"/>
      <c r="LF368" s="130"/>
      <c r="LG368" s="130"/>
      <c r="LH368" s="130"/>
      <c r="LI368" s="130"/>
      <c r="LJ368" s="130"/>
      <c r="LK368" s="130"/>
      <c r="LL368" s="130"/>
      <c r="LM368" s="130"/>
      <c r="LN368" s="130"/>
      <c r="LO368" s="130"/>
      <c r="LP368" s="130"/>
      <c r="LQ368" s="130"/>
      <c r="LR368" s="130"/>
      <c r="LS368" s="130"/>
      <c r="LT368" s="130"/>
      <c r="LU368" s="130"/>
      <c r="LV368" s="130"/>
      <c r="LW368" s="130"/>
      <c r="LX368" s="135"/>
      <c r="LY368" s="30"/>
      <c r="LZ368" s="30"/>
      <c r="MA368" s="30"/>
      <c r="MB368" s="30"/>
      <c r="MC368" s="30"/>
      <c r="MD368" s="30"/>
      <c r="ME368" s="30"/>
      <c r="MF368" s="30"/>
      <c r="MG368" s="30"/>
      <c r="MH368" s="30"/>
      <c r="MI368" s="30"/>
      <c r="MJ368" s="30"/>
      <c r="MK368" s="30"/>
      <c r="ML368" s="30"/>
      <c r="MM368" s="30"/>
      <c r="MN368" s="30"/>
      <c r="MO368" s="30"/>
      <c r="MP368" s="30"/>
      <c r="MQ368" s="30"/>
      <c r="MR368" s="30"/>
      <c r="MS368" s="30"/>
      <c r="MT368" s="30"/>
      <c r="MU368" s="30"/>
      <c r="MV368" s="30"/>
      <c r="MW368" s="30"/>
      <c r="MX368" s="30"/>
      <c r="MY368" s="30"/>
      <c r="MZ368" s="30"/>
      <c r="NA368" s="30"/>
      <c r="NB368" s="30"/>
      <c r="NC368" s="135"/>
      <c r="ND368" s="30"/>
      <c r="NE368" s="30"/>
      <c r="NF368" s="30"/>
      <c r="NG368" s="30"/>
      <c r="NH368" s="30"/>
      <c r="NI368" s="30"/>
      <c r="NJ368" s="30"/>
      <c r="NK368" s="30"/>
      <c r="NL368" s="30"/>
      <c r="NM368" s="30"/>
      <c r="NN368" s="30"/>
      <c r="NO368" s="30"/>
      <c r="NP368" s="30"/>
      <c r="NQ368" s="30"/>
      <c r="NR368" s="30"/>
      <c r="NS368" s="30"/>
      <c r="NT368" s="30"/>
      <c r="NU368" s="30"/>
      <c r="NV368" s="30"/>
      <c r="NW368" s="30"/>
      <c r="NX368" s="30"/>
      <c r="NY368" s="30"/>
      <c r="NZ368" s="30"/>
      <c r="OA368" s="30"/>
      <c r="OB368" s="30"/>
      <c r="OC368" s="30"/>
      <c r="OD368" s="30"/>
      <c r="OE368" s="30"/>
      <c r="OF368" s="30"/>
      <c r="OG368" s="30"/>
      <c r="OH368" s="30"/>
      <c r="OI368" s="30"/>
      <c r="OJ368" s="30"/>
      <c r="OK368" s="30"/>
      <c r="OL368" s="30"/>
      <c r="OM368" s="30">
        <f>COUNTIF(Q368:AA368,"x")</f>
        <v>1</v>
      </c>
      <c r="ON368" s="51"/>
    </row>
    <row r="369" spans="1:404" ht="94.5" hidden="1" customHeight="1">
      <c r="A369" s="28">
        <v>355</v>
      </c>
      <c r="B369" s="51">
        <v>115</v>
      </c>
      <c r="C369" s="20" t="s">
        <v>327</v>
      </c>
      <c r="D369" s="21" t="s">
        <v>0</v>
      </c>
      <c r="E369" s="63" t="s">
        <v>327</v>
      </c>
      <c r="F369" s="71" t="s">
        <v>0</v>
      </c>
      <c r="G369" s="54" t="s">
        <v>27</v>
      </c>
      <c r="H369" s="89" t="s">
        <v>769</v>
      </c>
      <c r="I369" s="33" t="s">
        <v>768</v>
      </c>
      <c r="J369" s="54"/>
      <c r="K369" s="30" t="s">
        <v>636</v>
      </c>
      <c r="L369" s="30" t="s">
        <v>957</v>
      </c>
      <c r="M369" s="29" t="s">
        <v>983</v>
      </c>
      <c r="N369" s="93" t="s">
        <v>639</v>
      </c>
      <c r="O369" s="105" t="s">
        <v>27</v>
      </c>
      <c r="P369" s="54"/>
      <c r="Q369" s="30"/>
      <c r="R369" s="30"/>
      <c r="S369" s="30"/>
      <c r="T369" s="30"/>
      <c r="U369" s="30"/>
      <c r="V369" s="30"/>
      <c r="W369" s="30"/>
      <c r="X369" s="30"/>
      <c r="Y369" s="30"/>
      <c r="Z369" s="30"/>
      <c r="AA369" s="30" t="s">
        <v>27</v>
      </c>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130"/>
      <c r="CP369" s="130"/>
      <c r="CQ369" s="130"/>
      <c r="CR369" s="130"/>
      <c r="CS369" s="130"/>
      <c r="CT369" s="130"/>
      <c r="CU369" s="130"/>
      <c r="CV369" s="130"/>
      <c r="CW369" s="130"/>
      <c r="CX369" s="130"/>
      <c r="CY369" s="30"/>
      <c r="CZ369" s="30"/>
      <c r="DA369" s="30"/>
      <c r="DB369" s="30"/>
      <c r="DC369" s="30"/>
      <c r="DD369" s="30"/>
      <c r="DE369" s="30"/>
      <c r="DF369" s="30"/>
      <c r="DG369" s="30"/>
      <c r="DH369" s="135"/>
      <c r="DI369" s="30"/>
      <c r="DJ369" s="30"/>
      <c r="DK369" s="30"/>
      <c r="DL369" s="30"/>
      <c r="DM369" s="30"/>
      <c r="DN369" s="30"/>
      <c r="DO369" s="30"/>
      <c r="DP369" s="30"/>
      <c r="DQ369" s="30"/>
      <c r="DR369" s="135"/>
      <c r="DS369" s="30"/>
      <c r="DT369" s="30"/>
      <c r="DU369" s="30"/>
      <c r="DV369" s="130"/>
      <c r="DW369" s="130"/>
      <c r="DX369" s="130"/>
      <c r="DY369" s="130"/>
      <c r="DZ369" s="130"/>
      <c r="EA369" s="130"/>
      <c r="EB369" s="130"/>
      <c r="EC369" s="130"/>
      <c r="ED369" s="130"/>
      <c r="EE369" s="130"/>
      <c r="EF369" s="130"/>
      <c r="EG369" s="130"/>
      <c r="EH369" s="130"/>
      <c r="EI369" s="130"/>
      <c r="EJ369" s="130"/>
      <c r="EK369" s="130"/>
      <c r="EL369" s="130"/>
      <c r="EM369" s="130"/>
      <c r="EN369" s="130"/>
      <c r="EO369" s="130"/>
      <c r="EP369" s="30"/>
      <c r="EQ369" s="30"/>
      <c r="ER369" s="30"/>
      <c r="ES369" s="30"/>
      <c r="ET369" s="30"/>
      <c r="EU369" s="30"/>
      <c r="EV369" s="30"/>
      <c r="EW369" s="30"/>
      <c r="EX369" s="30"/>
      <c r="EY369" s="135"/>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c r="IM369" s="30"/>
      <c r="IN369" s="30"/>
      <c r="IO369" s="30"/>
      <c r="IP369" s="30"/>
      <c r="IQ369" s="30"/>
      <c r="IR369" s="30"/>
      <c r="IS369" s="30"/>
      <c r="IT369" s="30"/>
      <c r="IU369" s="30"/>
      <c r="IV369" s="30"/>
      <c r="IW369" s="30"/>
      <c r="IX369" s="30"/>
      <c r="IY369" s="30"/>
      <c r="IZ369" s="30"/>
      <c r="JA369" s="30"/>
      <c r="JB369" s="30"/>
      <c r="JC369" s="30"/>
      <c r="JD369" s="30"/>
      <c r="JE369" s="30"/>
      <c r="JF369" s="30"/>
      <c r="JG369" s="30"/>
      <c r="JH369" s="30"/>
      <c r="JI369" s="30"/>
      <c r="JJ369" s="30"/>
      <c r="JK369" s="30"/>
      <c r="JL369" s="30"/>
      <c r="JM369" s="30"/>
      <c r="JN369" s="30"/>
      <c r="JO369" s="30"/>
      <c r="JP369" s="30"/>
      <c r="JQ369" s="30"/>
      <c r="JR369" s="30"/>
      <c r="JS369" s="30"/>
      <c r="JT369" s="30"/>
      <c r="JU369" s="30"/>
      <c r="JV369" s="30"/>
      <c r="JW369" s="30"/>
      <c r="JX369" s="30"/>
      <c r="JY369" s="30"/>
      <c r="JZ369" s="30"/>
      <c r="KA369" s="30"/>
      <c r="KB369" s="30"/>
      <c r="KC369" s="30"/>
      <c r="KD369" s="30"/>
      <c r="KE369" s="30"/>
      <c r="KF369" s="30"/>
      <c r="KG369" s="30"/>
      <c r="KH369" s="30"/>
      <c r="KI369" s="30"/>
      <c r="KJ369" s="30"/>
      <c r="KK369" s="30"/>
      <c r="KL369" s="30"/>
      <c r="KM369" s="30"/>
      <c r="KN369" s="30"/>
      <c r="KO369" s="30"/>
      <c r="KP369" s="30"/>
      <c r="KQ369" s="30"/>
      <c r="KR369" s="30"/>
      <c r="KS369" s="30"/>
      <c r="KT369" s="30"/>
      <c r="KU369" s="30"/>
      <c r="KV369" s="30"/>
      <c r="KW369" s="30"/>
      <c r="KX369" s="30"/>
      <c r="KY369" s="30"/>
      <c r="KZ369" s="30"/>
      <c r="LA369" s="30"/>
      <c r="LB369" s="30"/>
      <c r="LC369" s="30"/>
      <c r="LD369" s="130"/>
      <c r="LE369" s="130"/>
      <c r="LF369" s="130"/>
      <c r="LG369" s="130"/>
      <c r="LH369" s="130"/>
      <c r="LI369" s="130"/>
      <c r="LJ369" s="130"/>
      <c r="LK369" s="130"/>
      <c r="LL369" s="130"/>
      <c r="LM369" s="130"/>
      <c r="LN369" s="130"/>
      <c r="LO369" s="130"/>
      <c r="LP369" s="130"/>
      <c r="LQ369" s="130"/>
      <c r="LR369" s="130"/>
      <c r="LS369" s="130"/>
      <c r="LT369" s="130"/>
      <c r="LU369" s="130"/>
      <c r="LV369" s="130"/>
      <c r="LW369" s="130"/>
      <c r="LX369" s="135"/>
      <c r="LY369" s="30"/>
      <c r="LZ369" s="30"/>
      <c r="MA369" s="30"/>
      <c r="MB369" s="30"/>
      <c r="MC369" s="30"/>
      <c r="MD369" s="30"/>
      <c r="ME369" s="30"/>
      <c r="MF369" s="30"/>
      <c r="MG369" s="30"/>
      <c r="MH369" s="30"/>
      <c r="MI369" s="30"/>
      <c r="MJ369" s="30"/>
      <c r="MK369" s="30"/>
      <c r="ML369" s="30"/>
      <c r="MM369" s="30"/>
      <c r="MN369" s="30"/>
      <c r="MO369" s="30"/>
      <c r="MP369" s="30"/>
      <c r="MQ369" s="30"/>
      <c r="MR369" s="30"/>
      <c r="MS369" s="30"/>
      <c r="MT369" s="30"/>
      <c r="MU369" s="30"/>
      <c r="MV369" s="30"/>
      <c r="MW369" s="30"/>
      <c r="MX369" s="30"/>
      <c r="MY369" s="30"/>
      <c r="MZ369" s="30"/>
      <c r="NA369" s="30"/>
      <c r="NB369" s="30"/>
      <c r="NC369" s="135"/>
      <c r="ND369" s="30"/>
      <c r="NE369" s="30"/>
      <c r="NF369" s="30"/>
      <c r="NG369" s="30"/>
      <c r="NH369" s="30"/>
      <c r="NI369" s="30"/>
      <c r="NJ369" s="30"/>
      <c r="NK369" s="30"/>
      <c r="NL369" s="30"/>
      <c r="NM369" s="30"/>
      <c r="NN369" s="30"/>
      <c r="NO369" s="30"/>
      <c r="NP369" s="30"/>
      <c r="NQ369" s="30"/>
      <c r="NR369" s="30"/>
      <c r="NS369" s="30"/>
      <c r="NT369" s="30"/>
      <c r="NU369" s="30"/>
      <c r="NV369" s="30"/>
      <c r="NW369" s="30"/>
      <c r="NX369" s="30"/>
      <c r="NY369" s="30"/>
      <c r="NZ369" s="30"/>
      <c r="OA369" s="30"/>
      <c r="OB369" s="30"/>
      <c r="OC369" s="30"/>
      <c r="OD369" s="30"/>
      <c r="OE369" s="30"/>
      <c r="OF369" s="30"/>
      <c r="OG369" s="30"/>
      <c r="OH369" s="30"/>
      <c r="OI369" s="30"/>
      <c r="OJ369" s="30"/>
      <c r="OK369" s="30"/>
      <c r="OL369" s="30"/>
      <c r="OM369" s="30">
        <f>COUNTIF(Q369:AA369,"x")</f>
        <v>1</v>
      </c>
      <c r="ON369" s="51"/>
    </row>
    <row r="370" spans="1:404" ht="18.75" customHeight="1">
      <c r="A370" s="37"/>
      <c r="B370" s="13"/>
      <c r="C370" s="296" t="s">
        <v>14</v>
      </c>
      <c r="D370" s="296"/>
      <c r="E370" s="296"/>
      <c r="F370" s="82"/>
      <c r="G370" s="37">
        <f>G371+G376+G378</f>
        <v>1</v>
      </c>
      <c r="H370" s="13"/>
      <c r="I370" s="17"/>
      <c r="J370" s="54"/>
      <c r="K370" s="105"/>
      <c r="L370" s="105"/>
      <c r="M370" s="105"/>
      <c r="N370" s="105"/>
      <c r="O370" s="45" t="e">
        <f>O371+O376+O378</f>
        <v>#VALUE!</v>
      </c>
      <c r="P370" s="12">
        <f>P371+P376+P378</f>
        <v>4</v>
      </c>
      <c r="Q370" s="108" t="s">
        <v>122</v>
      </c>
      <c r="R370" s="108" t="s">
        <v>122</v>
      </c>
      <c r="S370" s="124" t="s">
        <v>122</v>
      </c>
      <c r="T370" s="124" t="s">
        <v>122</v>
      </c>
      <c r="U370" s="124" t="s">
        <v>122</v>
      </c>
      <c r="V370" s="124" t="s">
        <v>122</v>
      </c>
      <c r="W370" s="124" t="s">
        <v>122</v>
      </c>
      <c r="X370" s="124" t="s">
        <v>122</v>
      </c>
      <c r="Y370" s="124" t="s">
        <v>122</v>
      </c>
      <c r="Z370" s="124" t="s">
        <v>122</v>
      </c>
      <c r="AA370" s="124" t="s">
        <v>122</v>
      </c>
      <c r="AB370" s="124"/>
      <c r="AC370" s="124"/>
      <c r="AD370" s="124"/>
      <c r="AE370" s="119"/>
      <c r="AF370" s="120"/>
      <c r="AG370" s="120"/>
      <c r="AH370" s="120"/>
      <c r="AI370" s="25"/>
      <c r="AJ370" s="25"/>
      <c r="AK370" s="120"/>
      <c r="AL370" s="120"/>
      <c r="AM370" s="120"/>
      <c r="AN370" s="120"/>
      <c r="AO370" s="120"/>
      <c r="AP370" s="25"/>
      <c r="AQ370" s="120"/>
      <c r="AR370" s="25"/>
      <c r="AS370" s="120"/>
      <c r="AT370" s="120"/>
      <c r="AU370" s="120"/>
      <c r="AV370" s="164"/>
      <c r="AW370" s="120"/>
      <c r="AX370" s="120"/>
      <c r="AY370" s="120"/>
      <c r="AZ370" s="120"/>
      <c r="BA370" s="119"/>
      <c r="BB370" s="119"/>
      <c r="BC370" s="119"/>
      <c r="BD370" s="119"/>
      <c r="BE370" s="119"/>
      <c r="BF370" s="119"/>
      <c r="BG370" s="119"/>
      <c r="BH370" s="119"/>
      <c r="BI370" s="119"/>
      <c r="BJ370" s="119"/>
      <c r="BK370" s="120"/>
      <c r="BL370" s="120"/>
      <c r="BM370" s="120"/>
      <c r="BN370" s="164"/>
      <c r="BO370" s="164"/>
      <c r="BP370" s="164"/>
      <c r="BQ370" s="120"/>
      <c r="BR370" s="120"/>
      <c r="BS370" s="120"/>
      <c r="BT370" s="120"/>
      <c r="BU370" s="120"/>
      <c r="BV370" s="120"/>
      <c r="BW370" s="120"/>
      <c r="BX370" s="120"/>
      <c r="BY370" s="120"/>
      <c r="BZ370" s="120"/>
      <c r="CA370" s="120"/>
      <c r="CB370" s="120"/>
      <c r="CC370" s="120"/>
      <c r="CD370" s="120"/>
      <c r="CE370" s="120"/>
      <c r="CF370" s="119"/>
      <c r="CG370" s="119"/>
      <c r="CH370" s="119"/>
      <c r="CI370" s="119"/>
      <c r="CJ370" s="119"/>
      <c r="CK370" s="119"/>
      <c r="CL370" s="119"/>
      <c r="CM370" s="119"/>
      <c r="CN370" s="119"/>
      <c r="CO370" s="125"/>
      <c r="CP370" s="125"/>
      <c r="CQ370" s="125"/>
      <c r="CR370" s="125"/>
      <c r="CS370" s="125"/>
      <c r="CT370" s="125"/>
      <c r="CU370" s="125"/>
      <c r="CV370" s="125"/>
      <c r="CW370" s="125"/>
      <c r="CX370" s="125"/>
      <c r="CY370" s="120"/>
      <c r="CZ370" s="120"/>
      <c r="DA370" s="120"/>
      <c r="DB370" s="120"/>
      <c r="DC370" s="120"/>
      <c r="DD370" s="120"/>
      <c r="DE370" s="120"/>
      <c r="DF370" s="120"/>
      <c r="DG370" s="120"/>
      <c r="DH370" s="126"/>
      <c r="DI370" s="120"/>
      <c r="DJ370" s="120"/>
      <c r="DK370" s="120"/>
      <c r="DL370" s="120"/>
      <c r="DM370" s="120"/>
      <c r="DN370" s="120"/>
      <c r="DO370" s="120"/>
      <c r="DP370" s="120"/>
      <c r="DQ370" s="120"/>
      <c r="DR370" s="126"/>
      <c r="DS370" s="119"/>
      <c r="DT370" s="119"/>
      <c r="DU370" s="119"/>
      <c r="DV370" s="125"/>
      <c r="DW370" s="203"/>
      <c r="DX370" s="203"/>
      <c r="DY370" s="203"/>
      <c r="DZ370" s="203"/>
      <c r="EA370" s="203"/>
      <c r="EB370" s="203"/>
      <c r="EC370" s="203"/>
      <c r="ED370" s="203"/>
      <c r="EE370" s="125"/>
      <c r="EF370" s="125"/>
      <c r="EG370" s="125"/>
      <c r="EH370" s="125"/>
      <c r="EI370" s="125"/>
      <c r="EJ370" s="125"/>
      <c r="EK370" s="125"/>
      <c r="EL370" s="125"/>
      <c r="EM370" s="125"/>
      <c r="EN370" s="125"/>
      <c r="EO370" s="125"/>
      <c r="EP370" s="120"/>
      <c r="EQ370" s="120"/>
      <c r="ER370" s="120"/>
      <c r="ES370" s="120"/>
      <c r="ET370" s="120"/>
      <c r="EU370" s="120"/>
      <c r="EV370" s="120"/>
      <c r="EW370" s="120"/>
      <c r="EX370" s="120"/>
      <c r="EY370" s="126"/>
      <c r="EZ370" s="119"/>
      <c r="FA370" s="119"/>
      <c r="FB370" s="119"/>
      <c r="FC370" s="120"/>
      <c r="FD370" s="120"/>
      <c r="FE370" s="120"/>
      <c r="FF370" s="120"/>
      <c r="FG370" s="120"/>
      <c r="FH370" s="120"/>
      <c r="FI370" s="120"/>
      <c r="FJ370" s="120"/>
      <c r="FK370" s="120"/>
      <c r="FL370" s="120"/>
      <c r="FM370" s="120"/>
      <c r="FN370" s="120"/>
      <c r="FO370" s="120"/>
      <c r="FP370" s="120"/>
      <c r="FQ370" s="120"/>
      <c r="FR370" s="120"/>
      <c r="FS370" s="120"/>
      <c r="FT370" s="120"/>
      <c r="FU370" s="119"/>
      <c r="FV370" s="119"/>
      <c r="FW370" s="119"/>
      <c r="FX370" s="119"/>
      <c r="FY370" s="119"/>
      <c r="FZ370" s="119"/>
      <c r="GA370" s="119"/>
      <c r="GB370" s="119"/>
      <c r="GC370" s="119"/>
      <c r="GD370" s="119"/>
      <c r="GE370" s="119"/>
      <c r="GF370" s="119"/>
      <c r="GG370" s="120"/>
      <c r="GH370" s="120"/>
      <c r="GI370" s="120"/>
      <c r="GJ370" s="120"/>
      <c r="GK370" s="120"/>
      <c r="GL370" s="120"/>
      <c r="GM370" s="120"/>
      <c r="GN370" s="120"/>
      <c r="GO370" s="164"/>
      <c r="GP370" s="164"/>
      <c r="GQ370" s="164"/>
      <c r="GR370" s="164"/>
      <c r="GS370" s="164"/>
      <c r="GT370" s="120"/>
      <c r="GU370" s="120"/>
      <c r="GV370" s="120"/>
      <c r="GW370" s="120"/>
      <c r="GX370" s="119"/>
      <c r="GY370" s="119"/>
      <c r="GZ370" s="119"/>
      <c r="HA370" s="119"/>
      <c r="HB370" s="119"/>
      <c r="HC370" s="119"/>
      <c r="HD370" s="119"/>
      <c r="HE370" s="119"/>
      <c r="HF370" s="119"/>
      <c r="HG370" s="119"/>
      <c r="HH370" s="119"/>
      <c r="HI370" s="120"/>
      <c r="HJ370" s="119"/>
      <c r="HK370" s="119"/>
      <c r="HL370" s="119"/>
      <c r="HM370" s="119"/>
      <c r="HN370" s="120"/>
      <c r="HO370" s="120"/>
      <c r="HP370" s="120"/>
      <c r="HQ370" s="120"/>
      <c r="HR370" s="120"/>
      <c r="HS370" s="120"/>
      <c r="HT370" s="120"/>
      <c r="HU370" s="120"/>
      <c r="HV370" s="120"/>
      <c r="HW370" s="120"/>
      <c r="HX370" s="120"/>
      <c r="HY370" s="120"/>
      <c r="HZ370" s="120"/>
      <c r="IA370" s="120"/>
      <c r="IB370" s="120"/>
      <c r="IC370" s="119"/>
      <c r="ID370" s="119"/>
      <c r="IE370" s="119"/>
      <c r="IF370" s="119"/>
      <c r="IG370" s="119"/>
      <c r="IH370" s="119"/>
      <c r="II370" s="119"/>
      <c r="IJ370" s="119"/>
      <c r="IK370" s="119"/>
      <c r="IL370" s="119"/>
      <c r="IM370" s="119"/>
      <c r="IN370" s="119"/>
      <c r="IO370" s="119"/>
      <c r="IP370" s="119"/>
      <c r="IQ370" s="119"/>
      <c r="IR370" s="119"/>
      <c r="IS370" s="119"/>
      <c r="IT370" s="119"/>
      <c r="IU370" s="119"/>
      <c r="IV370" s="119"/>
      <c r="IW370" s="119"/>
      <c r="IX370" s="119"/>
      <c r="IY370" s="119"/>
      <c r="IZ370" s="119"/>
      <c r="JA370" s="120"/>
      <c r="JB370" s="120"/>
      <c r="JC370" s="120"/>
      <c r="JD370" s="120"/>
      <c r="JE370" s="120"/>
      <c r="JF370" s="120"/>
      <c r="JG370" s="119"/>
      <c r="JH370" s="119"/>
      <c r="JI370" s="119"/>
      <c r="JJ370" s="119"/>
      <c r="JK370" s="119"/>
      <c r="JL370" s="119"/>
      <c r="JM370" s="119"/>
      <c r="JN370" s="119"/>
      <c r="JO370" s="119"/>
      <c r="JP370" s="119"/>
      <c r="JQ370" s="119"/>
      <c r="JR370" s="119"/>
      <c r="JS370" s="119"/>
      <c r="JT370" s="119"/>
      <c r="JU370" s="119"/>
      <c r="JV370" s="119"/>
      <c r="JW370" s="119"/>
      <c r="JX370" s="119"/>
      <c r="JY370" s="119"/>
      <c r="JZ370" s="119"/>
      <c r="KA370" s="119"/>
      <c r="KB370" s="119"/>
      <c r="KC370" s="230"/>
      <c r="KD370" s="230"/>
      <c r="KE370" s="230"/>
      <c r="KF370" s="230"/>
      <c r="KG370" s="230"/>
      <c r="KH370" s="230"/>
      <c r="KI370" s="230"/>
      <c r="KJ370" s="230"/>
      <c r="KK370" s="230"/>
      <c r="KL370" s="230"/>
      <c r="KM370" s="230"/>
      <c r="KN370" s="230"/>
      <c r="KO370" s="230"/>
      <c r="KP370" s="230"/>
      <c r="KQ370" s="119"/>
      <c r="KR370" s="119"/>
      <c r="KS370" s="119"/>
      <c r="KT370" s="119"/>
      <c r="KU370" s="119"/>
      <c r="KV370" s="119"/>
      <c r="KW370" s="119"/>
      <c r="KX370" s="119"/>
      <c r="KY370" s="119"/>
      <c r="KZ370" s="119"/>
      <c r="LA370" s="119"/>
      <c r="LB370" s="119"/>
      <c r="LC370" s="119"/>
      <c r="LD370" s="125"/>
      <c r="LE370" s="125"/>
      <c r="LF370" s="125"/>
      <c r="LG370" s="231"/>
      <c r="LH370" s="231"/>
      <c r="LI370" s="231"/>
      <c r="LJ370" s="231"/>
      <c r="LK370" s="231"/>
      <c r="LL370" s="231"/>
      <c r="LM370" s="231"/>
      <c r="LN370" s="231"/>
      <c r="LO370" s="231"/>
      <c r="LP370" s="231"/>
      <c r="LQ370" s="231"/>
      <c r="LR370" s="231"/>
      <c r="LS370" s="125"/>
      <c r="LT370" s="125"/>
      <c r="LU370" s="125"/>
      <c r="LV370" s="125"/>
      <c r="LW370" s="125"/>
      <c r="LX370" s="126"/>
      <c r="LY370" s="119"/>
      <c r="LZ370" s="119"/>
      <c r="MA370" s="119"/>
      <c r="MB370" s="119"/>
      <c r="MC370" s="119"/>
      <c r="MD370" s="119"/>
      <c r="ME370" s="119"/>
      <c r="MF370" s="119"/>
      <c r="MG370" s="119"/>
      <c r="MH370" s="119"/>
      <c r="MI370" s="119"/>
      <c r="MJ370" s="119"/>
      <c r="MK370" s="230"/>
      <c r="ML370" s="230"/>
      <c r="MM370" s="230"/>
      <c r="MN370" s="230"/>
      <c r="MO370" s="230"/>
      <c r="MP370" s="230"/>
      <c r="MQ370" s="230"/>
      <c r="MR370" s="230"/>
      <c r="MS370" s="230"/>
      <c r="MT370" s="230"/>
      <c r="MU370" s="230"/>
      <c r="MV370" s="230"/>
      <c r="MW370" s="230"/>
      <c r="MX370" s="230"/>
      <c r="MY370" s="119"/>
      <c r="MZ370" s="119"/>
      <c r="NA370" s="119"/>
      <c r="NB370" s="119"/>
      <c r="NC370" s="126"/>
      <c r="ND370" s="119"/>
      <c r="NE370" s="119"/>
      <c r="NF370" s="119"/>
      <c r="NG370" s="119"/>
      <c r="NH370" s="119"/>
      <c r="NI370" s="119"/>
      <c r="NJ370" s="119"/>
      <c r="NK370" s="119"/>
      <c r="NL370" s="119"/>
      <c r="NM370" s="119"/>
      <c r="NN370" s="119"/>
      <c r="NO370" s="119"/>
      <c r="NP370" s="119"/>
      <c r="NQ370" s="119"/>
      <c r="NR370" s="119"/>
      <c r="NS370" s="119"/>
      <c r="NT370" s="119"/>
      <c r="NU370" s="119"/>
      <c r="NV370" s="119"/>
      <c r="NW370" s="119"/>
      <c r="NX370" s="119"/>
      <c r="NY370" s="119"/>
      <c r="NZ370" s="119"/>
      <c r="OA370" s="119"/>
      <c r="OB370" s="119"/>
      <c r="OC370" s="119"/>
      <c r="OD370" s="119"/>
      <c r="OE370" s="119"/>
      <c r="OF370" s="119"/>
      <c r="OG370" s="119"/>
      <c r="OH370" s="119"/>
      <c r="OI370" s="119"/>
      <c r="OJ370" s="119"/>
      <c r="OK370" s="119"/>
      <c r="OL370" s="119"/>
      <c r="OM370" s="30"/>
      <c r="ON370" s="15"/>
    </row>
    <row r="371" spans="1:404" ht="37.5" hidden="1" customHeight="1">
      <c r="A371" s="37"/>
      <c r="B371" s="13"/>
      <c r="C371" s="296" t="s">
        <v>517</v>
      </c>
      <c r="D371" s="296"/>
      <c r="E371" s="296"/>
      <c r="F371" s="82"/>
      <c r="G371" s="164">
        <f>COUNTIF(G372:G375,"x")</f>
        <v>0</v>
      </c>
      <c r="H371" s="12"/>
      <c r="I371" s="17"/>
      <c r="J371" s="54"/>
      <c r="K371" s="105"/>
      <c r="L371" s="105"/>
      <c r="M371" s="105"/>
      <c r="N371" s="105"/>
      <c r="O371" s="25">
        <f>COUNTIF(O372:O375,"x")</f>
        <v>4</v>
      </c>
      <c r="P371" s="12">
        <f>SUM(P372:P375)</f>
        <v>1</v>
      </c>
      <c r="Q371" s="108" t="s">
        <v>122</v>
      </c>
      <c r="R371" s="108" t="s">
        <v>122</v>
      </c>
      <c r="S371" s="124" t="s">
        <v>122</v>
      </c>
      <c r="T371" s="124" t="s">
        <v>122</v>
      </c>
      <c r="U371" s="124" t="s">
        <v>122</v>
      </c>
      <c r="V371" s="124" t="s">
        <v>122</v>
      </c>
      <c r="W371" s="124" t="s">
        <v>122</v>
      </c>
      <c r="X371" s="124" t="s">
        <v>122</v>
      </c>
      <c r="Y371" s="124" t="s">
        <v>122</v>
      </c>
      <c r="Z371" s="124" t="s">
        <v>122</v>
      </c>
      <c r="AA371" s="124" t="s">
        <v>122</v>
      </c>
      <c r="AB371" s="124"/>
      <c r="AC371" s="124"/>
      <c r="AD371" s="124"/>
      <c r="AE371" s="119"/>
      <c r="AF371" s="120"/>
      <c r="AG371" s="120"/>
      <c r="AH371" s="120"/>
      <c r="AI371" s="25"/>
      <c r="AJ371" s="25"/>
      <c r="AK371" s="120"/>
      <c r="AL371" s="120"/>
      <c r="AM371" s="120"/>
      <c r="AN371" s="120"/>
      <c r="AO371" s="120"/>
      <c r="AP371" s="25"/>
      <c r="AQ371" s="120"/>
      <c r="AR371" s="25"/>
      <c r="AS371" s="120"/>
      <c r="AT371" s="120"/>
      <c r="AU371" s="120"/>
      <c r="AV371" s="164"/>
      <c r="AW371" s="120"/>
      <c r="AX371" s="120"/>
      <c r="AY371" s="120"/>
      <c r="AZ371" s="120"/>
      <c r="BA371" s="119"/>
      <c r="BB371" s="119"/>
      <c r="BC371" s="119"/>
      <c r="BD371" s="119"/>
      <c r="BE371" s="119"/>
      <c r="BF371" s="119"/>
      <c r="BG371" s="119"/>
      <c r="BH371" s="119"/>
      <c r="BI371" s="119"/>
      <c r="BJ371" s="119"/>
      <c r="BK371" s="120"/>
      <c r="BL371" s="120"/>
      <c r="BM371" s="120"/>
      <c r="BN371" s="164"/>
      <c r="BO371" s="164"/>
      <c r="BP371" s="164"/>
      <c r="BQ371" s="120"/>
      <c r="BR371" s="120"/>
      <c r="BS371" s="120"/>
      <c r="BT371" s="120"/>
      <c r="BU371" s="120"/>
      <c r="BV371" s="120"/>
      <c r="BW371" s="120"/>
      <c r="BX371" s="120"/>
      <c r="BY371" s="120"/>
      <c r="BZ371" s="120"/>
      <c r="CA371" s="120"/>
      <c r="CB371" s="120"/>
      <c r="CC371" s="120"/>
      <c r="CD371" s="120"/>
      <c r="CE371" s="120"/>
      <c r="CF371" s="119"/>
      <c r="CG371" s="119"/>
      <c r="CH371" s="119"/>
      <c r="CI371" s="119"/>
      <c r="CJ371" s="119"/>
      <c r="CK371" s="119"/>
      <c r="CL371" s="119"/>
      <c r="CM371" s="119"/>
      <c r="CN371" s="119"/>
      <c r="CO371" s="125"/>
      <c r="CP371" s="125"/>
      <c r="CQ371" s="125"/>
      <c r="CR371" s="125"/>
      <c r="CS371" s="125"/>
      <c r="CT371" s="125"/>
      <c r="CU371" s="125"/>
      <c r="CV371" s="125"/>
      <c r="CW371" s="125"/>
      <c r="CX371" s="125"/>
      <c r="CY371" s="120"/>
      <c r="CZ371" s="120"/>
      <c r="DA371" s="120"/>
      <c r="DB371" s="120"/>
      <c r="DC371" s="120"/>
      <c r="DD371" s="120"/>
      <c r="DE371" s="120"/>
      <c r="DF371" s="120"/>
      <c r="DG371" s="120"/>
      <c r="DH371" s="126"/>
      <c r="DI371" s="120"/>
      <c r="DJ371" s="120"/>
      <c r="DK371" s="120"/>
      <c r="DL371" s="120"/>
      <c r="DM371" s="120"/>
      <c r="DN371" s="120"/>
      <c r="DO371" s="120"/>
      <c r="DP371" s="120"/>
      <c r="DQ371" s="120"/>
      <c r="DR371" s="126"/>
      <c r="DS371" s="119"/>
      <c r="DT371" s="119"/>
      <c r="DU371" s="119"/>
      <c r="DV371" s="125"/>
      <c r="DW371" s="203"/>
      <c r="DX371" s="203"/>
      <c r="DY371" s="203"/>
      <c r="DZ371" s="203"/>
      <c r="EA371" s="203"/>
      <c r="EB371" s="203"/>
      <c r="EC371" s="203"/>
      <c r="ED371" s="203"/>
      <c r="EE371" s="125"/>
      <c r="EF371" s="125"/>
      <c r="EG371" s="125"/>
      <c r="EH371" s="125"/>
      <c r="EI371" s="125"/>
      <c r="EJ371" s="125"/>
      <c r="EK371" s="125"/>
      <c r="EL371" s="125"/>
      <c r="EM371" s="125"/>
      <c r="EN371" s="125"/>
      <c r="EO371" s="125"/>
      <c r="EP371" s="120"/>
      <c r="EQ371" s="120"/>
      <c r="ER371" s="120"/>
      <c r="ES371" s="120"/>
      <c r="ET371" s="120"/>
      <c r="EU371" s="120"/>
      <c r="EV371" s="120"/>
      <c r="EW371" s="120"/>
      <c r="EX371" s="120"/>
      <c r="EY371" s="126"/>
      <c r="EZ371" s="119"/>
      <c r="FA371" s="119"/>
      <c r="FB371" s="119"/>
      <c r="FC371" s="120"/>
      <c r="FD371" s="120"/>
      <c r="FE371" s="120"/>
      <c r="FF371" s="120"/>
      <c r="FG371" s="120"/>
      <c r="FH371" s="120"/>
      <c r="FI371" s="120"/>
      <c r="FJ371" s="120"/>
      <c r="FK371" s="120"/>
      <c r="FL371" s="120"/>
      <c r="FM371" s="120"/>
      <c r="FN371" s="120"/>
      <c r="FO371" s="120"/>
      <c r="FP371" s="120"/>
      <c r="FQ371" s="120"/>
      <c r="FR371" s="120"/>
      <c r="FS371" s="120"/>
      <c r="FT371" s="120"/>
      <c r="FU371" s="119"/>
      <c r="FV371" s="119"/>
      <c r="FW371" s="119"/>
      <c r="FX371" s="119"/>
      <c r="FY371" s="119"/>
      <c r="FZ371" s="119"/>
      <c r="GA371" s="119"/>
      <c r="GB371" s="119"/>
      <c r="GC371" s="119"/>
      <c r="GD371" s="119"/>
      <c r="GE371" s="119"/>
      <c r="GF371" s="119"/>
      <c r="GG371" s="120"/>
      <c r="GH371" s="120"/>
      <c r="GI371" s="120"/>
      <c r="GJ371" s="120"/>
      <c r="GK371" s="120"/>
      <c r="GL371" s="120"/>
      <c r="GM371" s="120"/>
      <c r="GN371" s="120"/>
      <c r="GO371" s="164"/>
      <c r="GP371" s="164"/>
      <c r="GQ371" s="164"/>
      <c r="GR371" s="164"/>
      <c r="GS371" s="164"/>
      <c r="GT371" s="120"/>
      <c r="GU371" s="120"/>
      <c r="GV371" s="120"/>
      <c r="GW371" s="120"/>
      <c r="GX371" s="119"/>
      <c r="GY371" s="119"/>
      <c r="GZ371" s="119"/>
      <c r="HA371" s="119"/>
      <c r="HB371" s="119"/>
      <c r="HC371" s="119"/>
      <c r="HD371" s="119"/>
      <c r="HE371" s="119"/>
      <c r="HF371" s="119"/>
      <c r="HG371" s="119"/>
      <c r="HH371" s="119"/>
      <c r="HI371" s="120"/>
      <c r="HJ371" s="119"/>
      <c r="HK371" s="119"/>
      <c r="HL371" s="119"/>
      <c r="HM371" s="119"/>
      <c r="HN371" s="120"/>
      <c r="HO371" s="120"/>
      <c r="HP371" s="120"/>
      <c r="HQ371" s="120"/>
      <c r="HR371" s="120"/>
      <c r="HS371" s="120"/>
      <c r="HT371" s="120"/>
      <c r="HU371" s="120"/>
      <c r="HV371" s="120"/>
      <c r="HW371" s="120"/>
      <c r="HX371" s="120"/>
      <c r="HY371" s="120"/>
      <c r="HZ371" s="120"/>
      <c r="IA371" s="120"/>
      <c r="IB371" s="120"/>
      <c r="IC371" s="119"/>
      <c r="ID371" s="119"/>
      <c r="IE371" s="119"/>
      <c r="IF371" s="119"/>
      <c r="IG371" s="119"/>
      <c r="IH371" s="119"/>
      <c r="II371" s="119"/>
      <c r="IJ371" s="119"/>
      <c r="IK371" s="119"/>
      <c r="IL371" s="119"/>
      <c r="IM371" s="119"/>
      <c r="IN371" s="119"/>
      <c r="IO371" s="119"/>
      <c r="IP371" s="119"/>
      <c r="IQ371" s="119"/>
      <c r="IR371" s="119"/>
      <c r="IS371" s="119"/>
      <c r="IT371" s="119"/>
      <c r="IU371" s="119"/>
      <c r="IV371" s="119"/>
      <c r="IW371" s="119"/>
      <c r="IX371" s="119"/>
      <c r="IY371" s="119"/>
      <c r="IZ371" s="119"/>
      <c r="JA371" s="120"/>
      <c r="JB371" s="120"/>
      <c r="JC371" s="120"/>
      <c r="JD371" s="120"/>
      <c r="JE371" s="120"/>
      <c r="JF371" s="120"/>
      <c r="JG371" s="119"/>
      <c r="JH371" s="119"/>
      <c r="JI371" s="119"/>
      <c r="JJ371" s="119"/>
      <c r="JK371" s="119"/>
      <c r="JL371" s="119"/>
      <c r="JM371" s="119"/>
      <c r="JN371" s="119"/>
      <c r="JO371" s="119"/>
      <c r="JP371" s="119"/>
      <c r="JQ371" s="119"/>
      <c r="JR371" s="119"/>
      <c r="JS371" s="119"/>
      <c r="JT371" s="119"/>
      <c r="JU371" s="119"/>
      <c r="JV371" s="119"/>
      <c r="JW371" s="119"/>
      <c r="JX371" s="119"/>
      <c r="JY371" s="119"/>
      <c r="JZ371" s="119"/>
      <c r="KA371" s="119"/>
      <c r="KB371" s="119"/>
      <c r="KC371" s="230"/>
      <c r="KD371" s="230"/>
      <c r="KE371" s="230"/>
      <c r="KF371" s="230"/>
      <c r="KG371" s="230"/>
      <c r="KH371" s="230"/>
      <c r="KI371" s="230"/>
      <c r="KJ371" s="230"/>
      <c r="KK371" s="230"/>
      <c r="KL371" s="230"/>
      <c r="KM371" s="230"/>
      <c r="KN371" s="230"/>
      <c r="KO371" s="230"/>
      <c r="KP371" s="230"/>
      <c r="KQ371" s="119"/>
      <c r="KR371" s="119"/>
      <c r="KS371" s="119"/>
      <c r="KT371" s="119"/>
      <c r="KU371" s="119"/>
      <c r="KV371" s="119"/>
      <c r="KW371" s="119"/>
      <c r="KX371" s="119"/>
      <c r="KY371" s="119"/>
      <c r="KZ371" s="119"/>
      <c r="LA371" s="119"/>
      <c r="LB371" s="119"/>
      <c r="LC371" s="119"/>
      <c r="LD371" s="125"/>
      <c r="LE371" s="125"/>
      <c r="LF371" s="125"/>
      <c r="LG371" s="231"/>
      <c r="LH371" s="231"/>
      <c r="LI371" s="231"/>
      <c r="LJ371" s="231"/>
      <c r="LK371" s="231"/>
      <c r="LL371" s="231"/>
      <c r="LM371" s="231"/>
      <c r="LN371" s="231"/>
      <c r="LO371" s="231"/>
      <c r="LP371" s="231"/>
      <c r="LQ371" s="231"/>
      <c r="LR371" s="231"/>
      <c r="LS371" s="125"/>
      <c r="LT371" s="125"/>
      <c r="LU371" s="125"/>
      <c r="LV371" s="125"/>
      <c r="LW371" s="125"/>
      <c r="LX371" s="126"/>
      <c r="LY371" s="119"/>
      <c r="LZ371" s="119"/>
      <c r="MA371" s="119"/>
      <c r="MB371" s="119"/>
      <c r="MC371" s="119"/>
      <c r="MD371" s="119"/>
      <c r="ME371" s="119"/>
      <c r="MF371" s="119"/>
      <c r="MG371" s="119"/>
      <c r="MH371" s="119"/>
      <c r="MI371" s="119"/>
      <c r="MJ371" s="119"/>
      <c r="MK371" s="230"/>
      <c r="ML371" s="230"/>
      <c r="MM371" s="230"/>
      <c r="MN371" s="230"/>
      <c r="MO371" s="230"/>
      <c r="MP371" s="230"/>
      <c r="MQ371" s="230"/>
      <c r="MR371" s="230"/>
      <c r="MS371" s="230"/>
      <c r="MT371" s="230"/>
      <c r="MU371" s="230"/>
      <c r="MV371" s="230"/>
      <c r="MW371" s="230"/>
      <c r="MX371" s="230"/>
      <c r="MY371" s="119"/>
      <c r="MZ371" s="119"/>
      <c r="NA371" s="119"/>
      <c r="NB371" s="119"/>
      <c r="NC371" s="126"/>
      <c r="ND371" s="119"/>
      <c r="NE371" s="119"/>
      <c r="NF371" s="119"/>
      <c r="NG371" s="119"/>
      <c r="NH371" s="119"/>
      <c r="NI371" s="119"/>
      <c r="NJ371" s="119"/>
      <c r="NK371" s="119"/>
      <c r="NL371" s="119"/>
      <c r="NM371" s="119"/>
      <c r="NN371" s="119"/>
      <c r="NO371" s="119"/>
      <c r="NP371" s="119"/>
      <c r="NQ371" s="119"/>
      <c r="NR371" s="119"/>
      <c r="NS371" s="119"/>
      <c r="NT371" s="119"/>
      <c r="NU371" s="119"/>
      <c r="NV371" s="119"/>
      <c r="NW371" s="119"/>
      <c r="NX371" s="119"/>
      <c r="NY371" s="119"/>
      <c r="NZ371" s="119"/>
      <c r="OA371" s="119"/>
      <c r="OB371" s="119"/>
      <c r="OC371" s="119"/>
      <c r="OD371" s="119"/>
      <c r="OE371" s="119"/>
      <c r="OF371" s="119"/>
      <c r="OG371" s="119"/>
      <c r="OH371" s="119"/>
      <c r="OI371" s="119"/>
      <c r="OJ371" s="119"/>
      <c r="OK371" s="119"/>
      <c r="OL371" s="119"/>
      <c r="OM371" s="30"/>
      <c r="ON371" s="15"/>
    </row>
    <row r="372" spans="1:404" ht="42.75" hidden="1" customHeight="1">
      <c r="A372" s="95">
        <v>361</v>
      </c>
      <c r="B372" s="51">
        <v>116</v>
      </c>
      <c r="C372" s="16" t="s">
        <v>328</v>
      </c>
      <c r="D372" s="14" t="s">
        <v>2</v>
      </c>
      <c r="E372" s="16" t="s">
        <v>329</v>
      </c>
      <c r="F372" s="82" t="s">
        <v>2</v>
      </c>
      <c r="G372" s="14"/>
      <c r="H372" s="89" t="s">
        <v>329</v>
      </c>
      <c r="I372" s="57" t="s">
        <v>1154</v>
      </c>
      <c r="J372" s="54"/>
      <c r="K372" s="30" t="s">
        <v>636</v>
      </c>
      <c r="L372" s="30" t="s">
        <v>957</v>
      </c>
      <c r="M372" s="29" t="s">
        <v>983</v>
      </c>
      <c r="N372" s="93" t="s">
        <v>639</v>
      </c>
      <c r="O372" s="105" t="s">
        <v>27</v>
      </c>
      <c r="P372" s="54"/>
      <c r="Q372" s="30"/>
      <c r="R372" s="30" t="s">
        <v>27</v>
      </c>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152"/>
      <c r="BH372" s="152"/>
      <c r="BI372" s="152" t="s">
        <v>1072</v>
      </c>
      <c r="BJ372" s="30">
        <v>2</v>
      </c>
      <c r="BK372" s="30">
        <v>1</v>
      </c>
      <c r="BL372" s="30">
        <v>2</v>
      </c>
      <c r="BM372" s="30">
        <v>2</v>
      </c>
      <c r="BN372" s="23">
        <v>1</v>
      </c>
      <c r="BO372" s="23">
        <v>1</v>
      </c>
      <c r="BP372" s="30">
        <v>2</v>
      </c>
      <c r="BQ372" s="30">
        <v>1</v>
      </c>
      <c r="BR372" s="30">
        <v>2</v>
      </c>
      <c r="BS372" s="30">
        <v>2</v>
      </c>
      <c r="BT372" s="30">
        <v>2</v>
      </c>
      <c r="BU372" s="23">
        <v>2</v>
      </c>
      <c r="BV372" s="30">
        <v>2</v>
      </c>
      <c r="BW372" s="23">
        <v>1</v>
      </c>
      <c r="BX372" s="30">
        <v>2</v>
      </c>
      <c r="BY372" s="30">
        <v>2</v>
      </c>
      <c r="BZ372" s="30">
        <v>2</v>
      </c>
      <c r="CA372" s="30">
        <v>1</v>
      </c>
      <c r="CB372" s="30"/>
      <c r="CC372" s="185">
        <f>COUNTIF(BJ372:CA372,"2")</f>
        <v>12</v>
      </c>
      <c r="CD372" s="186">
        <f t="shared" ref="CD372" si="1146">CC372/(CC372+CE372+CG372+CI372)</f>
        <v>0.66666666666666663</v>
      </c>
      <c r="CE372" s="185">
        <f>COUNTIF(BJ372:CA372,"1")</f>
        <v>6</v>
      </c>
      <c r="CF372" s="186">
        <f t="shared" ref="CF372" si="1147">CE372/(CC372+CE372+CG372+CI372)</f>
        <v>0.33333333333333331</v>
      </c>
      <c r="CG372" s="185">
        <f>COUNTIF(BJ372:CA372,"0")</f>
        <v>0</v>
      </c>
      <c r="CH372" s="186">
        <f t="shared" ref="CH372" si="1148">CG372/(CC372+CE372+CG372+CI372)</f>
        <v>0</v>
      </c>
      <c r="CI372" s="185">
        <f>COUNTIF(BJ372:CA372,"KĐG")</f>
        <v>0</v>
      </c>
      <c r="CJ372" s="186">
        <f t="shared" ref="CJ372" si="1149">CI372/(CC372+CE372+CG372+CI372)</f>
        <v>0</v>
      </c>
      <c r="CK372" s="187">
        <f t="shared" ref="CK372" si="1150">(((CC372*2)+(CE372*1)+(CG372*0)))/(CC372+CE372+CG372)</f>
        <v>1.6666666666666667</v>
      </c>
      <c r="CL372" s="169" t="str">
        <f t="shared" ref="CL372" si="1151">IF(CJ372&gt;=50%,"KĐG",IF(CK372&gt;=1.6,"ĐMT",IF(CK372&gt;=1,"CCG","CĐ")))</f>
        <v>ĐMT</v>
      </c>
      <c r="CM372" s="30"/>
      <c r="CN372" s="30"/>
      <c r="CO372" s="130"/>
      <c r="CP372" s="130"/>
      <c r="CQ372" s="130"/>
      <c r="CR372" s="130"/>
      <c r="CS372" s="130"/>
      <c r="CT372" s="130"/>
      <c r="CU372" s="130"/>
      <c r="CV372" s="130"/>
      <c r="CW372" s="130"/>
      <c r="CX372" s="130"/>
      <c r="CY372" s="30"/>
      <c r="CZ372" s="30"/>
      <c r="DA372" s="30"/>
      <c r="DB372" s="30"/>
      <c r="DC372" s="30"/>
      <c r="DD372" s="30"/>
      <c r="DE372" s="30"/>
      <c r="DF372" s="30"/>
      <c r="DG372" s="30"/>
      <c r="DH372" s="135"/>
      <c r="DI372" s="30"/>
      <c r="DJ372" s="30"/>
      <c r="DK372" s="30"/>
      <c r="DL372" s="30"/>
      <c r="DM372" s="30"/>
      <c r="DN372" s="30"/>
      <c r="DO372" s="30"/>
      <c r="DP372" s="30"/>
      <c r="DQ372" s="30"/>
      <c r="DR372" s="135"/>
      <c r="DS372" s="30"/>
      <c r="DT372" s="30"/>
      <c r="DU372" s="30"/>
      <c r="DV372" s="130"/>
      <c r="DW372" s="130"/>
      <c r="DX372" s="130"/>
      <c r="DY372" s="130"/>
      <c r="DZ372" s="130"/>
      <c r="EA372" s="130"/>
      <c r="EB372" s="130"/>
      <c r="EC372" s="130"/>
      <c r="ED372" s="130"/>
      <c r="EE372" s="130"/>
      <c r="EF372" s="130"/>
      <c r="EG372" s="130"/>
      <c r="EH372" s="130"/>
      <c r="EI372" s="130"/>
      <c r="EJ372" s="130"/>
      <c r="EK372" s="130"/>
      <c r="EL372" s="130"/>
      <c r="EM372" s="130"/>
      <c r="EN372" s="130"/>
      <c r="EO372" s="130"/>
      <c r="EP372" s="30"/>
      <c r="EQ372" s="30"/>
      <c r="ER372" s="30"/>
      <c r="ES372" s="30"/>
      <c r="ET372" s="30"/>
      <c r="EU372" s="30"/>
      <c r="EV372" s="30"/>
      <c r="EW372" s="30"/>
      <c r="EX372" s="30"/>
      <c r="EY372" s="135"/>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c r="IY372" s="30"/>
      <c r="IZ372" s="30"/>
      <c r="JA372" s="30"/>
      <c r="JB372" s="30"/>
      <c r="JC372" s="30"/>
      <c r="JD372" s="30"/>
      <c r="JE372" s="30"/>
      <c r="JF372" s="30"/>
      <c r="JG372" s="30"/>
      <c r="JH372" s="30"/>
      <c r="JI372" s="30"/>
      <c r="JJ372" s="30"/>
      <c r="JK372" s="30"/>
      <c r="JL372" s="30"/>
      <c r="JM372" s="30"/>
      <c r="JN372" s="30"/>
      <c r="JO372" s="30"/>
      <c r="JP372" s="30"/>
      <c r="JQ372" s="30"/>
      <c r="JR372" s="30"/>
      <c r="JS372" s="30"/>
      <c r="JT372" s="30"/>
      <c r="JU372" s="30"/>
      <c r="JV372" s="30"/>
      <c r="JW372" s="30"/>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c r="KZ372" s="30"/>
      <c r="LA372" s="30"/>
      <c r="LB372" s="30"/>
      <c r="LC372" s="30"/>
      <c r="LD372" s="130"/>
      <c r="LE372" s="130"/>
      <c r="LF372" s="130"/>
      <c r="LG372" s="130"/>
      <c r="LH372" s="130"/>
      <c r="LI372" s="130"/>
      <c r="LJ372" s="130"/>
      <c r="LK372" s="130"/>
      <c r="LL372" s="130"/>
      <c r="LM372" s="130"/>
      <c r="LN372" s="130"/>
      <c r="LO372" s="130"/>
      <c r="LP372" s="130"/>
      <c r="LQ372" s="130"/>
      <c r="LR372" s="130"/>
      <c r="LS372" s="130"/>
      <c r="LT372" s="130"/>
      <c r="LU372" s="130"/>
      <c r="LV372" s="130"/>
      <c r="LW372" s="130"/>
      <c r="LX372" s="135"/>
      <c r="LY372" s="30"/>
      <c r="LZ372" s="30"/>
      <c r="MA372" s="30"/>
      <c r="MB372" s="30"/>
      <c r="MC372" s="30"/>
      <c r="MD372" s="30"/>
      <c r="ME372" s="30"/>
      <c r="MF372" s="30"/>
      <c r="MG372" s="30"/>
      <c r="MH372" s="30"/>
      <c r="MI372" s="30"/>
      <c r="MJ372" s="30"/>
      <c r="MK372" s="30"/>
      <c r="ML372" s="30"/>
      <c r="MM372" s="30"/>
      <c r="MN372" s="30"/>
      <c r="MO372" s="30"/>
      <c r="MP372" s="30"/>
      <c r="MQ372" s="30"/>
      <c r="MR372" s="30"/>
      <c r="MS372" s="30"/>
      <c r="MT372" s="30"/>
      <c r="MU372" s="30"/>
      <c r="MV372" s="30"/>
      <c r="MW372" s="30"/>
      <c r="MX372" s="30"/>
      <c r="MY372" s="30"/>
      <c r="MZ372" s="30"/>
      <c r="NA372" s="30"/>
      <c r="NB372" s="30"/>
      <c r="NC372" s="135"/>
      <c r="ND372" s="30"/>
      <c r="NE372" s="30"/>
      <c r="NF372" s="30"/>
      <c r="NG372" s="30"/>
      <c r="NH372" s="30"/>
      <c r="NI372" s="30"/>
      <c r="NJ372" s="30"/>
      <c r="NK372" s="30"/>
      <c r="NL372" s="30"/>
      <c r="NM372" s="30"/>
      <c r="NN372" s="30"/>
      <c r="NO372" s="30"/>
      <c r="NP372" s="30"/>
      <c r="NQ372" s="30"/>
      <c r="NR372" s="30"/>
      <c r="NS372" s="30"/>
      <c r="NT372" s="30"/>
      <c r="NU372" s="30"/>
      <c r="NV372" s="30"/>
      <c r="NW372" s="30"/>
      <c r="NX372" s="30"/>
      <c r="NY372" s="30"/>
      <c r="NZ372" s="30"/>
      <c r="OA372" s="30"/>
      <c r="OB372" s="30"/>
      <c r="OC372" s="30"/>
      <c r="OD372" s="30"/>
      <c r="OE372" s="30"/>
      <c r="OF372" s="30"/>
      <c r="OG372" s="30"/>
      <c r="OH372" s="30"/>
      <c r="OI372" s="30"/>
      <c r="OJ372" s="30"/>
      <c r="OK372" s="30"/>
      <c r="OL372" s="30"/>
      <c r="OM372" s="30">
        <f>COUNTIF(Q372:AA372,"x")</f>
        <v>1</v>
      </c>
      <c r="ON372" s="51"/>
    </row>
    <row r="373" spans="1:404" ht="39" hidden="1" customHeight="1">
      <c r="A373" s="95">
        <v>364</v>
      </c>
      <c r="B373" s="51">
        <v>117</v>
      </c>
      <c r="C373" s="16" t="s">
        <v>330</v>
      </c>
      <c r="D373" s="14" t="s">
        <v>2</v>
      </c>
      <c r="E373" s="16" t="s">
        <v>331</v>
      </c>
      <c r="F373" s="82" t="s">
        <v>2</v>
      </c>
      <c r="G373" s="29"/>
      <c r="H373" s="16" t="s">
        <v>331</v>
      </c>
      <c r="I373" s="57" t="s">
        <v>1206</v>
      </c>
      <c r="J373" s="54"/>
      <c r="K373" s="30" t="s">
        <v>636</v>
      </c>
      <c r="L373" s="30" t="s">
        <v>957</v>
      </c>
      <c r="M373" s="29" t="s">
        <v>983</v>
      </c>
      <c r="N373" s="93" t="s">
        <v>639</v>
      </c>
      <c r="O373" s="105" t="s">
        <v>27</v>
      </c>
      <c r="P373" s="54">
        <v>1</v>
      </c>
      <c r="Q373" s="30"/>
      <c r="R373" s="30"/>
      <c r="S373" s="30" t="s">
        <v>27</v>
      </c>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152" t="s">
        <v>1067</v>
      </c>
      <c r="CN373" s="152" t="s">
        <v>1067</v>
      </c>
      <c r="CO373" s="152" t="s">
        <v>1067</v>
      </c>
      <c r="CP373" s="30">
        <v>2</v>
      </c>
      <c r="CQ373" s="30">
        <v>2</v>
      </c>
      <c r="CR373" s="30">
        <v>2</v>
      </c>
      <c r="CS373" s="30">
        <v>2</v>
      </c>
      <c r="CT373" s="23">
        <v>1</v>
      </c>
      <c r="CU373" s="23">
        <v>2</v>
      </c>
      <c r="CV373" s="30">
        <v>2</v>
      </c>
      <c r="CW373" s="30">
        <v>2</v>
      </c>
      <c r="CX373" s="30">
        <v>2</v>
      </c>
      <c r="CY373" s="30">
        <v>2</v>
      </c>
      <c r="CZ373" s="30">
        <v>2</v>
      </c>
      <c r="DA373" s="23">
        <v>2</v>
      </c>
      <c r="DB373" s="30">
        <v>2</v>
      </c>
      <c r="DC373" s="23">
        <v>1</v>
      </c>
      <c r="DD373" s="30">
        <v>2</v>
      </c>
      <c r="DE373" s="30">
        <v>2</v>
      </c>
      <c r="DF373" s="30">
        <v>2</v>
      </c>
      <c r="DG373" s="30"/>
      <c r="DH373" s="201">
        <f>COUNTIF(CP373:DG373,"2")</f>
        <v>15</v>
      </c>
      <c r="DI373" s="198">
        <f t="shared" ref="DI373" si="1152">DH373/(DH373+DJ373+DL373+DN373)</f>
        <v>0.88235294117647056</v>
      </c>
      <c r="DJ373" s="201">
        <f>COUNTIF(CP373:DG373,"1")</f>
        <v>2</v>
      </c>
      <c r="DK373" s="198">
        <f t="shared" ref="DK373" si="1153">DJ373/(DH373+DJ373+DL373+DN373)</f>
        <v>0.11764705882352941</v>
      </c>
      <c r="DL373" s="201">
        <f>COUNTIF(CP373:DG373,"0")</f>
        <v>0</v>
      </c>
      <c r="DM373" s="198">
        <f t="shared" ref="DM373" si="1154">DL373/(DH373+DJ373+DL373+DN373)</f>
        <v>0</v>
      </c>
      <c r="DN373" s="201">
        <f>COUNTIF(CP373:DG373,"KĐG")</f>
        <v>0</v>
      </c>
      <c r="DO373" s="198">
        <f t="shared" ref="DO373" si="1155">DN373/(DH373+DJ373+DL373+DN373)</f>
        <v>0</v>
      </c>
      <c r="DP373" s="199">
        <f t="shared" ref="DP373" si="1156">(((DH373*2)+(DJ373*1)+(DL373*0)))/(DH373+DJ373+DL373)</f>
        <v>1.8823529411764706</v>
      </c>
      <c r="DQ373" s="169" t="str">
        <f t="shared" ref="DQ373" si="1157">IF(DO373&gt;=50%,"KĐG",IF(DP373&gt;=1.6,"ĐMT",IF(DP373&gt;=1,"CCG","CĐ")))</f>
        <v>ĐMT</v>
      </c>
      <c r="DR373" s="135"/>
      <c r="DS373" s="30"/>
      <c r="DT373" s="30"/>
      <c r="DU373" s="30"/>
      <c r="DV373" s="130"/>
      <c r="DW373" s="130"/>
      <c r="DX373" s="130"/>
      <c r="DY373" s="130"/>
      <c r="DZ373" s="130"/>
      <c r="EA373" s="130"/>
      <c r="EB373" s="130"/>
      <c r="EC373" s="130"/>
      <c r="ED373" s="130"/>
      <c r="EE373" s="130"/>
      <c r="EF373" s="130"/>
      <c r="EG373" s="130"/>
      <c r="EH373" s="130"/>
      <c r="EI373" s="130"/>
      <c r="EJ373" s="130"/>
      <c r="EK373" s="130"/>
      <c r="EL373" s="130"/>
      <c r="EM373" s="130"/>
      <c r="EN373" s="130"/>
      <c r="EO373" s="130"/>
      <c r="EP373" s="30"/>
      <c r="EQ373" s="30"/>
      <c r="ER373" s="30"/>
      <c r="ES373" s="30"/>
      <c r="ET373" s="30"/>
      <c r="EU373" s="30"/>
      <c r="EV373" s="30"/>
      <c r="EW373" s="30"/>
      <c r="EX373" s="30"/>
      <c r="EY373" s="135"/>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130"/>
      <c r="LE373" s="130"/>
      <c r="LF373" s="130"/>
      <c r="LG373" s="130"/>
      <c r="LH373" s="130"/>
      <c r="LI373" s="130"/>
      <c r="LJ373" s="130"/>
      <c r="LK373" s="130"/>
      <c r="LL373" s="130"/>
      <c r="LM373" s="130"/>
      <c r="LN373" s="130"/>
      <c r="LO373" s="130"/>
      <c r="LP373" s="130"/>
      <c r="LQ373" s="130"/>
      <c r="LR373" s="130"/>
      <c r="LS373" s="130"/>
      <c r="LT373" s="130"/>
      <c r="LU373" s="130"/>
      <c r="LV373" s="130"/>
      <c r="LW373" s="130"/>
      <c r="LX373" s="135"/>
      <c r="LY373" s="30"/>
      <c r="LZ373" s="30"/>
      <c r="MA373" s="30"/>
      <c r="MB373" s="30"/>
      <c r="MC373" s="30"/>
      <c r="MD373" s="30"/>
      <c r="ME373" s="30"/>
      <c r="MF373" s="30"/>
      <c r="MG373" s="30"/>
      <c r="MH373" s="30"/>
      <c r="MI373" s="30"/>
      <c r="MJ373" s="30"/>
      <c r="MK373" s="30"/>
      <c r="ML373" s="30"/>
      <c r="MM373" s="30"/>
      <c r="MN373" s="30"/>
      <c r="MO373" s="30"/>
      <c r="MP373" s="30"/>
      <c r="MQ373" s="30"/>
      <c r="MR373" s="30"/>
      <c r="MS373" s="30"/>
      <c r="MT373" s="30"/>
      <c r="MU373" s="30"/>
      <c r="MV373" s="30"/>
      <c r="MW373" s="30"/>
      <c r="MX373" s="30"/>
      <c r="MY373" s="30"/>
      <c r="MZ373" s="30"/>
      <c r="NA373" s="30"/>
      <c r="NB373" s="30"/>
      <c r="NC373" s="135"/>
      <c r="ND373" s="30"/>
      <c r="NE373" s="30"/>
      <c r="NF373" s="30"/>
      <c r="NG373" s="30"/>
      <c r="NH373" s="30"/>
      <c r="NI373" s="30"/>
      <c r="NJ373" s="30"/>
      <c r="NK373" s="30"/>
      <c r="NL373" s="30"/>
      <c r="NM373" s="30"/>
      <c r="NN373" s="30"/>
      <c r="NO373" s="30"/>
      <c r="NP373" s="30"/>
      <c r="NQ373" s="30"/>
      <c r="NR373" s="30"/>
      <c r="NS373" s="30"/>
      <c r="NT373" s="30"/>
      <c r="NU373" s="30"/>
      <c r="NV373" s="30"/>
      <c r="NW373" s="30"/>
      <c r="NX373" s="30"/>
      <c r="NY373" s="30"/>
      <c r="NZ373" s="30"/>
      <c r="OA373" s="30"/>
      <c r="OB373" s="30"/>
      <c r="OC373" s="30"/>
      <c r="OD373" s="30"/>
      <c r="OE373" s="30"/>
      <c r="OF373" s="30"/>
      <c r="OG373" s="30"/>
      <c r="OH373" s="30"/>
      <c r="OI373" s="30"/>
      <c r="OJ373" s="30"/>
      <c r="OK373" s="30"/>
      <c r="OL373" s="30"/>
      <c r="OM373" s="30">
        <f>COUNTIF(Q373:AA373,"x")</f>
        <v>1</v>
      </c>
      <c r="ON373" s="51"/>
    </row>
    <row r="374" spans="1:404" ht="54" hidden="1" customHeight="1">
      <c r="A374" s="95">
        <v>367</v>
      </c>
      <c r="B374" s="51">
        <v>118</v>
      </c>
      <c r="C374" s="16" t="s">
        <v>590</v>
      </c>
      <c r="D374" s="14" t="s">
        <v>2</v>
      </c>
      <c r="E374" s="16" t="s">
        <v>332</v>
      </c>
      <c r="F374" s="82" t="s">
        <v>2</v>
      </c>
      <c r="G374" s="14"/>
      <c r="H374" s="89" t="s">
        <v>332</v>
      </c>
      <c r="I374" s="57" t="s">
        <v>1081</v>
      </c>
      <c r="J374" s="54"/>
      <c r="K374" s="30" t="s">
        <v>636</v>
      </c>
      <c r="L374" s="30" t="s">
        <v>957</v>
      </c>
      <c r="M374" s="29" t="s">
        <v>983</v>
      </c>
      <c r="N374" s="93" t="s">
        <v>639</v>
      </c>
      <c r="O374" s="105" t="s">
        <v>27</v>
      </c>
      <c r="P374" s="54"/>
      <c r="Q374" s="30" t="s">
        <v>27</v>
      </c>
      <c r="R374" s="30"/>
      <c r="S374" s="30"/>
      <c r="T374" s="30"/>
      <c r="U374" s="30"/>
      <c r="V374" s="30"/>
      <c r="W374" s="30"/>
      <c r="X374" s="30"/>
      <c r="Y374" s="30"/>
      <c r="Z374" s="30"/>
      <c r="AA374" s="30"/>
      <c r="AB374" s="152"/>
      <c r="AC374" s="152" t="s">
        <v>1066</v>
      </c>
      <c r="AD374" s="152"/>
      <c r="AE374" s="30">
        <v>1</v>
      </c>
      <c r="AF374" s="30">
        <v>1</v>
      </c>
      <c r="AG374" s="30">
        <v>2</v>
      </c>
      <c r="AH374" s="30">
        <v>2</v>
      </c>
      <c r="AI374" s="23">
        <v>1</v>
      </c>
      <c r="AJ374" s="23">
        <v>1</v>
      </c>
      <c r="AK374" s="30">
        <v>2</v>
      </c>
      <c r="AL374" s="30">
        <v>2</v>
      </c>
      <c r="AM374" s="30">
        <v>2</v>
      </c>
      <c r="AN374" s="30">
        <v>2</v>
      </c>
      <c r="AO374" s="30">
        <v>2</v>
      </c>
      <c r="AP374" s="23">
        <v>2</v>
      </c>
      <c r="AQ374" s="30">
        <v>2</v>
      </c>
      <c r="AR374" s="23">
        <v>1</v>
      </c>
      <c r="AS374" s="30">
        <v>2</v>
      </c>
      <c r="AT374" s="30">
        <v>2</v>
      </c>
      <c r="AU374" s="30">
        <v>2</v>
      </c>
      <c r="AV374" s="30">
        <v>2</v>
      </c>
      <c r="AW374" s="173">
        <f>COUNTIF(AE374:AV374,"2")</f>
        <v>13</v>
      </c>
      <c r="AX374" s="174">
        <f t="shared" ref="AX374:AX375" si="1158">AW374/(AW374+AY374+BA374+BC374)</f>
        <v>0.72222222222222221</v>
      </c>
      <c r="AY374" s="173">
        <f>COUNTIF(AE374:AV374,"1")</f>
        <v>5</v>
      </c>
      <c r="AZ374" s="174">
        <f t="shared" ref="AZ374:AZ375" si="1159">AY374/(AW374+AY374+BA374+BC374)</f>
        <v>0.27777777777777779</v>
      </c>
      <c r="BA374" s="173">
        <f>COUNTIF(AE374:AV374,"0")</f>
        <v>0</v>
      </c>
      <c r="BB374" s="174">
        <f t="shared" ref="BB374:BB375" si="1160">BA374/(AW374+AY374+BA374+BC374)</f>
        <v>0</v>
      </c>
      <c r="BC374" s="173">
        <f>COUNTIF(AE374:AV374,"KĐG")</f>
        <v>0</v>
      </c>
      <c r="BD374" s="174">
        <f t="shared" ref="BD374:BD375" si="1161">BC374/(AW374+AY374+BA374+BC374)</f>
        <v>0</v>
      </c>
      <c r="BE374" s="175">
        <f t="shared" ref="BE374:BE375" si="1162">(((AW374*2)+(AY374*1)+(BA374*0)))/(AW374+AY374+BA374)</f>
        <v>1.7222222222222223</v>
      </c>
      <c r="BF374" s="169" t="str">
        <f t="shared" ref="BF374:BF375" si="1163">IF(BD374&gt;=50%,"KĐG",IF(BE374&gt;=1.6,"ĐMT",IF(BE374&gt;=1,"CCG","CĐ")))</f>
        <v>ĐMT</v>
      </c>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130"/>
      <c r="CP374" s="130"/>
      <c r="CQ374" s="130"/>
      <c r="CR374" s="130"/>
      <c r="CS374" s="130"/>
      <c r="CT374" s="130"/>
      <c r="CU374" s="130"/>
      <c r="CV374" s="130"/>
      <c r="CW374" s="130"/>
      <c r="CX374" s="130"/>
      <c r="CY374" s="30"/>
      <c r="CZ374" s="30"/>
      <c r="DA374" s="30"/>
      <c r="DB374" s="30"/>
      <c r="DC374" s="30"/>
      <c r="DD374" s="30"/>
      <c r="DE374" s="30"/>
      <c r="DF374" s="30"/>
      <c r="DG374" s="30"/>
      <c r="DH374" s="135"/>
      <c r="DI374" s="30"/>
      <c r="DJ374" s="30"/>
      <c r="DK374" s="30"/>
      <c r="DL374" s="30"/>
      <c r="DM374" s="30"/>
      <c r="DN374" s="30"/>
      <c r="DO374" s="30"/>
      <c r="DP374" s="30"/>
      <c r="DQ374" s="30"/>
      <c r="DR374" s="135"/>
      <c r="DS374" s="30"/>
      <c r="DT374" s="30"/>
      <c r="DU374" s="30"/>
      <c r="DV374" s="130"/>
      <c r="DW374" s="130"/>
      <c r="DX374" s="130"/>
      <c r="DY374" s="130"/>
      <c r="DZ374" s="130"/>
      <c r="EA374" s="130"/>
      <c r="EB374" s="130"/>
      <c r="EC374" s="130"/>
      <c r="ED374" s="130"/>
      <c r="EE374" s="130"/>
      <c r="EF374" s="130"/>
      <c r="EG374" s="130"/>
      <c r="EH374" s="130"/>
      <c r="EI374" s="130"/>
      <c r="EJ374" s="130"/>
      <c r="EK374" s="130"/>
      <c r="EL374" s="130"/>
      <c r="EM374" s="130"/>
      <c r="EN374" s="130"/>
      <c r="EO374" s="130"/>
      <c r="EP374" s="30"/>
      <c r="EQ374" s="30"/>
      <c r="ER374" s="30"/>
      <c r="ES374" s="30"/>
      <c r="ET374" s="30"/>
      <c r="EU374" s="30"/>
      <c r="EV374" s="30"/>
      <c r="EW374" s="30"/>
      <c r="EX374" s="30"/>
      <c r="EY374" s="135"/>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c r="IY374" s="30"/>
      <c r="IZ374" s="30"/>
      <c r="JA374" s="30"/>
      <c r="JB374" s="30"/>
      <c r="JC374" s="30"/>
      <c r="JD374" s="30"/>
      <c r="JE374" s="30"/>
      <c r="JF374" s="30"/>
      <c r="JG374" s="30"/>
      <c r="JH374" s="30"/>
      <c r="JI374" s="30"/>
      <c r="JJ374" s="30"/>
      <c r="JK374" s="30"/>
      <c r="JL374" s="30"/>
      <c r="JM374" s="30"/>
      <c r="JN374" s="30"/>
      <c r="JO374" s="30"/>
      <c r="JP374" s="30"/>
      <c r="JQ374" s="30"/>
      <c r="JR374" s="30"/>
      <c r="JS374" s="30"/>
      <c r="JT374" s="30"/>
      <c r="JU374" s="30"/>
      <c r="JV374" s="30"/>
      <c r="JW374" s="30"/>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c r="KZ374" s="30"/>
      <c r="LA374" s="30"/>
      <c r="LB374" s="30"/>
      <c r="LC374" s="30"/>
      <c r="LD374" s="130"/>
      <c r="LE374" s="130"/>
      <c r="LF374" s="130"/>
      <c r="LG374" s="130"/>
      <c r="LH374" s="130"/>
      <c r="LI374" s="130"/>
      <c r="LJ374" s="130"/>
      <c r="LK374" s="130"/>
      <c r="LL374" s="130"/>
      <c r="LM374" s="130"/>
      <c r="LN374" s="130"/>
      <c r="LO374" s="130"/>
      <c r="LP374" s="130"/>
      <c r="LQ374" s="130"/>
      <c r="LR374" s="130"/>
      <c r="LS374" s="130"/>
      <c r="LT374" s="130"/>
      <c r="LU374" s="130"/>
      <c r="LV374" s="130"/>
      <c r="LW374" s="130"/>
      <c r="LX374" s="135"/>
      <c r="LY374" s="30"/>
      <c r="LZ374" s="30"/>
      <c r="MA374" s="30"/>
      <c r="MB374" s="30"/>
      <c r="MC374" s="30"/>
      <c r="MD374" s="30"/>
      <c r="ME374" s="30"/>
      <c r="MF374" s="30"/>
      <c r="MG374" s="30"/>
      <c r="MH374" s="30"/>
      <c r="MI374" s="30"/>
      <c r="MJ374" s="30"/>
      <c r="MK374" s="30"/>
      <c r="ML374" s="30"/>
      <c r="MM374" s="30"/>
      <c r="MN374" s="30"/>
      <c r="MO374" s="30"/>
      <c r="MP374" s="30"/>
      <c r="MQ374" s="30"/>
      <c r="MR374" s="30"/>
      <c r="MS374" s="30"/>
      <c r="MT374" s="30"/>
      <c r="MU374" s="30"/>
      <c r="MV374" s="30"/>
      <c r="MW374" s="30"/>
      <c r="MX374" s="30"/>
      <c r="MY374" s="30"/>
      <c r="MZ374" s="30"/>
      <c r="NA374" s="30"/>
      <c r="NB374" s="30"/>
      <c r="NC374" s="135"/>
      <c r="ND374" s="30"/>
      <c r="NE374" s="30"/>
      <c r="NF374" s="30"/>
      <c r="NG374" s="30"/>
      <c r="NH374" s="30"/>
      <c r="NI374" s="30"/>
      <c r="NJ374" s="30"/>
      <c r="NK374" s="30"/>
      <c r="NL374" s="30"/>
      <c r="NM374" s="30"/>
      <c r="NN374" s="30"/>
      <c r="NO374" s="30"/>
      <c r="NP374" s="30"/>
      <c r="NQ374" s="30"/>
      <c r="NR374" s="30"/>
      <c r="NS374" s="30"/>
      <c r="NT374" s="30"/>
      <c r="NU374" s="30"/>
      <c r="NV374" s="30"/>
      <c r="NW374" s="30"/>
      <c r="NX374" s="30"/>
      <c r="NY374" s="30"/>
      <c r="NZ374" s="30"/>
      <c r="OA374" s="30"/>
      <c r="OB374" s="30"/>
      <c r="OC374" s="30"/>
      <c r="OD374" s="30"/>
      <c r="OE374" s="30"/>
      <c r="OF374" s="30"/>
      <c r="OG374" s="30"/>
      <c r="OH374" s="30"/>
      <c r="OI374" s="30"/>
      <c r="OJ374" s="30"/>
      <c r="OK374" s="30"/>
      <c r="OL374" s="30"/>
      <c r="OM374" s="30">
        <f>COUNTIF(Q374:AA374,"x")</f>
        <v>1</v>
      </c>
      <c r="ON374" s="121"/>
    </row>
    <row r="375" spans="1:404" ht="52.5" hidden="1" customHeight="1">
      <c r="A375" s="95">
        <v>370</v>
      </c>
      <c r="B375" s="51">
        <v>119</v>
      </c>
      <c r="C375" s="24" t="s">
        <v>333</v>
      </c>
      <c r="D375" s="14" t="s">
        <v>0</v>
      </c>
      <c r="E375" s="81" t="s">
        <v>334</v>
      </c>
      <c r="F375" s="82" t="s">
        <v>2</v>
      </c>
      <c r="G375" s="14"/>
      <c r="H375" s="89" t="s">
        <v>334</v>
      </c>
      <c r="I375" s="57" t="s">
        <v>770</v>
      </c>
      <c r="J375" s="54"/>
      <c r="K375" s="30" t="s">
        <v>636</v>
      </c>
      <c r="L375" s="30" t="s">
        <v>957</v>
      </c>
      <c r="M375" s="29" t="s">
        <v>983</v>
      </c>
      <c r="N375" s="93" t="s">
        <v>639</v>
      </c>
      <c r="O375" s="105" t="s">
        <v>27</v>
      </c>
      <c r="P375" s="54"/>
      <c r="Q375" s="30" t="s">
        <v>27</v>
      </c>
      <c r="R375" s="30"/>
      <c r="S375" s="30"/>
      <c r="T375" s="30"/>
      <c r="U375" s="30"/>
      <c r="V375" s="30"/>
      <c r="W375" s="30"/>
      <c r="X375" s="30"/>
      <c r="Y375" s="30"/>
      <c r="Z375" s="30"/>
      <c r="AA375" s="30"/>
      <c r="AB375" s="152" t="s">
        <v>1072</v>
      </c>
      <c r="AC375" s="152" t="s">
        <v>1072</v>
      </c>
      <c r="AD375" s="152"/>
      <c r="AE375" s="30">
        <v>2</v>
      </c>
      <c r="AF375" s="30">
        <v>2</v>
      </c>
      <c r="AG375" s="30">
        <v>2</v>
      </c>
      <c r="AH375" s="30">
        <v>2</v>
      </c>
      <c r="AI375" s="23">
        <v>1</v>
      </c>
      <c r="AJ375" s="23">
        <v>1</v>
      </c>
      <c r="AK375" s="30">
        <v>2</v>
      </c>
      <c r="AL375" s="30">
        <v>2</v>
      </c>
      <c r="AM375" s="30">
        <v>2</v>
      </c>
      <c r="AN375" s="30">
        <v>2</v>
      </c>
      <c r="AO375" s="30">
        <v>2</v>
      </c>
      <c r="AP375" s="23">
        <v>2</v>
      </c>
      <c r="AQ375" s="30">
        <v>2</v>
      </c>
      <c r="AR375" s="23">
        <v>1</v>
      </c>
      <c r="AS375" s="30">
        <v>2</v>
      </c>
      <c r="AT375" s="30">
        <v>2</v>
      </c>
      <c r="AU375" s="30">
        <v>2</v>
      </c>
      <c r="AV375" s="30">
        <v>2</v>
      </c>
      <c r="AW375" s="173">
        <f>COUNTIF(AE375:AV375,"2")</f>
        <v>15</v>
      </c>
      <c r="AX375" s="174">
        <f t="shared" si="1158"/>
        <v>0.83333333333333337</v>
      </c>
      <c r="AY375" s="173">
        <f>COUNTIF(AE375:AV375,"1")</f>
        <v>3</v>
      </c>
      <c r="AZ375" s="174">
        <f t="shared" si="1159"/>
        <v>0.16666666666666666</v>
      </c>
      <c r="BA375" s="173">
        <f>COUNTIF(AE375:AV375,"0")</f>
        <v>0</v>
      </c>
      <c r="BB375" s="174">
        <f t="shared" si="1160"/>
        <v>0</v>
      </c>
      <c r="BC375" s="173">
        <f>COUNTIF(AE375:AV375,"KĐG")</f>
        <v>0</v>
      </c>
      <c r="BD375" s="174">
        <f t="shared" si="1161"/>
        <v>0</v>
      </c>
      <c r="BE375" s="175">
        <f t="shared" si="1162"/>
        <v>1.8333333333333333</v>
      </c>
      <c r="BF375" s="169" t="str">
        <f t="shared" si="1163"/>
        <v>ĐMT</v>
      </c>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130"/>
      <c r="CP375" s="130"/>
      <c r="CQ375" s="130"/>
      <c r="CR375" s="130"/>
      <c r="CS375" s="130"/>
      <c r="CT375" s="130"/>
      <c r="CU375" s="130"/>
      <c r="CV375" s="130"/>
      <c r="CW375" s="130"/>
      <c r="CX375" s="130"/>
      <c r="CY375" s="30"/>
      <c r="CZ375" s="30"/>
      <c r="DA375" s="30"/>
      <c r="DB375" s="30"/>
      <c r="DC375" s="30"/>
      <c r="DD375" s="30"/>
      <c r="DE375" s="30"/>
      <c r="DF375" s="30"/>
      <c r="DG375" s="30"/>
      <c r="DH375" s="135"/>
      <c r="DI375" s="30"/>
      <c r="DJ375" s="30"/>
      <c r="DK375" s="30"/>
      <c r="DL375" s="30"/>
      <c r="DM375" s="30"/>
      <c r="DN375" s="30"/>
      <c r="DO375" s="30"/>
      <c r="DP375" s="30"/>
      <c r="DQ375" s="30"/>
      <c r="DR375" s="135"/>
      <c r="DS375" s="30"/>
      <c r="DT375" s="30"/>
      <c r="DU375" s="30"/>
      <c r="DV375" s="130"/>
      <c r="DW375" s="130"/>
      <c r="DX375" s="130"/>
      <c r="DY375" s="130"/>
      <c r="DZ375" s="130"/>
      <c r="EA375" s="130"/>
      <c r="EB375" s="130"/>
      <c r="EC375" s="130"/>
      <c r="ED375" s="130"/>
      <c r="EE375" s="130"/>
      <c r="EF375" s="130"/>
      <c r="EG375" s="130"/>
      <c r="EH375" s="130"/>
      <c r="EI375" s="130"/>
      <c r="EJ375" s="130"/>
      <c r="EK375" s="130"/>
      <c r="EL375" s="130"/>
      <c r="EM375" s="130"/>
      <c r="EN375" s="130"/>
      <c r="EO375" s="130"/>
      <c r="EP375" s="30"/>
      <c r="EQ375" s="30"/>
      <c r="ER375" s="30"/>
      <c r="ES375" s="30"/>
      <c r="ET375" s="30"/>
      <c r="EU375" s="30"/>
      <c r="EV375" s="30"/>
      <c r="EW375" s="30"/>
      <c r="EX375" s="30"/>
      <c r="EY375" s="135"/>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c r="IM375" s="30"/>
      <c r="IN375" s="30"/>
      <c r="IO375" s="30"/>
      <c r="IP375" s="30"/>
      <c r="IQ375" s="30"/>
      <c r="IR375" s="30"/>
      <c r="IS375" s="30"/>
      <c r="IT375" s="30"/>
      <c r="IU375" s="30"/>
      <c r="IV375" s="30"/>
      <c r="IW375" s="30"/>
      <c r="IX375" s="30"/>
      <c r="IY375" s="30"/>
      <c r="IZ375" s="30"/>
      <c r="JA375" s="30"/>
      <c r="JB375" s="30"/>
      <c r="JC375" s="30"/>
      <c r="JD375" s="30"/>
      <c r="JE375" s="30"/>
      <c r="JF375" s="30"/>
      <c r="JG375" s="30"/>
      <c r="JH375" s="30"/>
      <c r="JI375" s="30"/>
      <c r="JJ375" s="30"/>
      <c r="JK375" s="30"/>
      <c r="JL375" s="30"/>
      <c r="JM375" s="30"/>
      <c r="JN375" s="30"/>
      <c r="JO375" s="30"/>
      <c r="JP375" s="30"/>
      <c r="JQ375" s="30"/>
      <c r="JR375" s="30"/>
      <c r="JS375" s="30"/>
      <c r="JT375" s="30"/>
      <c r="JU375" s="30"/>
      <c r="JV375" s="30"/>
      <c r="JW375" s="30"/>
      <c r="JX375" s="30"/>
      <c r="JY375" s="30"/>
      <c r="JZ375" s="30"/>
      <c r="KA375" s="30"/>
      <c r="KB375" s="30"/>
      <c r="KC375" s="30"/>
      <c r="KD375" s="30"/>
      <c r="KE375" s="30"/>
      <c r="KF375" s="30"/>
      <c r="KG375" s="30"/>
      <c r="KH375" s="30"/>
      <c r="KI375" s="30"/>
      <c r="KJ375" s="30"/>
      <c r="KK375" s="30"/>
      <c r="KL375" s="30"/>
      <c r="KM375" s="30"/>
      <c r="KN375" s="30"/>
      <c r="KO375" s="30"/>
      <c r="KP375" s="30"/>
      <c r="KQ375" s="30"/>
      <c r="KR375" s="30"/>
      <c r="KS375" s="30"/>
      <c r="KT375" s="30"/>
      <c r="KU375" s="30"/>
      <c r="KV375" s="30"/>
      <c r="KW375" s="30"/>
      <c r="KX375" s="30"/>
      <c r="KY375" s="30"/>
      <c r="KZ375" s="30"/>
      <c r="LA375" s="30"/>
      <c r="LB375" s="30"/>
      <c r="LC375" s="30"/>
      <c r="LD375" s="130"/>
      <c r="LE375" s="130"/>
      <c r="LF375" s="130"/>
      <c r="LG375" s="130"/>
      <c r="LH375" s="130"/>
      <c r="LI375" s="130"/>
      <c r="LJ375" s="130"/>
      <c r="LK375" s="130"/>
      <c r="LL375" s="130"/>
      <c r="LM375" s="130"/>
      <c r="LN375" s="130"/>
      <c r="LO375" s="130"/>
      <c r="LP375" s="130"/>
      <c r="LQ375" s="130"/>
      <c r="LR375" s="130"/>
      <c r="LS375" s="130"/>
      <c r="LT375" s="130"/>
      <c r="LU375" s="130"/>
      <c r="LV375" s="130"/>
      <c r="LW375" s="130"/>
      <c r="LX375" s="135"/>
      <c r="LY375" s="30"/>
      <c r="LZ375" s="30"/>
      <c r="MA375" s="30"/>
      <c r="MB375" s="30"/>
      <c r="MC375" s="30"/>
      <c r="MD375" s="30"/>
      <c r="ME375" s="30"/>
      <c r="MF375" s="30"/>
      <c r="MG375" s="30"/>
      <c r="MH375" s="30"/>
      <c r="MI375" s="30"/>
      <c r="MJ375" s="30"/>
      <c r="MK375" s="30"/>
      <c r="ML375" s="30"/>
      <c r="MM375" s="30"/>
      <c r="MN375" s="30"/>
      <c r="MO375" s="30"/>
      <c r="MP375" s="30"/>
      <c r="MQ375" s="30"/>
      <c r="MR375" s="30"/>
      <c r="MS375" s="30"/>
      <c r="MT375" s="30"/>
      <c r="MU375" s="30"/>
      <c r="MV375" s="30"/>
      <c r="MW375" s="30"/>
      <c r="MX375" s="30"/>
      <c r="MY375" s="30"/>
      <c r="MZ375" s="30"/>
      <c r="NA375" s="30"/>
      <c r="NB375" s="30"/>
      <c r="NC375" s="135"/>
      <c r="ND375" s="30"/>
      <c r="NE375" s="30"/>
      <c r="NF375" s="30"/>
      <c r="NG375" s="30"/>
      <c r="NH375" s="30"/>
      <c r="NI375" s="30"/>
      <c r="NJ375" s="30"/>
      <c r="NK375" s="30"/>
      <c r="NL375" s="30"/>
      <c r="NM375" s="30"/>
      <c r="NN375" s="30"/>
      <c r="NO375" s="30"/>
      <c r="NP375" s="30"/>
      <c r="NQ375" s="30"/>
      <c r="NR375" s="30"/>
      <c r="NS375" s="30"/>
      <c r="NT375" s="30"/>
      <c r="NU375" s="30"/>
      <c r="NV375" s="30"/>
      <c r="NW375" s="30"/>
      <c r="NX375" s="30"/>
      <c r="NY375" s="30"/>
      <c r="NZ375" s="30"/>
      <c r="OA375" s="30"/>
      <c r="OB375" s="30"/>
      <c r="OC375" s="30"/>
      <c r="OD375" s="30"/>
      <c r="OE375" s="30"/>
      <c r="OF375" s="30"/>
      <c r="OG375" s="30"/>
      <c r="OH375" s="30"/>
      <c r="OI375" s="30"/>
      <c r="OJ375" s="30"/>
      <c r="OK375" s="30"/>
      <c r="OL375" s="30"/>
      <c r="OM375" s="30">
        <f>COUNTIF(Q375:AA375,"x")</f>
        <v>1</v>
      </c>
      <c r="ON375" s="121"/>
    </row>
    <row r="376" spans="1:404" s="8" customFormat="1" ht="33.75" hidden="1" customHeight="1">
      <c r="A376" s="37"/>
      <c r="B376" s="37"/>
      <c r="C376" s="297" t="s">
        <v>518</v>
      </c>
      <c r="D376" s="298"/>
      <c r="E376" s="299"/>
      <c r="F376" s="29"/>
      <c r="G376" s="164">
        <f>COUNTIF(G377:G377,"x")</f>
        <v>0</v>
      </c>
      <c r="H376" s="31"/>
      <c r="I376" s="38"/>
      <c r="J376" s="30"/>
      <c r="K376" s="30"/>
      <c r="L376" s="30"/>
      <c r="M376" s="30"/>
      <c r="N376" s="30"/>
      <c r="O376" s="25" t="e">
        <f>COUNTIF('[1]3T'!I166:I166,"x")</f>
        <v>#VALUE!</v>
      </c>
      <c r="P376" s="31">
        <f>SUM(P377:P377)</f>
        <v>2</v>
      </c>
      <c r="Q376" s="108" t="s">
        <v>122</v>
      </c>
      <c r="R376" s="108" t="s">
        <v>122</v>
      </c>
      <c r="S376" s="124" t="s">
        <v>122</v>
      </c>
      <c r="T376" s="124" t="s">
        <v>122</v>
      </c>
      <c r="U376" s="124" t="s">
        <v>122</v>
      </c>
      <c r="V376" s="124" t="s">
        <v>122</v>
      </c>
      <c r="W376" s="124" t="s">
        <v>122</v>
      </c>
      <c r="X376" s="124" t="s">
        <v>122</v>
      </c>
      <c r="Y376" s="124" t="s">
        <v>122</v>
      </c>
      <c r="Z376" s="124" t="s">
        <v>122</v>
      </c>
      <c r="AA376" s="124" t="s">
        <v>122</v>
      </c>
      <c r="AB376" s="124"/>
      <c r="AC376" s="124"/>
      <c r="AD376" s="124"/>
      <c r="AE376" s="119"/>
      <c r="AF376" s="120"/>
      <c r="AG376" s="120"/>
      <c r="AH376" s="120"/>
      <c r="AI376" s="120"/>
      <c r="AJ376" s="120"/>
      <c r="AK376" s="120"/>
      <c r="AL376" s="120"/>
      <c r="AM376" s="120"/>
      <c r="AN376" s="120"/>
      <c r="AO376" s="120"/>
      <c r="AP376" s="120"/>
      <c r="AQ376" s="120"/>
      <c r="AR376" s="120"/>
      <c r="AS376" s="120"/>
      <c r="AT376" s="120"/>
      <c r="AU376" s="120"/>
      <c r="AV376" s="164"/>
      <c r="AW376" s="120"/>
      <c r="AX376" s="120"/>
      <c r="AY376" s="120"/>
      <c r="AZ376" s="120"/>
      <c r="BA376" s="119"/>
      <c r="BB376" s="119"/>
      <c r="BC376" s="119"/>
      <c r="BD376" s="119"/>
      <c r="BE376" s="119"/>
      <c r="BF376" s="119"/>
      <c r="BG376" s="119"/>
      <c r="BH376" s="119"/>
      <c r="BI376" s="119"/>
      <c r="BJ376" s="119"/>
      <c r="BK376" s="120"/>
      <c r="BL376" s="120"/>
      <c r="BM376" s="120"/>
      <c r="BN376" s="164"/>
      <c r="BO376" s="164"/>
      <c r="BP376" s="164"/>
      <c r="BQ376" s="120"/>
      <c r="BR376" s="120"/>
      <c r="BS376" s="120"/>
      <c r="BT376" s="120"/>
      <c r="BU376" s="120"/>
      <c r="BV376" s="120"/>
      <c r="BW376" s="120"/>
      <c r="BX376" s="120"/>
      <c r="BY376" s="120"/>
      <c r="BZ376" s="120"/>
      <c r="CA376" s="120"/>
      <c r="CB376" s="120"/>
      <c r="CC376" s="120"/>
      <c r="CD376" s="120"/>
      <c r="CE376" s="120"/>
      <c r="CF376" s="119"/>
      <c r="CG376" s="119"/>
      <c r="CH376" s="119"/>
      <c r="CI376" s="119"/>
      <c r="CJ376" s="119"/>
      <c r="CK376" s="119"/>
      <c r="CL376" s="119"/>
      <c r="CM376" s="119"/>
      <c r="CN376" s="119"/>
      <c r="CO376" s="125"/>
      <c r="CP376" s="125"/>
      <c r="CQ376" s="125"/>
      <c r="CR376" s="125"/>
      <c r="CS376" s="125"/>
      <c r="CT376" s="125"/>
      <c r="CU376" s="125"/>
      <c r="CV376" s="125"/>
      <c r="CW376" s="125"/>
      <c r="CX376" s="125"/>
      <c r="CY376" s="120"/>
      <c r="CZ376" s="120"/>
      <c r="DA376" s="120"/>
      <c r="DB376" s="120"/>
      <c r="DC376" s="120"/>
      <c r="DD376" s="120"/>
      <c r="DE376" s="120"/>
      <c r="DF376" s="120"/>
      <c r="DG376" s="120"/>
      <c r="DH376" s="126"/>
      <c r="DI376" s="120"/>
      <c r="DJ376" s="120"/>
      <c r="DK376" s="120"/>
      <c r="DL376" s="120"/>
      <c r="DM376" s="120"/>
      <c r="DN376" s="120"/>
      <c r="DO376" s="120"/>
      <c r="DP376" s="120"/>
      <c r="DQ376" s="120"/>
      <c r="DR376" s="126"/>
      <c r="DS376" s="119"/>
      <c r="DT376" s="119"/>
      <c r="DU376" s="119"/>
      <c r="DV376" s="125"/>
      <c r="DW376" s="203"/>
      <c r="DX376" s="203"/>
      <c r="DY376" s="203"/>
      <c r="DZ376" s="203"/>
      <c r="EA376" s="203"/>
      <c r="EB376" s="203"/>
      <c r="EC376" s="203"/>
      <c r="ED376" s="203"/>
      <c r="EE376" s="125"/>
      <c r="EF376" s="125"/>
      <c r="EG376" s="125"/>
      <c r="EH376" s="125"/>
      <c r="EI376" s="125"/>
      <c r="EJ376" s="125"/>
      <c r="EK376" s="125"/>
      <c r="EL376" s="125"/>
      <c r="EM376" s="125"/>
      <c r="EN376" s="125"/>
      <c r="EO376" s="125"/>
      <c r="EP376" s="120"/>
      <c r="EQ376" s="120"/>
      <c r="ER376" s="120"/>
      <c r="ES376" s="120"/>
      <c r="ET376" s="120"/>
      <c r="EU376" s="120"/>
      <c r="EV376" s="120"/>
      <c r="EW376" s="120"/>
      <c r="EX376" s="120"/>
      <c r="EY376" s="126"/>
      <c r="EZ376" s="119"/>
      <c r="FA376" s="119"/>
      <c r="FB376" s="119"/>
      <c r="FC376" s="120"/>
      <c r="FD376" s="120"/>
      <c r="FE376" s="120"/>
      <c r="FF376" s="120"/>
      <c r="FG376" s="120"/>
      <c r="FH376" s="120"/>
      <c r="FI376" s="120"/>
      <c r="FJ376" s="120"/>
      <c r="FK376" s="120"/>
      <c r="FL376" s="120"/>
      <c r="FM376" s="120"/>
      <c r="FN376" s="120"/>
      <c r="FO376" s="120"/>
      <c r="FP376" s="120"/>
      <c r="FQ376" s="120"/>
      <c r="FR376" s="120"/>
      <c r="FS376" s="120"/>
      <c r="FT376" s="120"/>
      <c r="FU376" s="119"/>
      <c r="FV376" s="119"/>
      <c r="FW376" s="119"/>
      <c r="FX376" s="119"/>
      <c r="FY376" s="119"/>
      <c r="FZ376" s="119"/>
      <c r="GA376" s="119"/>
      <c r="GB376" s="119"/>
      <c r="GC376" s="119"/>
      <c r="GD376" s="119"/>
      <c r="GE376" s="119"/>
      <c r="GF376" s="119"/>
      <c r="GG376" s="120"/>
      <c r="GH376" s="120"/>
      <c r="GI376" s="120"/>
      <c r="GJ376" s="120"/>
      <c r="GK376" s="120"/>
      <c r="GL376" s="120"/>
      <c r="GM376" s="120"/>
      <c r="GN376" s="120"/>
      <c r="GO376" s="164"/>
      <c r="GP376" s="164"/>
      <c r="GQ376" s="164"/>
      <c r="GR376" s="164"/>
      <c r="GS376" s="164"/>
      <c r="GT376" s="120"/>
      <c r="GU376" s="120"/>
      <c r="GV376" s="120"/>
      <c r="GW376" s="120"/>
      <c r="GX376" s="119"/>
      <c r="GY376" s="119"/>
      <c r="GZ376" s="119"/>
      <c r="HA376" s="119"/>
      <c r="HB376" s="119"/>
      <c r="HC376" s="119"/>
      <c r="HD376" s="119"/>
      <c r="HE376" s="119"/>
      <c r="HF376" s="119"/>
      <c r="HG376" s="119"/>
      <c r="HH376" s="119"/>
      <c r="HI376" s="120"/>
      <c r="HJ376" s="119"/>
      <c r="HK376" s="119"/>
      <c r="HL376" s="119"/>
      <c r="HM376" s="119"/>
      <c r="HN376" s="120"/>
      <c r="HO376" s="120"/>
      <c r="HP376" s="120"/>
      <c r="HQ376" s="120"/>
      <c r="HR376" s="120"/>
      <c r="HS376" s="120"/>
      <c r="HT376" s="120"/>
      <c r="HU376" s="120"/>
      <c r="HV376" s="120"/>
      <c r="HW376" s="120"/>
      <c r="HX376" s="120"/>
      <c r="HY376" s="120"/>
      <c r="HZ376" s="120"/>
      <c r="IA376" s="120"/>
      <c r="IB376" s="120"/>
      <c r="IC376" s="119"/>
      <c r="ID376" s="119"/>
      <c r="IE376" s="119"/>
      <c r="IF376" s="119"/>
      <c r="IG376" s="119"/>
      <c r="IH376" s="119"/>
      <c r="II376" s="119"/>
      <c r="IJ376" s="119"/>
      <c r="IK376" s="119"/>
      <c r="IL376" s="119"/>
      <c r="IM376" s="119"/>
      <c r="IN376" s="119"/>
      <c r="IO376" s="119"/>
      <c r="IP376" s="119"/>
      <c r="IQ376" s="119"/>
      <c r="IR376" s="119"/>
      <c r="IS376" s="119"/>
      <c r="IT376" s="119"/>
      <c r="IU376" s="119"/>
      <c r="IV376" s="119"/>
      <c r="IW376" s="119"/>
      <c r="IX376" s="119"/>
      <c r="IY376" s="119"/>
      <c r="IZ376" s="119"/>
      <c r="JA376" s="120"/>
      <c r="JB376" s="120"/>
      <c r="JC376" s="120"/>
      <c r="JD376" s="120"/>
      <c r="JE376" s="120"/>
      <c r="JF376" s="120"/>
      <c r="JG376" s="119"/>
      <c r="JH376" s="119"/>
      <c r="JI376" s="119"/>
      <c r="JJ376" s="119"/>
      <c r="JK376" s="119"/>
      <c r="JL376" s="119"/>
      <c r="JM376" s="119"/>
      <c r="JN376" s="119"/>
      <c r="JO376" s="119"/>
      <c r="JP376" s="119"/>
      <c r="JQ376" s="119"/>
      <c r="JR376" s="119"/>
      <c r="JS376" s="119"/>
      <c r="JT376" s="119"/>
      <c r="JU376" s="119"/>
      <c r="JV376" s="119"/>
      <c r="JW376" s="119"/>
      <c r="JX376" s="119"/>
      <c r="JY376" s="119"/>
      <c r="JZ376" s="119"/>
      <c r="KA376" s="119"/>
      <c r="KB376" s="119"/>
      <c r="KC376" s="230"/>
      <c r="KD376" s="230"/>
      <c r="KE376" s="230"/>
      <c r="KF376" s="230"/>
      <c r="KG376" s="230"/>
      <c r="KH376" s="230"/>
      <c r="KI376" s="230"/>
      <c r="KJ376" s="230"/>
      <c r="KK376" s="230"/>
      <c r="KL376" s="230"/>
      <c r="KM376" s="230"/>
      <c r="KN376" s="230"/>
      <c r="KO376" s="230"/>
      <c r="KP376" s="230"/>
      <c r="KQ376" s="119"/>
      <c r="KR376" s="119"/>
      <c r="KS376" s="119"/>
      <c r="KT376" s="119"/>
      <c r="KU376" s="119"/>
      <c r="KV376" s="119"/>
      <c r="KW376" s="119"/>
      <c r="KX376" s="119"/>
      <c r="KY376" s="119"/>
      <c r="KZ376" s="119"/>
      <c r="LA376" s="119"/>
      <c r="LB376" s="119"/>
      <c r="LC376" s="119"/>
      <c r="LD376" s="125"/>
      <c r="LE376" s="125"/>
      <c r="LF376" s="125"/>
      <c r="LG376" s="231"/>
      <c r="LH376" s="231"/>
      <c r="LI376" s="231"/>
      <c r="LJ376" s="231"/>
      <c r="LK376" s="231"/>
      <c r="LL376" s="231"/>
      <c r="LM376" s="231"/>
      <c r="LN376" s="231"/>
      <c r="LO376" s="231"/>
      <c r="LP376" s="231"/>
      <c r="LQ376" s="231"/>
      <c r="LR376" s="231"/>
      <c r="LS376" s="125"/>
      <c r="LT376" s="125"/>
      <c r="LU376" s="125"/>
      <c r="LV376" s="125"/>
      <c r="LW376" s="125"/>
      <c r="LX376" s="126"/>
      <c r="LY376" s="119"/>
      <c r="LZ376" s="119"/>
      <c r="MA376" s="119"/>
      <c r="MB376" s="119"/>
      <c r="MC376" s="119"/>
      <c r="MD376" s="119"/>
      <c r="ME376" s="119"/>
      <c r="MF376" s="119"/>
      <c r="MG376" s="119"/>
      <c r="MH376" s="119"/>
      <c r="MI376" s="119"/>
      <c r="MJ376" s="119"/>
      <c r="MK376" s="230"/>
      <c r="ML376" s="230"/>
      <c r="MM376" s="230"/>
      <c r="MN376" s="230"/>
      <c r="MO376" s="230"/>
      <c r="MP376" s="230"/>
      <c r="MQ376" s="230"/>
      <c r="MR376" s="230"/>
      <c r="MS376" s="230"/>
      <c r="MT376" s="230"/>
      <c r="MU376" s="230"/>
      <c r="MV376" s="230"/>
      <c r="MW376" s="230"/>
      <c r="MX376" s="230"/>
      <c r="MY376" s="119"/>
      <c r="MZ376" s="119"/>
      <c r="NA376" s="119"/>
      <c r="NB376" s="119"/>
      <c r="NC376" s="126"/>
      <c r="ND376" s="119"/>
      <c r="NE376" s="119"/>
      <c r="NF376" s="119"/>
      <c r="NG376" s="119"/>
      <c r="NH376" s="119"/>
      <c r="NI376" s="119"/>
      <c r="NJ376" s="119"/>
      <c r="NK376" s="119"/>
      <c r="NL376" s="119"/>
      <c r="NM376" s="119"/>
      <c r="NN376" s="119"/>
      <c r="NO376" s="119"/>
      <c r="NP376" s="119"/>
      <c r="NQ376" s="119"/>
      <c r="NR376" s="119"/>
      <c r="NS376" s="119"/>
      <c r="NT376" s="119"/>
      <c r="NU376" s="119"/>
      <c r="NV376" s="119"/>
      <c r="NW376" s="119"/>
      <c r="NX376" s="119"/>
      <c r="NY376" s="119"/>
      <c r="NZ376" s="119"/>
      <c r="OA376" s="119"/>
      <c r="OB376" s="119"/>
      <c r="OC376" s="119"/>
      <c r="OD376" s="119"/>
      <c r="OE376" s="119"/>
      <c r="OF376" s="119"/>
      <c r="OG376" s="119"/>
      <c r="OH376" s="119"/>
      <c r="OI376" s="119"/>
      <c r="OJ376" s="119"/>
      <c r="OK376" s="119"/>
      <c r="OL376" s="119"/>
      <c r="OM376" s="30"/>
      <c r="ON376" s="32"/>
    </row>
    <row r="377" spans="1:404" ht="51" hidden="1" customHeight="1">
      <c r="A377" s="28">
        <v>373</v>
      </c>
      <c r="B377" s="51">
        <v>120</v>
      </c>
      <c r="C377" s="16" t="s">
        <v>335</v>
      </c>
      <c r="D377" s="14" t="s">
        <v>0</v>
      </c>
      <c r="E377" s="16" t="s">
        <v>336</v>
      </c>
      <c r="F377" s="82" t="s">
        <v>2</v>
      </c>
      <c r="G377" s="14"/>
      <c r="H377" s="16" t="s">
        <v>336</v>
      </c>
      <c r="I377" s="36" t="s">
        <v>1250</v>
      </c>
      <c r="J377" s="54"/>
      <c r="K377" s="30" t="s">
        <v>636</v>
      </c>
      <c r="L377" s="30" t="s">
        <v>957</v>
      </c>
      <c r="M377" s="29" t="s">
        <v>983</v>
      </c>
      <c r="N377" s="93" t="s">
        <v>639</v>
      </c>
      <c r="O377" s="105" t="s">
        <v>27</v>
      </c>
      <c r="P377" s="54">
        <v>2</v>
      </c>
      <c r="Q377" s="30"/>
      <c r="R377" s="30"/>
      <c r="S377" s="30"/>
      <c r="T377" s="30" t="s">
        <v>27</v>
      </c>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130"/>
      <c r="CP377" s="130"/>
      <c r="CQ377" s="130"/>
      <c r="CR377" s="130"/>
      <c r="CS377" s="130"/>
      <c r="CT377" s="130"/>
      <c r="CU377" s="130"/>
      <c r="CV377" s="130"/>
      <c r="CW377" s="130"/>
      <c r="CX377" s="130"/>
      <c r="CY377" s="30"/>
      <c r="CZ377" s="30"/>
      <c r="DA377" s="30"/>
      <c r="DB377" s="30"/>
      <c r="DC377" s="30"/>
      <c r="DD377" s="30"/>
      <c r="DE377" s="30"/>
      <c r="DF377" s="30"/>
      <c r="DG377" s="30"/>
      <c r="DH377" s="135"/>
      <c r="DI377" s="30"/>
      <c r="DJ377" s="30"/>
      <c r="DK377" s="30"/>
      <c r="DL377" s="30"/>
      <c r="DM377" s="30"/>
      <c r="DN377" s="30"/>
      <c r="DO377" s="30"/>
      <c r="DP377" s="30"/>
      <c r="DQ377" s="30"/>
      <c r="DR377" s="152"/>
      <c r="DS377" s="152" t="s">
        <v>1066</v>
      </c>
      <c r="DT377" s="152" t="s">
        <v>1066</v>
      </c>
      <c r="DU377" s="152" t="s">
        <v>1066</v>
      </c>
      <c r="DV377" s="152"/>
      <c r="DW377" s="30">
        <v>2</v>
      </c>
      <c r="DX377" s="30">
        <v>1</v>
      </c>
      <c r="DY377" s="30">
        <v>2</v>
      </c>
      <c r="DZ377" s="30">
        <v>2</v>
      </c>
      <c r="EA377" s="23">
        <v>1</v>
      </c>
      <c r="EB377" s="23">
        <v>2</v>
      </c>
      <c r="EC377" s="30">
        <v>2</v>
      </c>
      <c r="ED377" s="30">
        <v>2</v>
      </c>
      <c r="EE377" s="30">
        <v>2</v>
      </c>
      <c r="EF377" s="30">
        <v>2</v>
      </c>
      <c r="EG377" s="30">
        <v>2</v>
      </c>
      <c r="EH377" s="23">
        <v>2</v>
      </c>
      <c r="EI377" s="30">
        <v>2</v>
      </c>
      <c r="EJ377" s="23">
        <v>1</v>
      </c>
      <c r="EK377" s="30">
        <v>2</v>
      </c>
      <c r="EL377" s="30">
        <v>2</v>
      </c>
      <c r="EM377" s="30">
        <v>2</v>
      </c>
      <c r="EN377" s="30"/>
      <c r="EO377" s="208">
        <f>COUNTIF(DW377:EN377,"2")</f>
        <v>14</v>
      </c>
      <c r="EP377" s="207">
        <f t="shared" ref="EP377" si="1164">EO377/(EO377+EQ377+ES377+EU377)</f>
        <v>0.82352941176470584</v>
      </c>
      <c r="EQ377" s="208">
        <f>COUNTIF(DW377:EN377,"1")</f>
        <v>3</v>
      </c>
      <c r="ER377" s="207">
        <f t="shared" ref="ER377" si="1165">EQ377/(EO377+EQ377+ES377+EU377)</f>
        <v>0.17647058823529413</v>
      </c>
      <c r="ES377" s="208">
        <f>COUNTIF(DW377:EN377,"0")</f>
        <v>0</v>
      </c>
      <c r="ET377" s="207">
        <f t="shared" ref="ET377" si="1166">ES377/(EO377+EQ377+ES377+EU377)</f>
        <v>0</v>
      </c>
      <c r="EU377" s="208">
        <f>COUNTIF(DW377:EN377,"KĐG")</f>
        <v>0</v>
      </c>
      <c r="EV377" s="207">
        <f t="shared" ref="EV377" si="1167">EU377/(EO377+EQ377+ES377+EU377)</f>
        <v>0</v>
      </c>
      <c r="EW377" s="209">
        <f t="shared" ref="EW377" si="1168">(((EO377*2)+(EQ377*1)+(ES377*0)))/(EO377+EQ377+ES377)</f>
        <v>1.8235294117647058</v>
      </c>
      <c r="EX377" s="169" t="str">
        <f t="shared" ref="EX377" si="1169">IF(EV377&gt;=50%,"KĐG",IF(EW377&gt;=1.6,"ĐMT",IF(EW377&gt;=1,"CCG","CĐ")))</f>
        <v>ĐMT</v>
      </c>
      <c r="EY377" s="135"/>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c r="JC377" s="30"/>
      <c r="JD377" s="30"/>
      <c r="JE377" s="30"/>
      <c r="JF377" s="30"/>
      <c r="JG377" s="30"/>
      <c r="JH377" s="30"/>
      <c r="JI377" s="30"/>
      <c r="JJ377" s="30"/>
      <c r="JK377" s="30"/>
      <c r="JL377" s="30"/>
      <c r="JM377" s="30"/>
      <c r="JN377" s="30"/>
      <c r="JO377" s="30"/>
      <c r="JP377" s="30"/>
      <c r="JQ377" s="30"/>
      <c r="JR377" s="30"/>
      <c r="JS377" s="30"/>
      <c r="JT377" s="30"/>
      <c r="JU377" s="30"/>
      <c r="JV377" s="30"/>
      <c r="JW377" s="30"/>
      <c r="JX377" s="30"/>
      <c r="JY377" s="30"/>
      <c r="JZ377" s="30"/>
      <c r="KA377" s="30"/>
      <c r="KB377" s="30"/>
      <c r="KC377" s="30"/>
      <c r="KD377" s="30"/>
      <c r="KE377" s="30"/>
      <c r="KF377" s="30"/>
      <c r="KG377" s="30"/>
      <c r="KH377" s="30"/>
      <c r="KI377" s="30"/>
      <c r="KJ377" s="30"/>
      <c r="KK377" s="30"/>
      <c r="KL377" s="30"/>
      <c r="KM377" s="30"/>
      <c r="KN377" s="30"/>
      <c r="KO377" s="30"/>
      <c r="KP377" s="30"/>
      <c r="KQ377" s="30"/>
      <c r="KR377" s="30"/>
      <c r="KS377" s="30"/>
      <c r="KT377" s="30"/>
      <c r="KU377" s="30"/>
      <c r="KV377" s="30"/>
      <c r="KW377" s="30"/>
      <c r="KX377" s="30"/>
      <c r="KY377" s="30"/>
      <c r="KZ377" s="30"/>
      <c r="LA377" s="30"/>
      <c r="LB377" s="30"/>
      <c r="LC377" s="30"/>
      <c r="LD377" s="130"/>
      <c r="LE377" s="130"/>
      <c r="LF377" s="130"/>
      <c r="LG377" s="130"/>
      <c r="LH377" s="130"/>
      <c r="LI377" s="130"/>
      <c r="LJ377" s="130"/>
      <c r="LK377" s="130"/>
      <c r="LL377" s="130"/>
      <c r="LM377" s="130"/>
      <c r="LN377" s="130"/>
      <c r="LO377" s="130"/>
      <c r="LP377" s="130"/>
      <c r="LQ377" s="130"/>
      <c r="LR377" s="130"/>
      <c r="LS377" s="130"/>
      <c r="LT377" s="130"/>
      <c r="LU377" s="130"/>
      <c r="LV377" s="130"/>
      <c r="LW377" s="130"/>
      <c r="LX377" s="135"/>
      <c r="LY377" s="30"/>
      <c r="LZ377" s="30"/>
      <c r="MA377" s="30"/>
      <c r="MB377" s="30"/>
      <c r="MC377" s="30"/>
      <c r="MD377" s="30"/>
      <c r="ME377" s="30"/>
      <c r="MF377" s="30"/>
      <c r="MG377" s="30"/>
      <c r="MH377" s="30"/>
      <c r="MI377" s="30"/>
      <c r="MJ377" s="30"/>
      <c r="MK377" s="30"/>
      <c r="ML377" s="30"/>
      <c r="MM377" s="30"/>
      <c r="MN377" s="30"/>
      <c r="MO377" s="30"/>
      <c r="MP377" s="30"/>
      <c r="MQ377" s="30"/>
      <c r="MR377" s="30"/>
      <c r="MS377" s="30"/>
      <c r="MT377" s="30"/>
      <c r="MU377" s="30"/>
      <c r="MV377" s="30"/>
      <c r="MW377" s="30"/>
      <c r="MX377" s="30"/>
      <c r="MY377" s="30"/>
      <c r="MZ377" s="30"/>
      <c r="NA377" s="30"/>
      <c r="NB377" s="30"/>
      <c r="NC377" s="135"/>
      <c r="ND377" s="30"/>
      <c r="NE377" s="30"/>
      <c r="NF377" s="30"/>
      <c r="NG377" s="30"/>
      <c r="NH377" s="30"/>
      <c r="NI377" s="30"/>
      <c r="NJ377" s="30"/>
      <c r="NK377" s="30"/>
      <c r="NL377" s="30"/>
      <c r="NM377" s="30"/>
      <c r="NN377" s="30"/>
      <c r="NO377" s="30"/>
      <c r="NP377" s="30"/>
      <c r="NQ377" s="30"/>
      <c r="NR377" s="30"/>
      <c r="NS377" s="30"/>
      <c r="NT377" s="30"/>
      <c r="NU377" s="30"/>
      <c r="NV377" s="30"/>
      <c r="NW377" s="30"/>
      <c r="NX377" s="30"/>
      <c r="NY377" s="30"/>
      <c r="NZ377" s="30"/>
      <c r="OA377" s="30"/>
      <c r="OB377" s="30"/>
      <c r="OC377" s="30"/>
      <c r="OD377" s="30"/>
      <c r="OE377" s="30"/>
      <c r="OF377" s="30"/>
      <c r="OG377" s="30"/>
      <c r="OH377" s="30"/>
      <c r="OI377" s="30"/>
      <c r="OJ377" s="30"/>
      <c r="OK377" s="30"/>
      <c r="OL377" s="30"/>
      <c r="OM377" s="30">
        <f>COUNTIF(Q377:AA377,"x")</f>
        <v>1</v>
      </c>
      <c r="ON377" s="51"/>
    </row>
    <row r="378" spans="1:404" ht="34.5" customHeight="1">
      <c r="A378" s="37"/>
      <c r="B378" s="13"/>
      <c r="C378" s="296" t="s">
        <v>15</v>
      </c>
      <c r="D378" s="296"/>
      <c r="E378" s="296"/>
      <c r="F378" s="82"/>
      <c r="G378" s="164">
        <f>COUNTIF(G380:G386,"x")</f>
        <v>1</v>
      </c>
      <c r="H378" s="12"/>
      <c r="I378" s="55"/>
      <c r="J378" s="54"/>
      <c r="K378" s="105"/>
      <c r="L378" s="105"/>
      <c r="M378" s="105"/>
      <c r="N378" s="105"/>
      <c r="O378" s="25">
        <f>COUNTIF(O379:O386,"x")</f>
        <v>4</v>
      </c>
      <c r="P378" s="12">
        <f>SUM(P380:P386)</f>
        <v>1</v>
      </c>
      <c r="Q378" s="108" t="s">
        <v>122</v>
      </c>
      <c r="R378" s="108" t="s">
        <v>122</v>
      </c>
      <c r="S378" s="124" t="s">
        <v>122</v>
      </c>
      <c r="T378" s="124" t="s">
        <v>122</v>
      </c>
      <c r="U378" s="124" t="s">
        <v>122</v>
      </c>
      <c r="V378" s="124" t="s">
        <v>122</v>
      </c>
      <c r="W378" s="124" t="s">
        <v>122</v>
      </c>
      <c r="X378" s="124" t="s">
        <v>122</v>
      </c>
      <c r="Y378" s="124" t="s">
        <v>122</v>
      </c>
      <c r="Z378" s="124" t="s">
        <v>122</v>
      </c>
      <c r="AA378" s="124" t="s">
        <v>122</v>
      </c>
      <c r="AB378" s="124"/>
      <c r="AC378" s="124"/>
      <c r="AD378" s="124"/>
      <c r="AE378" s="119"/>
      <c r="AF378" s="120"/>
      <c r="AG378" s="120"/>
      <c r="AH378" s="120"/>
      <c r="AI378" s="25"/>
      <c r="AJ378" s="25"/>
      <c r="AK378" s="120"/>
      <c r="AL378" s="120"/>
      <c r="AM378" s="120"/>
      <c r="AN378" s="120"/>
      <c r="AO378" s="120"/>
      <c r="AP378" s="25"/>
      <c r="AQ378" s="120"/>
      <c r="AR378" s="25"/>
      <c r="AS378" s="120"/>
      <c r="AT378" s="120"/>
      <c r="AU378" s="120"/>
      <c r="AV378" s="164"/>
      <c r="AW378" s="120"/>
      <c r="AX378" s="120"/>
      <c r="AY378" s="120"/>
      <c r="AZ378" s="120"/>
      <c r="BA378" s="119"/>
      <c r="BB378" s="119"/>
      <c r="BC378" s="119"/>
      <c r="BD378" s="119"/>
      <c r="BE378" s="119"/>
      <c r="BF378" s="119"/>
      <c r="BG378" s="119"/>
      <c r="BH378" s="119"/>
      <c r="BI378" s="119"/>
      <c r="BJ378" s="119"/>
      <c r="BK378" s="120"/>
      <c r="BL378" s="120"/>
      <c r="BM378" s="120"/>
      <c r="BN378" s="164"/>
      <c r="BO378" s="164"/>
      <c r="BP378" s="164"/>
      <c r="BQ378" s="120"/>
      <c r="BR378" s="120"/>
      <c r="BS378" s="120"/>
      <c r="BT378" s="120"/>
      <c r="BU378" s="120"/>
      <c r="BV378" s="120"/>
      <c r="BW378" s="120"/>
      <c r="BX378" s="120"/>
      <c r="BY378" s="120"/>
      <c r="BZ378" s="120"/>
      <c r="CA378" s="120"/>
      <c r="CB378" s="120"/>
      <c r="CC378" s="120"/>
      <c r="CD378" s="120"/>
      <c r="CE378" s="120"/>
      <c r="CF378" s="119"/>
      <c r="CG378" s="119"/>
      <c r="CH378" s="119"/>
      <c r="CI378" s="119"/>
      <c r="CJ378" s="119"/>
      <c r="CK378" s="119"/>
      <c r="CL378" s="119"/>
      <c r="CM378" s="119"/>
      <c r="CN378" s="119"/>
      <c r="CO378" s="125"/>
      <c r="CP378" s="125"/>
      <c r="CQ378" s="125"/>
      <c r="CR378" s="125"/>
      <c r="CS378" s="125"/>
      <c r="CT378" s="125"/>
      <c r="CU378" s="125"/>
      <c r="CV378" s="125"/>
      <c r="CW378" s="125"/>
      <c r="CX378" s="125"/>
      <c r="CY378" s="120"/>
      <c r="CZ378" s="120"/>
      <c r="DA378" s="120"/>
      <c r="DB378" s="120"/>
      <c r="DC378" s="120"/>
      <c r="DD378" s="120"/>
      <c r="DE378" s="120"/>
      <c r="DF378" s="120"/>
      <c r="DG378" s="120"/>
      <c r="DH378" s="126"/>
      <c r="DI378" s="120"/>
      <c r="DJ378" s="120"/>
      <c r="DK378" s="120"/>
      <c r="DL378" s="120"/>
      <c r="DM378" s="120"/>
      <c r="DN378" s="120"/>
      <c r="DO378" s="120"/>
      <c r="DP378" s="120"/>
      <c r="DQ378" s="120"/>
      <c r="DR378" s="126"/>
      <c r="DS378" s="119"/>
      <c r="DT378" s="119"/>
      <c r="DU378" s="119"/>
      <c r="DV378" s="125"/>
      <c r="DW378" s="203"/>
      <c r="DX378" s="203"/>
      <c r="DY378" s="203"/>
      <c r="DZ378" s="203"/>
      <c r="EA378" s="203"/>
      <c r="EB378" s="203"/>
      <c r="EC378" s="203"/>
      <c r="ED378" s="203"/>
      <c r="EE378" s="125"/>
      <c r="EF378" s="125"/>
      <c r="EG378" s="125"/>
      <c r="EH378" s="125"/>
      <c r="EI378" s="125"/>
      <c r="EJ378" s="125"/>
      <c r="EK378" s="125"/>
      <c r="EL378" s="125"/>
      <c r="EM378" s="125"/>
      <c r="EN378" s="125"/>
      <c r="EO378" s="125"/>
      <c r="EP378" s="120"/>
      <c r="EQ378" s="120"/>
      <c r="ER378" s="120"/>
      <c r="ES378" s="120"/>
      <c r="ET378" s="120"/>
      <c r="EU378" s="120"/>
      <c r="EV378" s="120"/>
      <c r="EW378" s="120"/>
      <c r="EX378" s="120"/>
      <c r="EY378" s="126"/>
      <c r="EZ378" s="119"/>
      <c r="FA378" s="119"/>
      <c r="FB378" s="119"/>
      <c r="FC378" s="120"/>
      <c r="FD378" s="120"/>
      <c r="FE378" s="120"/>
      <c r="FF378" s="120"/>
      <c r="FG378" s="120"/>
      <c r="FH378" s="120"/>
      <c r="FI378" s="120"/>
      <c r="FJ378" s="120"/>
      <c r="FK378" s="120"/>
      <c r="FL378" s="120"/>
      <c r="FM378" s="120"/>
      <c r="FN378" s="120"/>
      <c r="FO378" s="120"/>
      <c r="FP378" s="120"/>
      <c r="FQ378" s="120"/>
      <c r="FR378" s="120"/>
      <c r="FS378" s="120"/>
      <c r="FT378" s="120"/>
      <c r="FU378" s="119"/>
      <c r="FV378" s="119"/>
      <c r="FW378" s="119"/>
      <c r="FX378" s="119"/>
      <c r="FY378" s="119"/>
      <c r="FZ378" s="119"/>
      <c r="GA378" s="119"/>
      <c r="GB378" s="119"/>
      <c r="GC378" s="119"/>
      <c r="GD378" s="119"/>
      <c r="GE378" s="119"/>
      <c r="GF378" s="119"/>
      <c r="GG378" s="120"/>
      <c r="GH378" s="120"/>
      <c r="GI378" s="120"/>
      <c r="GJ378" s="120"/>
      <c r="GK378" s="120"/>
      <c r="GL378" s="120"/>
      <c r="GM378" s="120"/>
      <c r="GN378" s="120"/>
      <c r="GO378" s="164"/>
      <c r="GP378" s="164"/>
      <c r="GQ378" s="164"/>
      <c r="GR378" s="164"/>
      <c r="GS378" s="164"/>
      <c r="GT378" s="120"/>
      <c r="GU378" s="120"/>
      <c r="GV378" s="120"/>
      <c r="GW378" s="120"/>
      <c r="GX378" s="119"/>
      <c r="GY378" s="119"/>
      <c r="GZ378" s="119"/>
      <c r="HA378" s="119"/>
      <c r="HB378" s="119"/>
      <c r="HC378" s="119"/>
      <c r="HD378" s="119"/>
      <c r="HE378" s="119"/>
      <c r="HF378" s="119"/>
      <c r="HG378" s="119"/>
      <c r="HH378" s="119"/>
      <c r="HI378" s="120"/>
      <c r="HJ378" s="119"/>
      <c r="HK378" s="119"/>
      <c r="HL378" s="119"/>
      <c r="HM378" s="119"/>
      <c r="HN378" s="120"/>
      <c r="HO378" s="120"/>
      <c r="HP378" s="120"/>
      <c r="HQ378" s="120"/>
      <c r="HR378" s="120"/>
      <c r="HS378" s="120"/>
      <c r="HT378" s="120"/>
      <c r="HU378" s="120"/>
      <c r="HV378" s="120"/>
      <c r="HW378" s="120"/>
      <c r="HX378" s="120"/>
      <c r="HY378" s="120"/>
      <c r="HZ378" s="120"/>
      <c r="IA378" s="120"/>
      <c r="IB378" s="120"/>
      <c r="IC378" s="119"/>
      <c r="ID378" s="119"/>
      <c r="IE378" s="119"/>
      <c r="IF378" s="119"/>
      <c r="IG378" s="119"/>
      <c r="IH378" s="119"/>
      <c r="II378" s="119"/>
      <c r="IJ378" s="119"/>
      <c r="IK378" s="119"/>
      <c r="IL378" s="119"/>
      <c r="IM378" s="119"/>
      <c r="IN378" s="119"/>
      <c r="IO378" s="119"/>
      <c r="IP378" s="119"/>
      <c r="IQ378" s="119"/>
      <c r="IR378" s="119"/>
      <c r="IS378" s="119"/>
      <c r="IT378" s="119"/>
      <c r="IU378" s="119"/>
      <c r="IV378" s="119"/>
      <c r="IW378" s="119"/>
      <c r="IX378" s="119"/>
      <c r="IY378" s="119"/>
      <c r="IZ378" s="119"/>
      <c r="JA378" s="120"/>
      <c r="JB378" s="120"/>
      <c r="JC378" s="120"/>
      <c r="JD378" s="120"/>
      <c r="JE378" s="120"/>
      <c r="JF378" s="120"/>
      <c r="JG378" s="119"/>
      <c r="JH378" s="119"/>
      <c r="JI378" s="119"/>
      <c r="JJ378" s="119"/>
      <c r="JK378" s="119"/>
      <c r="JL378" s="119"/>
      <c r="JM378" s="119"/>
      <c r="JN378" s="119"/>
      <c r="JO378" s="119"/>
      <c r="JP378" s="119"/>
      <c r="JQ378" s="119"/>
      <c r="JR378" s="119"/>
      <c r="JS378" s="119"/>
      <c r="JT378" s="119"/>
      <c r="JU378" s="119"/>
      <c r="JV378" s="119"/>
      <c r="JW378" s="119"/>
      <c r="JX378" s="119"/>
      <c r="JY378" s="119"/>
      <c r="JZ378" s="119"/>
      <c r="KA378" s="119"/>
      <c r="KB378" s="119"/>
      <c r="KC378" s="230"/>
      <c r="KD378" s="230"/>
      <c r="KE378" s="230"/>
      <c r="KF378" s="230"/>
      <c r="KG378" s="230"/>
      <c r="KH378" s="230"/>
      <c r="KI378" s="230"/>
      <c r="KJ378" s="230"/>
      <c r="KK378" s="230"/>
      <c r="KL378" s="230"/>
      <c r="KM378" s="230"/>
      <c r="KN378" s="230"/>
      <c r="KO378" s="230"/>
      <c r="KP378" s="230"/>
      <c r="KQ378" s="119"/>
      <c r="KR378" s="119"/>
      <c r="KS378" s="119"/>
      <c r="KT378" s="119"/>
      <c r="KU378" s="119"/>
      <c r="KV378" s="119"/>
      <c r="KW378" s="119"/>
      <c r="KX378" s="119"/>
      <c r="KY378" s="119"/>
      <c r="KZ378" s="119"/>
      <c r="LA378" s="119"/>
      <c r="LB378" s="119"/>
      <c r="LC378" s="119"/>
      <c r="LD378" s="125"/>
      <c r="LE378" s="125"/>
      <c r="LF378" s="125"/>
      <c r="LG378" s="231"/>
      <c r="LH378" s="231"/>
      <c r="LI378" s="231"/>
      <c r="LJ378" s="231"/>
      <c r="LK378" s="231"/>
      <c r="LL378" s="231"/>
      <c r="LM378" s="231"/>
      <c r="LN378" s="231"/>
      <c r="LO378" s="231"/>
      <c r="LP378" s="231"/>
      <c r="LQ378" s="231"/>
      <c r="LR378" s="231"/>
      <c r="LS378" s="125"/>
      <c r="LT378" s="125"/>
      <c r="LU378" s="125"/>
      <c r="LV378" s="125"/>
      <c r="LW378" s="125"/>
      <c r="LX378" s="126"/>
      <c r="LY378" s="119"/>
      <c r="LZ378" s="119"/>
      <c r="MA378" s="119"/>
      <c r="MB378" s="119"/>
      <c r="MC378" s="119"/>
      <c r="MD378" s="119"/>
      <c r="ME378" s="119"/>
      <c r="MF378" s="119"/>
      <c r="MG378" s="119"/>
      <c r="MH378" s="119"/>
      <c r="MI378" s="119"/>
      <c r="MJ378" s="119"/>
      <c r="MK378" s="230"/>
      <c r="ML378" s="230"/>
      <c r="MM378" s="230"/>
      <c r="MN378" s="230"/>
      <c r="MO378" s="230"/>
      <c r="MP378" s="230"/>
      <c r="MQ378" s="230"/>
      <c r="MR378" s="230"/>
      <c r="MS378" s="230"/>
      <c r="MT378" s="230"/>
      <c r="MU378" s="230"/>
      <c r="MV378" s="230"/>
      <c r="MW378" s="230"/>
      <c r="MX378" s="230"/>
      <c r="MY378" s="119"/>
      <c r="MZ378" s="119"/>
      <c r="NA378" s="119"/>
      <c r="NB378" s="119"/>
      <c r="NC378" s="126"/>
      <c r="ND378" s="119"/>
      <c r="NE378" s="119"/>
      <c r="NF378" s="119"/>
      <c r="NG378" s="119"/>
      <c r="NH378" s="119"/>
      <c r="NI378" s="119"/>
      <c r="NJ378" s="119"/>
      <c r="NK378" s="119"/>
      <c r="NL378" s="119"/>
      <c r="NM378" s="119"/>
      <c r="NN378" s="119"/>
      <c r="NO378" s="119"/>
      <c r="NP378" s="119"/>
      <c r="NQ378" s="119"/>
      <c r="NR378" s="119"/>
      <c r="NS378" s="119"/>
      <c r="NT378" s="119"/>
      <c r="NU378" s="119"/>
      <c r="NV378" s="119"/>
      <c r="NW378" s="119"/>
      <c r="NX378" s="119"/>
      <c r="NY378" s="119"/>
      <c r="NZ378" s="119"/>
      <c r="OA378" s="119"/>
      <c r="OB378" s="119"/>
      <c r="OC378" s="119"/>
      <c r="OD378" s="119"/>
      <c r="OE378" s="119"/>
      <c r="OF378" s="119"/>
      <c r="OG378" s="119"/>
      <c r="OH378" s="119"/>
      <c r="OI378" s="119"/>
      <c r="OJ378" s="119"/>
      <c r="OK378" s="119"/>
      <c r="OL378" s="119"/>
      <c r="OM378" s="30"/>
      <c r="ON378" s="15"/>
    </row>
    <row r="379" spans="1:404" ht="40.5" hidden="1" customHeight="1">
      <c r="A379" s="309">
        <v>376</v>
      </c>
      <c r="B379" s="61">
        <v>121</v>
      </c>
      <c r="C379" s="16" t="s">
        <v>337</v>
      </c>
      <c r="D379" s="16" t="s">
        <v>2</v>
      </c>
      <c r="E379" s="16" t="s">
        <v>597</v>
      </c>
      <c r="F379" s="82" t="s">
        <v>2</v>
      </c>
      <c r="G379" s="59"/>
      <c r="H379" s="16" t="s">
        <v>597</v>
      </c>
      <c r="I379" s="89" t="s">
        <v>1094</v>
      </c>
      <c r="J379" s="59"/>
      <c r="K379" s="30" t="s">
        <v>636</v>
      </c>
      <c r="L379" s="30" t="s">
        <v>957</v>
      </c>
      <c r="M379" s="29" t="s">
        <v>983</v>
      </c>
      <c r="N379" s="93" t="s">
        <v>639</v>
      </c>
      <c r="O379" s="300" t="s">
        <v>27</v>
      </c>
      <c r="P379" s="59"/>
      <c r="Q379" s="30" t="s">
        <v>27</v>
      </c>
      <c r="R379" s="30"/>
      <c r="S379" s="30"/>
      <c r="T379" s="30"/>
      <c r="U379" s="30"/>
      <c r="V379" s="30"/>
      <c r="W379" s="30"/>
      <c r="X379" s="30"/>
      <c r="Y379" s="30"/>
      <c r="Z379" s="30"/>
      <c r="AA379" s="30"/>
      <c r="AB379" s="152" t="s">
        <v>1072</v>
      </c>
      <c r="AC379" s="152"/>
      <c r="AD379" s="152"/>
      <c r="AE379" s="30">
        <v>2</v>
      </c>
      <c r="AF379" s="30">
        <v>1</v>
      </c>
      <c r="AG379" s="30">
        <v>2</v>
      </c>
      <c r="AH379" s="30">
        <v>2</v>
      </c>
      <c r="AI379" s="23">
        <v>1</v>
      </c>
      <c r="AJ379" s="23">
        <v>1</v>
      </c>
      <c r="AK379" s="30">
        <v>2</v>
      </c>
      <c r="AL379" s="30">
        <v>2</v>
      </c>
      <c r="AM379" s="30">
        <v>2</v>
      </c>
      <c r="AN379" s="30">
        <v>2</v>
      </c>
      <c r="AO379" s="30">
        <v>2</v>
      </c>
      <c r="AP379" s="23">
        <v>1</v>
      </c>
      <c r="AQ379" s="30">
        <v>2</v>
      </c>
      <c r="AR379" s="23">
        <v>1</v>
      </c>
      <c r="AS379" s="30">
        <v>2</v>
      </c>
      <c r="AT379" s="30">
        <v>2</v>
      </c>
      <c r="AU379" s="30">
        <v>2</v>
      </c>
      <c r="AV379" s="30">
        <v>2</v>
      </c>
      <c r="AW379" s="173">
        <f>COUNTIF(AE379:AV379,"2")</f>
        <v>13</v>
      </c>
      <c r="AX379" s="174">
        <f t="shared" ref="AX379" si="1170">AW379/(AW379+AY379+BA379+BC379)</f>
        <v>0.72222222222222221</v>
      </c>
      <c r="AY379" s="173">
        <f>COUNTIF(AE379:AV379,"1")</f>
        <v>5</v>
      </c>
      <c r="AZ379" s="174">
        <f t="shared" ref="AZ379" si="1171">AY379/(AW379+AY379+BA379+BC379)</f>
        <v>0.27777777777777779</v>
      </c>
      <c r="BA379" s="173">
        <f>COUNTIF(AE379:AV379,"0")</f>
        <v>0</v>
      </c>
      <c r="BB379" s="174">
        <f t="shared" ref="BB379" si="1172">BA379/(AW379+AY379+BA379+BC379)</f>
        <v>0</v>
      </c>
      <c r="BC379" s="173">
        <f>COUNTIF(AE379:AV379,"KĐG")</f>
        <v>0</v>
      </c>
      <c r="BD379" s="174">
        <f t="shared" ref="BD379" si="1173">BC379/(AW379+AY379+BA379+BC379)</f>
        <v>0</v>
      </c>
      <c r="BE379" s="175">
        <f t="shared" ref="BE379" si="1174">(((AW379*2)+(AY379*1)+(BA379*0)))/(AW379+AY379+BA379)</f>
        <v>1.7222222222222223</v>
      </c>
      <c r="BF379" s="169" t="str">
        <f t="shared" ref="BF379" si="1175">IF(BD379&gt;=50%,"KĐG",IF(BE379&gt;=1.6,"ĐMT",IF(BE379&gt;=1,"CCG","CĐ")))</f>
        <v>ĐMT</v>
      </c>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130"/>
      <c r="CP379" s="130"/>
      <c r="CQ379" s="130"/>
      <c r="CR379" s="130"/>
      <c r="CS379" s="130"/>
      <c r="CT379" s="130"/>
      <c r="CU379" s="130"/>
      <c r="CV379" s="130"/>
      <c r="CW379" s="130"/>
      <c r="CX379" s="130"/>
      <c r="CY379" s="30"/>
      <c r="CZ379" s="30"/>
      <c r="DA379" s="30"/>
      <c r="DB379" s="30"/>
      <c r="DC379" s="30"/>
      <c r="DD379" s="30"/>
      <c r="DE379" s="30"/>
      <c r="DF379" s="30"/>
      <c r="DG379" s="30"/>
      <c r="DH379" s="135"/>
      <c r="DI379" s="30"/>
      <c r="DJ379" s="30"/>
      <c r="DK379" s="30"/>
      <c r="DL379" s="30"/>
      <c r="DM379" s="30"/>
      <c r="DN379" s="30"/>
      <c r="DO379" s="30"/>
      <c r="DP379" s="30"/>
      <c r="DQ379" s="30"/>
      <c r="DR379" s="135"/>
      <c r="DS379" s="30"/>
      <c r="DT379" s="30"/>
      <c r="DU379" s="30"/>
      <c r="DV379" s="130"/>
      <c r="DW379" s="130"/>
      <c r="DX379" s="130"/>
      <c r="DY379" s="130"/>
      <c r="DZ379" s="130"/>
      <c r="EA379" s="130"/>
      <c r="EB379" s="130"/>
      <c r="EC379" s="130"/>
      <c r="ED379" s="130"/>
      <c r="EE379" s="130"/>
      <c r="EF379" s="130"/>
      <c r="EG379" s="130"/>
      <c r="EH379" s="130"/>
      <c r="EI379" s="130"/>
      <c r="EJ379" s="130"/>
      <c r="EK379" s="130"/>
      <c r="EL379" s="130"/>
      <c r="EM379" s="130"/>
      <c r="EN379" s="130"/>
      <c r="EO379" s="130"/>
      <c r="EP379" s="30"/>
      <c r="EQ379" s="30"/>
      <c r="ER379" s="30"/>
      <c r="ES379" s="30"/>
      <c r="ET379" s="30"/>
      <c r="EU379" s="30"/>
      <c r="EV379" s="30"/>
      <c r="EW379" s="30"/>
      <c r="EX379" s="30"/>
      <c r="EY379" s="135"/>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130"/>
      <c r="LE379" s="130"/>
      <c r="LF379" s="130"/>
      <c r="LG379" s="130"/>
      <c r="LH379" s="130"/>
      <c r="LI379" s="130"/>
      <c r="LJ379" s="130"/>
      <c r="LK379" s="130"/>
      <c r="LL379" s="130"/>
      <c r="LM379" s="130"/>
      <c r="LN379" s="130"/>
      <c r="LO379" s="130"/>
      <c r="LP379" s="130"/>
      <c r="LQ379" s="130"/>
      <c r="LR379" s="130"/>
      <c r="LS379" s="130"/>
      <c r="LT379" s="130"/>
      <c r="LU379" s="130"/>
      <c r="LV379" s="130"/>
      <c r="LW379" s="130"/>
      <c r="LX379" s="135"/>
      <c r="LY379" s="30"/>
      <c r="LZ379" s="30"/>
      <c r="MA379" s="30"/>
      <c r="MB379" s="30"/>
      <c r="MC379" s="30"/>
      <c r="MD379" s="30"/>
      <c r="ME379" s="30"/>
      <c r="MF379" s="30"/>
      <c r="MG379" s="30"/>
      <c r="MH379" s="30"/>
      <c r="MI379" s="30"/>
      <c r="MJ379" s="30"/>
      <c r="MK379" s="30"/>
      <c r="ML379" s="30"/>
      <c r="MM379" s="30"/>
      <c r="MN379" s="30"/>
      <c r="MO379" s="30"/>
      <c r="MP379" s="30"/>
      <c r="MQ379" s="30"/>
      <c r="MR379" s="30"/>
      <c r="MS379" s="30"/>
      <c r="MT379" s="30"/>
      <c r="MU379" s="30"/>
      <c r="MV379" s="30"/>
      <c r="MW379" s="30"/>
      <c r="MX379" s="30"/>
      <c r="MY379" s="30"/>
      <c r="MZ379" s="30"/>
      <c r="NA379" s="30"/>
      <c r="NB379" s="30"/>
      <c r="NC379" s="135"/>
      <c r="ND379" s="30"/>
      <c r="NE379" s="30"/>
      <c r="NF379" s="30"/>
      <c r="NG379" s="30"/>
      <c r="NH379" s="30"/>
      <c r="NI379" s="30"/>
      <c r="NJ379" s="30"/>
      <c r="NK379" s="30"/>
      <c r="NL379" s="30"/>
      <c r="NM379" s="30"/>
      <c r="NN379" s="30"/>
      <c r="NO379" s="30"/>
      <c r="NP379" s="30"/>
      <c r="NQ379" s="30"/>
      <c r="NR379" s="30"/>
      <c r="NS379" s="30"/>
      <c r="NT379" s="30"/>
      <c r="NU379" s="30"/>
      <c r="NV379" s="30"/>
      <c r="NW379" s="30"/>
      <c r="NX379" s="30"/>
      <c r="NY379" s="30"/>
      <c r="NZ379" s="30"/>
      <c r="OA379" s="30"/>
      <c r="OB379" s="30"/>
      <c r="OC379" s="30"/>
      <c r="OD379" s="30"/>
      <c r="OE379" s="30"/>
      <c r="OF379" s="30"/>
      <c r="OG379" s="30"/>
      <c r="OH379" s="30"/>
      <c r="OI379" s="30"/>
      <c r="OJ379" s="30"/>
      <c r="OK379" s="30"/>
      <c r="OL379" s="30"/>
      <c r="OM379" s="30">
        <f t="shared" ref="OM379:OM386" si="1176">COUNTIF(Q379:AA379,"x")</f>
        <v>1</v>
      </c>
      <c r="ON379" s="123"/>
    </row>
    <row r="380" spans="1:404" ht="42" hidden="1" customHeight="1">
      <c r="A380" s="310"/>
      <c r="B380" s="61">
        <v>121</v>
      </c>
      <c r="C380" s="16" t="s">
        <v>337</v>
      </c>
      <c r="D380" s="16" t="s">
        <v>2</v>
      </c>
      <c r="E380" s="16" t="s">
        <v>338</v>
      </c>
      <c r="F380" s="82" t="s">
        <v>2</v>
      </c>
      <c r="G380" s="14"/>
      <c r="H380" s="16" t="s">
        <v>338</v>
      </c>
      <c r="I380" s="57" t="s">
        <v>1155</v>
      </c>
      <c r="J380" s="54"/>
      <c r="K380" s="30" t="s">
        <v>636</v>
      </c>
      <c r="L380" s="30" t="s">
        <v>957</v>
      </c>
      <c r="M380" s="29" t="s">
        <v>983</v>
      </c>
      <c r="N380" s="93" t="s">
        <v>639</v>
      </c>
      <c r="O380" s="301"/>
      <c r="P380" s="54"/>
      <c r="Q380" s="30"/>
      <c r="R380" s="30" t="s">
        <v>27</v>
      </c>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152" t="s">
        <v>1066</v>
      </c>
      <c r="BH380" s="152"/>
      <c r="BI380" s="152"/>
      <c r="BJ380" s="30">
        <v>2</v>
      </c>
      <c r="BK380" s="30">
        <v>2</v>
      </c>
      <c r="BL380" s="30">
        <v>2</v>
      </c>
      <c r="BM380" s="30">
        <v>2</v>
      </c>
      <c r="BN380" s="23">
        <v>1</v>
      </c>
      <c r="BO380" s="23">
        <v>1</v>
      </c>
      <c r="BP380" s="30">
        <v>2</v>
      </c>
      <c r="BQ380" s="30">
        <v>1</v>
      </c>
      <c r="BR380" s="30">
        <v>2</v>
      </c>
      <c r="BS380" s="30">
        <v>2</v>
      </c>
      <c r="BT380" s="30">
        <v>2</v>
      </c>
      <c r="BU380" s="23">
        <v>2</v>
      </c>
      <c r="BV380" s="30">
        <v>2</v>
      </c>
      <c r="BW380" s="23">
        <v>1</v>
      </c>
      <c r="BX380" s="30">
        <v>2</v>
      </c>
      <c r="BY380" s="30">
        <v>2</v>
      </c>
      <c r="BZ380" s="30">
        <v>2</v>
      </c>
      <c r="CA380" s="30">
        <v>1</v>
      </c>
      <c r="CB380" s="30"/>
      <c r="CC380" s="185">
        <f>COUNTIF(BJ380:CA380,"2")</f>
        <v>13</v>
      </c>
      <c r="CD380" s="186">
        <f t="shared" ref="CD380" si="1177">CC380/(CC380+CE380+CG380+CI380)</f>
        <v>0.72222222222222221</v>
      </c>
      <c r="CE380" s="185">
        <f>COUNTIF(BJ380:CA380,"1")</f>
        <v>5</v>
      </c>
      <c r="CF380" s="186">
        <f t="shared" ref="CF380" si="1178">CE380/(CC380+CE380+CG380+CI380)</f>
        <v>0.27777777777777779</v>
      </c>
      <c r="CG380" s="185">
        <f>COUNTIF(BJ380:CA380,"0")</f>
        <v>0</v>
      </c>
      <c r="CH380" s="186">
        <f t="shared" ref="CH380" si="1179">CG380/(CC380+CE380+CG380+CI380)</f>
        <v>0</v>
      </c>
      <c r="CI380" s="185">
        <f>COUNTIF(BJ380:CA380,"KĐG")</f>
        <v>0</v>
      </c>
      <c r="CJ380" s="186">
        <f t="shared" ref="CJ380" si="1180">CI380/(CC380+CE380+CG380+CI380)</f>
        <v>0</v>
      </c>
      <c r="CK380" s="187">
        <f t="shared" ref="CK380" si="1181">(((CC380*2)+(CE380*1)+(CG380*0)))/(CC380+CE380+CG380)</f>
        <v>1.7222222222222223</v>
      </c>
      <c r="CL380" s="169" t="str">
        <f t="shared" ref="CL380" si="1182">IF(CJ380&gt;=50%,"KĐG",IF(CK380&gt;=1.6,"ĐMT",IF(CK380&gt;=1,"CCG","CĐ")))</f>
        <v>ĐMT</v>
      </c>
      <c r="CM380" s="30"/>
      <c r="CN380" s="30"/>
      <c r="CO380" s="130"/>
      <c r="CP380" s="130"/>
      <c r="CQ380" s="130"/>
      <c r="CR380" s="130"/>
      <c r="CS380" s="130"/>
      <c r="CT380" s="130"/>
      <c r="CU380" s="130"/>
      <c r="CV380" s="130"/>
      <c r="CW380" s="130"/>
      <c r="CX380" s="130"/>
      <c r="CY380" s="30"/>
      <c r="CZ380" s="30"/>
      <c r="DA380" s="30"/>
      <c r="DB380" s="30"/>
      <c r="DC380" s="30"/>
      <c r="DD380" s="30"/>
      <c r="DE380" s="30"/>
      <c r="DF380" s="30"/>
      <c r="DG380" s="30"/>
      <c r="DH380" s="135"/>
      <c r="DI380" s="30"/>
      <c r="DJ380" s="30"/>
      <c r="DK380" s="30"/>
      <c r="DL380" s="30"/>
      <c r="DM380" s="30"/>
      <c r="DN380" s="30"/>
      <c r="DO380" s="30"/>
      <c r="DP380" s="30"/>
      <c r="DQ380" s="30"/>
      <c r="DR380" s="135"/>
      <c r="DS380" s="30"/>
      <c r="DT380" s="30"/>
      <c r="DU380" s="30"/>
      <c r="DV380" s="130"/>
      <c r="DW380" s="130"/>
      <c r="DX380" s="130"/>
      <c r="DY380" s="130"/>
      <c r="DZ380" s="130"/>
      <c r="EA380" s="130"/>
      <c r="EB380" s="130"/>
      <c r="EC380" s="130"/>
      <c r="ED380" s="130"/>
      <c r="EE380" s="130"/>
      <c r="EF380" s="130"/>
      <c r="EG380" s="130"/>
      <c r="EH380" s="130"/>
      <c r="EI380" s="130"/>
      <c r="EJ380" s="130"/>
      <c r="EK380" s="130"/>
      <c r="EL380" s="130"/>
      <c r="EM380" s="130"/>
      <c r="EN380" s="130"/>
      <c r="EO380" s="130"/>
      <c r="EP380" s="30"/>
      <c r="EQ380" s="30"/>
      <c r="ER380" s="30"/>
      <c r="ES380" s="30"/>
      <c r="ET380" s="30"/>
      <c r="EU380" s="30"/>
      <c r="EV380" s="30"/>
      <c r="EW380" s="30"/>
      <c r="EX380" s="30"/>
      <c r="EY380" s="135"/>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c r="JC380" s="30"/>
      <c r="JD380" s="30"/>
      <c r="JE380" s="30"/>
      <c r="JF380" s="30"/>
      <c r="JG380" s="30"/>
      <c r="JH380" s="30"/>
      <c r="JI380" s="30"/>
      <c r="JJ380" s="30"/>
      <c r="JK380" s="30"/>
      <c r="JL380" s="30"/>
      <c r="JM380" s="30"/>
      <c r="JN380" s="30"/>
      <c r="JO380" s="30"/>
      <c r="JP380" s="30"/>
      <c r="JQ380" s="30"/>
      <c r="JR380" s="30"/>
      <c r="JS380" s="30"/>
      <c r="JT380" s="30"/>
      <c r="JU380" s="30"/>
      <c r="JV380" s="30"/>
      <c r="JW380" s="30"/>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130"/>
      <c r="LE380" s="130"/>
      <c r="LF380" s="130"/>
      <c r="LG380" s="130"/>
      <c r="LH380" s="130"/>
      <c r="LI380" s="130"/>
      <c r="LJ380" s="130"/>
      <c r="LK380" s="130"/>
      <c r="LL380" s="130"/>
      <c r="LM380" s="130"/>
      <c r="LN380" s="130"/>
      <c r="LO380" s="130"/>
      <c r="LP380" s="130"/>
      <c r="LQ380" s="130"/>
      <c r="LR380" s="130"/>
      <c r="LS380" s="130"/>
      <c r="LT380" s="130"/>
      <c r="LU380" s="130"/>
      <c r="LV380" s="130"/>
      <c r="LW380" s="130"/>
      <c r="LX380" s="135"/>
      <c r="LY380" s="30"/>
      <c r="LZ380" s="30"/>
      <c r="MA380" s="30"/>
      <c r="MB380" s="30"/>
      <c r="MC380" s="30"/>
      <c r="MD380" s="30"/>
      <c r="ME380" s="30"/>
      <c r="MF380" s="30"/>
      <c r="MG380" s="30"/>
      <c r="MH380" s="30"/>
      <c r="MI380" s="30"/>
      <c r="MJ380" s="30"/>
      <c r="MK380" s="30"/>
      <c r="ML380" s="30"/>
      <c r="MM380" s="30"/>
      <c r="MN380" s="30"/>
      <c r="MO380" s="30"/>
      <c r="MP380" s="30"/>
      <c r="MQ380" s="30"/>
      <c r="MR380" s="30"/>
      <c r="MS380" s="30"/>
      <c r="MT380" s="30"/>
      <c r="MU380" s="30"/>
      <c r="MV380" s="30"/>
      <c r="MW380" s="30"/>
      <c r="MX380" s="30"/>
      <c r="MY380" s="30"/>
      <c r="MZ380" s="30"/>
      <c r="NA380" s="30"/>
      <c r="NB380" s="30"/>
      <c r="NC380" s="135"/>
      <c r="ND380" s="30"/>
      <c r="NE380" s="30"/>
      <c r="NF380" s="30"/>
      <c r="NG380" s="30"/>
      <c r="NH380" s="30"/>
      <c r="NI380" s="30"/>
      <c r="NJ380" s="30"/>
      <c r="NK380" s="30"/>
      <c r="NL380" s="30"/>
      <c r="NM380" s="30"/>
      <c r="NN380" s="30"/>
      <c r="NO380" s="30"/>
      <c r="NP380" s="30"/>
      <c r="NQ380" s="30"/>
      <c r="NR380" s="30"/>
      <c r="NS380" s="30"/>
      <c r="NT380" s="30"/>
      <c r="NU380" s="30"/>
      <c r="NV380" s="30"/>
      <c r="NW380" s="30"/>
      <c r="NX380" s="30"/>
      <c r="NY380" s="30"/>
      <c r="NZ380" s="30"/>
      <c r="OA380" s="30"/>
      <c r="OB380" s="30"/>
      <c r="OC380" s="30"/>
      <c r="OD380" s="30"/>
      <c r="OE380" s="30"/>
      <c r="OF380" s="30"/>
      <c r="OG380" s="30"/>
      <c r="OH380" s="30"/>
      <c r="OI380" s="30"/>
      <c r="OJ380" s="30"/>
      <c r="OK380" s="30"/>
      <c r="OL380" s="30"/>
      <c r="OM380" s="30">
        <f t="shared" si="1176"/>
        <v>1</v>
      </c>
      <c r="ON380" s="51"/>
    </row>
    <row r="381" spans="1:404" ht="52.5" hidden="1" customHeight="1">
      <c r="A381" s="310"/>
      <c r="B381" s="61">
        <v>121</v>
      </c>
      <c r="C381" s="16" t="s">
        <v>337</v>
      </c>
      <c r="D381" s="16"/>
      <c r="E381" s="24" t="s">
        <v>339</v>
      </c>
      <c r="F381" s="82" t="s">
        <v>2</v>
      </c>
      <c r="G381" s="14"/>
      <c r="H381" s="81" t="s">
        <v>339</v>
      </c>
      <c r="I381" s="36" t="s">
        <v>340</v>
      </c>
      <c r="J381" s="54"/>
      <c r="K381" s="30" t="s">
        <v>636</v>
      </c>
      <c r="L381" s="30" t="s">
        <v>637</v>
      </c>
      <c r="M381" s="29" t="s">
        <v>983</v>
      </c>
      <c r="N381" s="93" t="s">
        <v>639</v>
      </c>
      <c r="O381" s="301"/>
      <c r="P381" s="54"/>
      <c r="Q381" s="30"/>
      <c r="R381" s="30"/>
      <c r="S381" s="30"/>
      <c r="T381" s="30" t="s">
        <v>27</v>
      </c>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130"/>
      <c r="CP381" s="130"/>
      <c r="CQ381" s="130"/>
      <c r="CR381" s="130"/>
      <c r="CS381" s="130"/>
      <c r="CT381" s="130"/>
      <c r="CU381" s="130"/>
      <c r="CV381" s="130"/>
      <c r="CW381" s="130"/>
      <c r="CX381" s="130"/>
      <c r="CY381" s="30"/>
      <c r="CZ381" s="30"/>
      <c r="DA381" s="30"/>
      <c r="DB381" s="30"/>
      <c r="DC381" s="30"/>
      <c r="DD381" s="30"/>
      <c r="DE381" s="30"/>
      <c r="DF381" s="30"/>
      <c r="DG381" s="30"/>
      <c r="DH381" s="135"/>
      <c r="DI381" s="30"/>
      <c r="DJ381" s="30"/>
      <c r="DK381" s="30"/>
      <c r="DL381" s="30"/>
      <c r="DM381" s="30"/>
      <c r="DN381" s="30"/>
      <c r="DO381" s="30"/>
      <c r="DP381" s="30"/>
      <c r="DQ381" s="30"/>
      <c r="DR381" s="152"/>
      <c r="DS381" s="152"/>
      <c r="DT381" s="152"/>
      <c r="DU381" s="152"/>
      <c r="DV381" s="152" t="s">
        <v>1225</v>
      </c>
      <c r="DW381" s="30">
        <v>1</v>
      </c>
      <c r="DX381" s="30">
        <v>1</v>
      </c>
      <c r="DY381" s="30">
        <v>2</v>
      </c>
      <c r="DZ381" s="30">
        <v>2</v>
      </c>
      <c r="EA381" s="23">
        <v>1</v>
      </c>
      <c r="EB381" s="23">
        <v>2</v>
      </c>
      <c r="EC381" s="30">
        <v>2</v>
      </c>
      <c r="ED381" s="30">
        <v>2</v>
      </c>
      <c r="EE381" s="30">
        <v>2</v>
      </c>
      <c r="EF381" s="30">
        <v>2</v>
      </c>
      <c r="EG381" s="30">
        <v>2</v>
      </c>
      <c r="EH381" s="23">
        <v>2</v>
      </c>
      <c r="EI381" s="30">
        <v>2</v>
      </c>
      <c r="EJ381" s="23">
        <v>1</v>
      </c>
      <c r="EK381" s="30">
        <v>2</v>
      </c>
      <c r="EL381" s="30">
        <v>2</v>
      </c>
      <c r="EM381" s="30">
        <v>2</v>
      </c>
      <c r="EN381" s="30"/>
      <c r="EO381" s="208">
        <f>COUNTIF(DW381:EN381,"2")</f>
        <v>13</v>
      </c>
      <c r="EP381" s="207">
        <f t="shared" ref="EP381" si="1183">EO381/(EO381+EQ381+ES381+EU381)</f>
        <v>0.76470588235294112</v>
      </c>
      <c r="EQ381" s="208">
        <f>COUNTIF(DW381:EN381,"1")</f>
        <v>4</v>
      </c>
      <c r="ER381" s="207">
        <f t="shared" ref="ER381" si="1184">EQ381/(EO381+EQ381+ES381+EU381)</f>
        <v>0.23529411764705882</v>
      </c>
      <c r="ES381" s="208">
        <f>COUNTIF(DW381:EN381,"0")</f>
        <v>0</v>
      </c>
      <c r="ET381" s="207">
        <f t="shared" ref="ET381" si="1185">ES381/(EO381+EQ381+ES381+EU381)</f>
        <v>0</v>
      </c>
      <c r="EU381" s="208">
        <f>COUNTIF(DW381:EN381,"KĐG")</f>
        <v>0</v>
      </c>
      <c r="EV381" s="207">
        <f t="shared" ref="EV381" si="1186">EU381/(EO381+EQ381+ES381+EU381)</f>
        <v>0</v>
      </c>
      <c r="EW381" s="209">
        <f t="shared" ref="EW381" si="1187">(((EO381*2)+(EQ381*1)+(ES381*0)))/(EO381+EQ381+ES381)</f>
        <v>1.7647058823529411</v>
      </c>
      <c r="EX381" s="169" t="str">
        <f t="shared" ref="EX381" si="1188">IF(EV381&gt;=50%,"KĐG",IF(EW381&gt;=1.6,"ĐMT",IF(EW381&gt;=1,"CCG","CĐ")))</f>
        <v>ĐMT</v>
      </c>
      <c r="EY381" s="135"/>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130"/>
      <c r="LE381" s="130"/>
      <c r="LF381" s="130"/>
      <c r="LG381" s="130"/>
      <c r="LH381" s="130"/>
      <c r="LI381" s="130"/>
      <c r="LJ381" s="130"/>
      <c r="LK381" s="130"/>
      <c r="LL381" s="130"/>
      <c r="LM381" s="130"/>
      <c r="LN381" s="130"/>
      <c r="LO381" s="130"/>
      <c r="LP381" s="130"/>
      <c r="LQ381" s="130"/>
      <c r="LR381" s="130"/>
      <c r="LS381" s="130"/>
      <c r="LT381" s="130"/>
      <c r="LU381" s="130"/>
      <c r="LV381" s="130"/>
      <c r="LW381" s="130"/>
      <c r="LX381" s="135"/>
      <c r="LY381" s="30"/>
      <c r="LZ381" s="30"/>
      <c r="MA381" s="30"/>
      <c r="MB381" s="30"/>
      <c r="MC381" s="30"/>
      <c r="MD381" s="30"/>
      <c r="ME381" s="30"/>
      <c r="MF381" s="30"/>
      <c r="MG381" s="30"/>
      <c r="MH381" s="30"/>
      <c r="MI381" s="30"/>
      <c r="MJ381" s="30"/>
      <c r="MK381" s="30"/>
      <c r="ML381" s="30"/>
      <c r="MM381" s="30"/>
      <c r="MN381" s="30"/>
      <c r="MO381" s="30"/>
      <c r="MP381" s="30"/>
      <c r="MQ381" s="30"/>
      <c r="MR381" s="30"/>
      <c r="MS381" s="30"/>
      <c r="MT381" s="30"/>
      <c r="MU381" s="30"/>
      <c r="MV381" s="30"/>
      <c r="MW381" s="30"/>
      <c r="MX381" s="30"/>
      <c r="MY381" s="30"/>
      <c r="MZ381" s="30"/>
      <c r="NA381" s="30"/>
      <c r="NB381" s="30"/>
      <c r="NC381" s="135"/>
      <c r="ND381" s="30"/>
      <c r="NE381" s="30"/>
      <c r="NF381" s="30"/>
      <c r="NG381" s="30"/>
      <c r="NH381" s="30"/>
      <c r="NI381" s="30"/>
      <c r="NJ381" s="30"/>
      <c r="NK381" s="30"/>
      <c r="NL381" s="30"/>
      <c r="NM381" s="30"/>
      <c r="NN381" s="30"/>
      <c r="NO381" s="30"/>
      <c r="NP381" s="30"/>
      <c r="NQ381" s="30"/>
      <c r="NR381" s="30"/>
      <c r="NS381" s="30"/>
      <c r="NT381" s="30"/>
      <c r="NU381" s="30"/>
      <c r="NV381" s="30"/>
      <c r="NW381" s="30"/>
      <c r="NX381" s="30"/>
      <c r="NY381" s="30"/>
      <c r="NZ381" s="30"/>
      <c r="OA381" s="30"/>
      <c r="OB381" s="30"/>
      <c r="OC381" s="30"/>
      <c r="OD381" s="30"/>
      <c r="OE381" s="30"/>
      <c r="OF381" s="30"/>
      <c r="OG381" s="30"/>
      <c r="OH381" s="30"/>
      <c r="OI381" s="30"/>
      <c r="OJ381" s="30"/>
      <c r="OK381" s="30"/>
      <c r="OL381" s="30"/>
      <c r="OM381" s="30">
        <f t="shared" si="1176"/>
        <v>1</v>
      </c>
      <c r="ON381" s="51"/>
    </row>
    <row r="382" spans="1:404" ht="36" customHeight="1">
      <c r="A382" s="310"/>
      <c r="B382" s="61">
        <v>121</v>
      </c>
      <c r="C382" s="16" t="s">
        <v>337</v>
      </c>
      <c r="D382" s="16"/>
      <c r="E382" s="24" t="s">
        <v>341</v>
      </c>
      <c r="F382" s="82" t="s">
        <v>2</v>
      </c>
      <c r="G382" s="14"/>
      <c r="H382" s="81" t="s">
        <v>341</v>
      </c>
      <c r="I382" s="36" t="s">
        <v>519</v>
      </c>
      <c r="J382" s="54"/>
      <c r="K382" s="30" t="s">
        <v>636</v>
      </c>
      <c r="L382" s="30" t="s">
        <v>957</v>
      </c>
      <c r="M382" s="29" t="s">
        <v>983</v>
      </c>
      <c r="N382" s="93" t="s">
        <v>639</v>
      </c>
      <c r="O382" s="301"/>
      <c r="P382" s="54"/>
      <c r="Q382" s="30"/>
      <c r="R382" s="30"/>
      <c r="S382" s="30"/>
      <c r="T382" s="30"/>
      <c r="U382" s="30"/>
      <c r="V382" s="30"/>
      <c r="W382" s="30" t="s">
        <v>27</v>
      </c>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130"/>
      <c r="CP382" s="130"/>
      <c r="CQ382" s="130"/>
      <c r="CR382" s="130"/>
      <c r="CS382" s="130"/>
      <c r="CT382" s="130"/>
      <c r="CU382" s="130"/>
      <c r="CV382" s="130"/>
      <c r="CW382" s="130"/>
      <c r="CX382" s="130"/>
      <c r="CY382" s="30"/>
      <c r="CZ382" s="30"/>
      <c r="DA382" s="30"/>
      <c r="DB382" s="30"/>
      <c r="DC382" s="30"/>
      <c r="DD382" s="30"/>
      <c r="DE382" s="30"/>
      <c r="DF382" s="30"/>
      <c r="DG382" s="30"/>
      <c r="DH382" s="135"/>
      <c r="DI382" s="30"/>
      <c r="DJ382" s="30"/>
      <c r="DK382" s="30"/>
      <c r="DL382" s="30"/>
      <c r="DM382" s="30"/>
      <c r="DN382" s="30"/>
      <c r="DO382" s="30"/>
      <c r="DP382" s="30"/>
      <c r="DQ382" s="30"/>
      <c r="DR382" s="135"/>
      <c r="DS382" s="30"/>
      <c r="DT382" s="30"/>
      <c r="DU382" s="30"/>
      <c r="DV382" s="130"/>
      <c r="DW382" s="130"/>
      <c r="DX382" s="130"/>
      <c r="DY382" s="130"/>
      <c r="DZ382" s="130"/>
      <c r="EA382" s="130"/>
      <c r="EB382" s="130"/>
      <c r="EC382" s="130"/>
      <c r="ED382" s="130"/>
      <c r="EE382" s="130"/>
      <c r="EF382" s="130"/>
      <c r="EG382" s="130"/>
      <c r="EH382" s="130"/>
      <c r="EI382" s="130"/>
      <c r="EJ382" s="130"/>
      <c r="EK382" s="130"/>
      <c r="EL382" s="130"/>
      <c r="EM382" s="130"/>
      <c r="EN382" s="130"/>
      <c r="EO382" s="130"/>
      <c r="EP382" s="30"/>
      <c r="EQ382" s="30"/>
      <c r="ER382" s="30"/>
      <c r="ES382" s="30"/>
      <c r="ET382" s="30"/>
      <c r="EU382" s="30"/>
      <c r="EV382" s="30"/>
      <c r="EW382" s="30"/>
      <c r="EX382" s="30"/>
      <c r="EY382" s="135"/>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152"/>
      <c r="HJ382" s="152"/>
      <c r="HK382" s="152" t="s">
        <v>1225</v>
      </c>
      <c r="HL382" s="152"/>
      <c r="HM382" s="152"/>
      <c r="HN382" s="30">
        <v>1</v>
      </c>
      <c r="HO382" s="30">
        <v>1</v>
      </c>
      <c r="HP382" s="30">
        <v>2</v>
      </c>
      <c r="HQ382" s="30">
        <v>2</v>
      </c>
      <c r="HR382" s="23">
        <v>1</v>
      </c>
      <c r="HS382" s="23">
        <v>2</v>
      </c>
      <c r="HT382" s="30">
        <v>2</v>
      </c>
      <c r="HU382" s="30">
        <v>1</v>
      </c>
      <c r="HV382" s="30">
        <v>2</v>
      </c>
      <c r="HW382" s="30">
        <v>2</v>
      </c>
      <c r="HX382" s="30">
        <v>2</v>
      </c>
      <c r="HY382" s="30">
        <v>2</v>
      </c>
      <c r="HZ382" s="30">
        <v>2</v>
      </c>
      <c r="IA382" s="23">
        <v>1</v>
      </c>
      <c r="IB382" s="30">
        <v>2</v>
      </c>
      <c r="IC382" s="30">
        <v>2</v>
      </c>
      <c r="ID382" s="30">
        <v>2</v>
      </c>
      <c r="IE382" s="30"/>
      <c r="IF382" s="30">
        <v>2</v>
      </c>
      <c r="IG382" s="234">
        <f>COUNTIF(HN382:IF382,"2")</f>
        <v>13</v>
      </c>
      <c r="IH382" s="235">
        <f t="shared" ref="IH382" si="1189">IG382/(IG382+II382+IK382+IM382)</f>
        <v>0.72222222222222221</v>
      </c>
      <c r="II382" s="237">
        <f>COUNTIF(HN382:IF382,"1")</f>
        <v>5</v>
      </c>
      <c r="IJ382" s="235">
        <f t="shared" ref="IJ382" si="1190">II382/(IG382+II382+IK382+IM382)</f>
        <v>0.27777777777777779</v>
      </c>
      <c r="IK382" s="234">
        <f>COUNTIF(HO382:IF382,"0")</f>
        <v>0</v>
      </c>
      <c r="IL382" s="235">
        <f t="shared" ref="IL382" si="1191">IK382/(IG382+II382+IK382+IM382)</f>
        <v>0</v>
      </c>
      <c r="IM382" s="234">
        <f>COUNTIF(HO382:IF382,"KĐG")</f>
        <v>0</v>
      </c>
      <c r="IN382" s="235">
        <f t="shared" ref="IN382" si="1192">IM382/(IG382+II382+IK382+IM382)</f>
        <v>0</v>
      </c>
      <c r="IO382" s="236">
        <f t="shared" ref="IO382" si="1193">(((IG382*2)+(II382*1)+(IK382*0)))/(IG382+II382+IK382)</f>
        <v>1.7222222222222223</v>
      </c>
      <c r="IP382" s="169" t="str">
        <f t="shared" ref="IP382" si="1194">IF(IN382&gt;=50%,"KĐG",IF(IO382&gt;=1.6,"ĐMT",IF(IO382&gt;=1,"CCG","CĐ")))</f>
        <v>ĐMT</v>
      </c>
      <c r="IQ382" s="30"/>
      <c r="IR382" s="30"/>
      <c r="IS382" s="30"/>
      <c r="IT382" s="30"/>
      <c r="IU382" s="30"/>
      <c r="IV382" s="30"/>
      <c r="IW382" s="30"/>
      <c r="IX382" s="30"/>
      <c r="IY382" s="30"/>
      <c r="IZ382" s="30"/>
      <c r="JA382" s="30"/>
      <c r="JB382" s="30"/>
      <c r="JC382" s="30"/>
      <c r="JD382" s="30"/>
      <c r="JE382" s="30"/>
      <c r="JF382" s="30"/>
      <c r="JG382" s="30"/>
      <c r="JH382" s="30"/>
      <c r="JI382" s="30"/>
      <c r="JJ382" s="30"/>
      <c r="JK382" s="30"/>
      <c r="JL382" s="30"/>
      <c r="JM382" s="30"/>
      <c r="JN382" s="30"/>
      <c r="JO382" s="30"/>
      <c r="JP382" s="30"/>
      <c r="JQ382" s="30"/>
      <c r="JR382" s="30"/>
      <c r="JS382" s="30"/>
      <c r="JT382" s="30"/>
      <c r="JU382" s="30"/>
      <c r="JV382" s="30"/>
      <c r="JW382" s="30"/>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130"/>
      <c r="LE382" s="130"/>
      <c r="LF382" s="130"/>
      <c r="LG382" s="130"/>
      <c r="LH382" s="130"/>
      <c r="LI382" s="130"/>
      <c r="LJ382" s="130"/>
      <c r="LK382" s="130"/>
      <c r="LL382" s="130"/>
      <c r="LM382" s="130"/>
      <c r="LN382" s="130"/>
      <c r="LO382" s="130"/>
      <c r="LP382" s="130"/>
      <c r="LQ382" s="130"/>
      <c r="LR382" s="130"/>
      <c r="LS382" s="130"/>
      <c r="LT382" s="130"/>
      <c r="LU382" s="130"/>
      <c r="LV382" s="130"/>
      <c r="LW382" s="130"/>
      <c r="LX382" s="135"/>
      <c r="LY382" s="30"/>
      <c r="LZ382" s="30"/>
      <c r="MA382" s="30"/>
      <c r="MB382" s="30"/>
      <c r="MC382" s="30"/>
      <c r="MD382" s="30"/>
      <c r="ME382" s="30"/>
      <c r="MF382" s="30"/>
      <c r="MG382" s="30"/>
      <c r="MH382" s="30"/>
      <c r="MI382" s="30"/>
      <c r="MJ382" s="30"/>
      <c r="MK382" s="30"/>
      <c r="ML382" s="30"/>
      <c r="MM382" s="30"/>
      <c r="MN382" s="30"/>
      <c r="MO382" s="30"/>
      <c r="MP382" s="30"/>
      <c r="MQ382" s="30"/>
      <c r="MR382" s="30"/>
      <c r="MS382" s="30"/>
      <c r="MT382" s="30"/>
      <c r="MU382" s="30"/>
      <c r="MV382" s="30"/>
      <c r="MW382" s="30"/>
      <c r="MX382" s="30"/>
      <c r="MY382" s="30"/>
      <c r="MZ382" s="30"/>
      <c r="NA382" s="30"/>
      <c r="NB382" s="30"/>
      <c r="NC382" s="135"/>
      <c r="ND382" s="30"/>
      <c r="NE382" s="30"/>
      <c r="NF382" s="30"/>
      <c r="NG382" s="30"/>
      <c r="NH382" s="30"/>
      <c r="NI382" s="30"/>
      <c r="NJ382" s="30"/>
      <c r="NK382" s="30"/>
      <c r="NL382" s="30"/>
      <c r="NM382" s="30"/>
      <c r="NN382" s="30"/>
      <c r="NO382" s="30"/>
      <c r="NP382" s="30"/>
      <c r="NQ382" s="30"/>
      <c r="NR382" s="30"/>
      <c r="NS382" s="30"/>
      <c r="NT382" s="30"/>
      <c r="NU382" s="30"/>
      <c r="NV382" s="30"/>
      <c r="NW382" s="30"/>
      <c r="NX382" s="30"/>
      <c r="NY382" s="30"/>
      <c r="NZ382" s="30"/>
      <c r="OA382" s="30"/>
      <c r="OB382" s="30"/>
      <c r="OC382" s="30"/>
      <c r="OD382" s="30"/>
      <c r="OE382" s="30"/>
      <c r="OF382" s="30"/>
      <c r="OG382" s="30"/>
      <c r="OH382" s="30"/>
      <c r="OI382" s="30"/>
      <c r="OJ382" s="30"/>
      <c r="OK382" s="30"/>
      <c r="OL382" s="30"/>
      <c r="OM382" s="30">
        <f t="shared" si="1176"/>
        <v>1</v>
      </c>
      <c r="ON382" s="51"/>
    </row>
    <row r="383" spans="1:404" ht="69" hidden="1" customHeight="1">
      <c r="A383" s="311"/>
      <c r="B383" s="61">
        <v>121</v>
      </c>
      <c r="C383" s="16" t="s">
        <v>337</v>
      </c>
      <c r="D383" s="16"/>
      <c r="E383" s="24" t="s">
        <v>342</v>
      </c>
      <c r="F383" s="82" t="s">
        <v>2</v>
      </c>
      <c r="G383" s="14"/>
      <c r="H383" s="81" t="s">
        <v>342</v>
      </c>
      <c r="I383" s="36" t="s">
        <v>343</v>
      </c>
      <c r="J383" s="54"/>
      <c r="K383" s="30" t="s">
        <v>636</v>
      </c>
      <c r="L383" s="30" t="s">
        <v>957</v>
      </c>
      <c r="M383" s="29" t="s">
        <v>983</v>
      </c>
      <c r="N383" s="93" t="s">
        <v>639</v>
      </c>
      <c r="O383" s="302"/>
      <c r="P383" s="54"/>
      <c r="Q383" s="30"/>
      <c r="R383" s="30"/>
      <c r="S383" s="30"/>
      <c r="T383" s="30"/>
      <c r="U383" s="30"/>
      <c r="V383" s="30"/>
      <c r="W383" s="30"/>
      <c r="X383" s="30"/>
      <c r="Y383" s="30"/>
      <c r="Z383" s="30"/>
      <c r="AA383" s="30" t="s">
        <v>27</v>
      </c>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130"/>
      <c r="CP383" s="130"/>
      <c r="CQ383" s="130"/>
      <c r="CR383" s="130"/>
      <c r="CS383" s="130"/>
      <c r="CT383" s="130"/>
      <c r="CU383" s="130"/>
      <c r="CV383" s="130"/>
      <c r="CW383" s="130"/>
      <c r="CX383" s="130"/>
      <c r="CY383" s="30"/>
      <c r="CZ383" s="30"/>
      <c r="DA383" s="30"/>
      <c r="DB383" s="30"/>
      <c r="DC383" s="30"/>
      <c r="DD383" s="30"/>
      <c r="DE383" s="30"/>
      <c r="DF383" s="30"/>
      <c r="DG383" s="30"/>
      <c r="DH383" s="135"/>
      <c r="DI383" s="30"/>
      <c r="DJ383" s="30"/>
      <c r="DK383" s="30"/>
      <c r="DL383" s="30"/>
      <c r="DM383" s="30"/>
      <c r="DN383" s="30"/>
      <c r="DO383" s="30"/>
      <c r="DP383" s="30"/>
      <c r="DQ383" s="30"/>
      <c r="DR383" s="135"/>
      <c r="DS383" s="30"/>
      <c r="DT383" s="30"/>
      <c r="DU383" s="30"/>
      <c r="DV383" s="130"/>
      <c r="DW383" s="130"/>
      <c r="DX383" s="130"/>
      <c r="DY383" s="130"/>
      <c r="DZ383" s="130"/>
      <c r="EA383" s="130"/>
      <c r="EB383" s="130"/>
      <c r="EC383" s="130"/>
      <c r="ED383" s="130"/>
      <c r="EE383" s="130"/>
      <c r="EF383" s="130"/>
      <c r="EG383" s="130"/>
      <c r="EH383" s="130"/>
      <c r="EI383" s="130"/>
      <c r="EJ383" s="130"/>
      <c r="EK383" s="130"/>
      <c r="EL383" s="130"/>
      <c r="EM383" s="130"/>
      <c r="EN383" s="130"/>
      <c r="EO383" s="130"/>
      <c r="EP383" s="30"/>
      <c r="EQ383" s="30"/>
      <c r="ER383" s="30"/>
      <c r="ES383" s="30"/>
      <c r="ET383" s="30"/>
      <c r="EU383" s="30"/>
      <c r="EV383" s="30"/>
      <c r="EW383" s="30"/>
      <c r="EX383" s="30"/>
      <c r="EY383" s="135"/>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130"/>
      <c r="LE383" s="130"/>
      <c r="LF383" s="130"/>
      <c r="LG383" s="130"/>
      <c r="LH383" s="130"/>
      <c r="LI383" s="130"/>
      <c r="LJ383" s="130"/>
      <c r="LK383" s="130"/>
      <c r="LL383" s="130"/>
      <c r="LM383" s="130"/>
      <c r="LN383" s="130"/>
      <c r="LO383" s="130"/>
      <c r="LP383" s="130"/>
      <c r="LQ383" s="130"/>
      <c r="LR383" s="130"/>
      <c r="LS383" s="130"/>
      <c r="LT383" s="130"/>
      <c r="LU383" s="130"/>
      <c r="LV383" s="130"/>
      <c r="LW383" s="130"/>
      <c r="LX383" s="135"/>
      <c r="LY383" s="30"/>
      <c r="LZ383" s="30"/>
      <c r="MA383" s="30"/>
      <c r="MB383" s="30"/>
      <c r="MC383" s="30"/>
      <c r="MD383" s="30"/>
      <c r="ME383" s="30"/>
      <c r="MF383" s="30"/>
      <c r="MG383" s="30"/>
      <c r="MH383" s="30"/>
      <c r="MI383" s="30"/>
      <c r="MJ383" s="30"/>
      <c r="MK383" s="30"/>
      <c r="ML383" s="30"/>
      <c r="MM383" s="30"/>
      <c r="MN383" s="30"/>
      <c r="MO383" s="30"/>
      <c r="MP383" s="30"/>
      <c r="MQ383" s="30"/>
      <c r="MR383" s="30"/>
      <c r="MS383" s="30"/>
      <c r="MT383" s="30"/>
      <c r="MU383" s="30"/>
      <c r="MV383" s="30"/>
      <c r="MW383" s="30"/>
      <c r="MX383" s="30"/>
      <c r="MY383" s="30"/>
      <c r="MZ383" s="30"/>
      <c r="NA383" s="30"/>
      <c r="NB383" s="30"/>
      <c r="NC383" s="135"/>
      <c r="ND383" s="30"/>
      <c r="NE383" s="30"/>
      <c r="NF383" s="30"/>
      <c r="NG383" s="30"/>
      <c r="NH383" s="30"/>
      <c r="NI383" s="30"/>
      <c r="NJ383" s="30"/>
      <c r="NK383" s="30"/>
      <c r="NL383" s="30"/>
      <c r="NM383" s="30"/>
      <c r="NN383" s="30"/>
      <c r="NO383" s="30"/>
      <c r="NP383" s="30"/>
      <c r="NQ383" s="30"/>
      <c r="NR383" s="30"/>
      <c r="NS383" s="30"/>
      <c r="NT383" s="30"/>
      <c r="NU383" s="30"/>
      <c r="NV383" s="30"/>
      <c r="NW383" s="30"/>
      <c r="NX383" s="30"/>
      <c r="NY383" s="30"/>
      <c r="NZ383" s="30"/>
      <c r="OA383" s="30"/>
      <c r="OB383" s="30"/>
      <c r="OC383" s="30"/>
      <c r="OD383" s="30"/>
      <c r="OE383" s="30"/>
      <c r="OF383" s="30"/>
      <c r="OG383" s="30"/>
      <c r="OH383" s="30"/>
      <c r="OI383" s="30"/>
      <c r="OJ383" s="30"/>
      <c r="OK383" s="30"/>
      <c r="OL383" s="30"/>
      <c r="OM383" s="30">
        <f t="shared" si="1176"/>
        <v>1</v>
      </c>
      <c r="ON383" s="51"/>
    </row>
    <row r="384" spans="1:404" ht="50.25" hidden="1" customHeight="1">
      <c r="A384" s="28">
        <v>379</v>
      </c>
      <c r="B384" s="51">
        <v>122</v>
      </c>
      <c r="C384" s="16" t="s">
        <v>344</v>
      </c>
      <c r="D384" s="16" t="s">
        <v>2</v>
      </c>
      <c r="E384" s="16" t="s">
        <v>345</v>
      </c>
      <c r="F384" s="82" t="s">
        <v>2</v>
      </c>
      <c r="G384" s="14"/>
      <c r="H384" s="16" t="s">
        <v>345</v>
      </c>
      <c r="I384" s="36" t="s">
        <v>346</v>
      </c>
      <c r="J384" s="54"/>
      <c r="K384" s="30" t="s">
        <v>636</v>
      </c>
      <c r="L384" s="30" t="s">
        <v>957</v>
      </c>
      <c r="M384" s="29" t="s">
        <v>983</v>
      </c>
      <c r="N384" s="93" t="s">
        <v>639</v>
      </c>
      <c r="O384" s="105" t="s">
        <v>27</v>
      </c>
      <c r="P384" s="54"/>
      <c r="Q384" s="30"/>
      <c r="R384" s="30"/>
      <c r="S384" s="30"/>
      <c r="T384" s="30"/>
      <c r="U384" s="30"/>
      <c r="V384" s="30"/>
      <c r="W384" s="30"/>
      <c r="X384" s="30"/>
      <c r="Y384" s="30"/>
      <c r="Z384" s="30"/>
      <c r="AA384" s="30" t="s">
        <v>27</v>
      </c>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130"/>
      <c r="CP384" s="130"/>
      <c r="CQ384" s="130"/>
      <c r="CR384" s="130"/>
      <c r="CS384" s="130"/>
      <c r="CT384" s="130"/>
      <c r="CU384" s="130"/>
      <c r="CV384" s="130"/>
      <c r="CW384" s="130"/>
      <c r="CX384" s="130"/>
      <c r="CY384" s="30"/>
      <c r="CZ384" s="30"/>
      <c r="DA384" s="30"/>
      <c r="DB384" s="30"/>
      <c r="DC384" s="30"/>
      <c r="DD384" s="30"/>
      <c r="DE384" s="30"/>
      <c r="DF384" s="30"/>
      <c r="DG384" s="30"/>
      <c r="DH384" s="135"/>
      <c r="DI384" s="30"/>
      <c r="DJ384" s="30"/>
      <c r="DK384" s="30"/>
      <c r="DL384" s="30"/>
      <c r="DM384" s="30"/>
      <c r="DN384" s="30"/>
      <c r="DO384" s="30"/>
      <c r="DP384" s="30"/>
      <c r="DQ384" s="30"/>
      <c r="DR384" s="135"/>
      <c r="DS384" s="30"/>
      <c r="DT384" s="30"/>
      <c r="DU384" s="30"/>
      <c r="DV384" s="130"/>
      <c r="DW384" s="130"/>
      <c r="DX384" s="130"/>
      <c r="DY384" s="130"/>
      <c r="DZ384" s="130"/>
      <c r="EA384" s="130"/>
      <c r="EB384" s="130"/>
      <c r="EC384" s="130"/>
      <c r="ED384" s="130"/>
      <c r="EE384" s="130"/>
      <c r="EF384" s="130"/>
      <c r="EG384" s="130"/>
      <c r="EH384" s="130"/>
      <c r="EI384" s="130"/>
      <c r="EJ384" s="130"/>
      <c r="EK384" s="130"/>
      <c r="EL384" s="130"/>
      <c r="EM384" s="130"/>
      <c r="EN384" s="130"/>
      <c r="EO384" s="130"/>
      <c r="EP384" s="30"/>
      <c r="EQ384" s="30"/>
      <c r="ER384" s="30"/>
      <c r="ES384" s="30"/>
      <c r="ET384" s="30"/>
      <c r="EU384" s="30"/>
      <c r="EV384" s="30"/>
      <c r="EW384" s="30"/>
      <c r="EX384" s="30"/>
      <c r="EY384" s="135"/>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130"/>
      <c r="LE384" s="130"/>
      <c r="LF384" s="130"/>
      <c r="LG384" s="130"/>
      <c r="LH384" s="130"/>
      <c r="LI384" s="130"/>
      <c r="LJ384" s="130"/>
      <c r="LK384" s="130"/>
      <c r="LL384" s="130"/>
      <c r="LM384" s="130"/>
      <c r="LN384" s="130"/>
      <c r="LO384" s="130"/>
      <c r="LP384" s="130"/>
      <c r="LQ384" s="130"/>
      <c r="LR384" s="130"/>
      <c r="LS384" s="130"/>
      <c r="LT384" s="130"/>
      <c r="LU384" s="130"/>
      <c r="LV384" s="130"/>
      <c r="LW384" s="130"/>
      <c r="LX384" s="135"/>
      <c r="LY384" s="30"/>
      <c r="LZ384" s="30"/>
      <c r="MA384" s="30"/>
      <c r="MB384" s="30"/>
      <c r="MC384" s="30"/>
      <c r="MD384" s="30"/>
      <c r="ME384" s="30"/>
      <c r="MF384" s="30"/>
      <c r="MG384" s="30"/>
      <c r="MH384" s="30"/>
      <c r="MI384" s="30"/>
      <c r="MJ384" s="30"/>
      <c r="MK384" s="30"/>
      <c r="ML384" s="30"/>
      <c r="MM384" s="30"/>
      <c r="MN384" s="30"/>
      <c r="MO384" s="30"/>
      <c r="MP384" s="30"/>
      <c r="MQ384" s="30"/>
      <c r="MR384" s="30"/>
      <c r="MS384" s="30"/>
      <c r="MT384" s="30"/>
      <c r="MU384" s="30"/>
      <c r="MV384" s="30"/>
      <c r="MW384" s="30"/>
      <c r="MX384" s="30"/>
      <c r="MY384" s="30"/>
      <c r="MZ384" s="30"/>
      <c r="NA384" s="30"/>
      <c r="NB384" s="30"/>
      <c r="NC384" s="135"/>
      <c r="ND384" s="30"/>
      <c r="NE384" s="30"/>
      <c r="NF384" s="30"/>
      <c r="NG384" s="30"/>
      <c r="NH384" s="30"/>
      <c r="NI384" s="30"/>
      <c r="NJ384" s="30"/>
      <c r="NK384" s="30"/>
      <c r="NL384" s="30"/>
      <c r="NM384" s="30"/>
      <c r="NN384" s="30"/>
      <c r="NO384" s="30"/>
      <c r="NP384" s="30"/>
      <c r="NQ384" s="30"/>
      <c r="NR384" s="30"/>
      <c r="NS384" s="30"/>
      <c r="NT384" s="30"/>
      <c r="NU384" s="30"/>
      <c r="NV384" s="30"/>
      <c r="NW384" s="30"/>
      <c r="NX384" s="30"/>
      <c r="NY384" s="30"/>
      <c r="NZ384" s="30"/>
      <c r="OA384" s="30"/>
      <c r="OB384" s="30"/>
      <c r="OC384" s="30"/>
      <c r="OD384" s="30"/>
      <c r="OE384" s="30"/>
      <c r="OF384" s="30"/>
      <c r="OG384" s="30"/>
      <c r="OH384" s="30"/>
      <c r="OI384" s="30"/>
      <c r="OJ384" s="30"/>
      <c r="OK384" s="30"/>
      <c r="OL384" s="30"/>
      <c r="OM384" s="30">
        <f t="shared" si="1176"/>
        <v>1</v>
      </c>
      <c r="ON384" s="51"/>
    </row>
    <row r="385" spans="1:423" ht="33" customHeight="1">
      <c r="A385" s="28">
        <v>383</v>
      </c>
      <c r="B385" s="51">
        <v>123</v>
      </c>
      <c r="C385" s="20" t="s">
        <v>347</v>
      </c>
      <c r="D385" s="21" t="s">
        <v>3</v>
      </c>
      <c r="E385" s="39" t="s">
        <v>88</v>
      </c>
      <c r="F385" s="82" t="s">
        <v>3</v>
      </c>
      <c r="G385" s="54" t="s">
        <v>27</v>
      </c>
      <c r="H385" s="39" t="s">
        <v>88</v>
      </c>
      <c r="I385" s="36" t="s">
        <v>348</v>
      </c>
      <c r="J385" s="54"/>
      <c r="K385" s="30" t="s">
        <v>636</v>
      </c>
      <c r="L385" s="30" t="s">
        <v>957</v>
      </c>
      <c r="M385" s="29" t="s">
        <v>983</v>
      </c>
      <c r="N385" s="93" t="s">
        <v>981</v>
      </c>
      <c r="O385" s="105" t="s">
        <v>27</v>
      </c>
      <c r="P385" s="54"/>
      <c r="Q385" s="30"/>
      <c r="R385" s="30"/>
      <c r="S385" s="30"/>
      <c r="T385" s="30"/>
      <c r="U385" s="30"/>
      <c r="V385" s="30"/>
      <c r="W385" s="30" t="s">
        <v>27</v>
      </c>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130"/>
      <c r="CP385" s="130"/>
      <c r="CQ385" s="130"/>
      <c r="CR385" s="130"/>
      <c r="CS385" s="130"/>
      <c r="CT385" s="130"/>
      <c r="CU385" s="130"/>
      <c r="CV385" s="130"/>
      <c r="CW385" s="130"/>
      <c r="CX385" s="130"/>
      <c r="CY385" s="30"/>
      <c r="CZ385" s="30"/>
      <c r="DA385" s="30"/>
      <c r="DB385" s="30"/>
      <c r="DC385" s="30"/>
      <c r="DD385" s="30"/>
      <c r="DE385" s="30"/>
      <c r="DF385" s="30"/>
      <c r="DG385" s="30"/>
      <c r="DH385" s="135"/>
      <c r="DI385" s="30"/>
      <c r="DJ385" s="30"/>
      <c r="DK385" s="30"/>
      <c r="DL385" s="30"/>
      <c r="DM385" s="30"/>
      <c r="DN385" s="30"/>
      <c r="DO385" s="30"/>
      <c r="DP385" s="30"/>
      <c r="DQ385" s="30"/>
      <c r="DR385" s="135"/>
      <c r="DS385" s="30"/>
      <c r="DT385" s="30"/>
      <c r="DU385" s="30"/>
      <c r="DV385" s="130"/>
      <c r="DW385" s="130"/>
      <c r="DX385" s="130"/>
      <c r="DY385" s="130"/>
      <c r="DZ385" s="130"/>
      <c r="EA385" s="130"/>
      <c r="EB385" s="130"/>
      <c r="EC385" s="130"/>
      <c r="ED385" s="130"/>
      <c r="EE385" s="130"/>
      <c r="EF385" s="130"/>
      <c r="EG385" s="130"/>
      <c r="EH385" s="130"/>
      <c r="EI385" s="130"/>
      <c r="EJ385" s="130"/>
      <c r="EK385" s="130"/>
      <c r="EL385" s="130"/>
      <c r="EM385" s="130"/>
      <c r="EN385" s="130"/>
      <c r="EO385" s="130"/>
      <c r="EP385" s="30"/>
      <c r="EQ385" s="30"/>
      <c r="ER385" s="30"/>
      <c r="ES385" s="30"/>
      <c r="ET385" s="30"/>
      <c r="EU385" s="30"/>
      <c r="EV385" s="30"/>
      <c r="EW385" s="30"/>
      <c r="EX385" s="30"/>
      <c r="EY385" s="135"/>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152"/>
      <c r="HJ385" s="152"/>
      <c r="HK385" s="152" t="s">
        <v>1072</v>
      </c>
      <c r="HL385" s="152"/>
      <c r="HM385" s="152"/>
      <c r="HN385" s="30">
        <v>2</v>
      </c>
      <c r="HO385" s="30">
        <v>1</v>
      </c>
      <c r="HP385" s="30">
        <v>2</v>
      </c>
      <c r="HQ385" s="30">
        <v>2</v>
      </c>
      <c r="HR385" s="23">
        <v>1</v>
      </c>
      <c r="HS385" s="23">
        <v>2</v>
      </c>
      <c r="HT385" s="30">
        <v>2</v>
      </c>
      <c r="HU385" s="30">
        <v>2</v>
      </c>
      <c r="HV385" s="30">
        <v>2</v>
      </c>
      <c r="HW385" s="30">
        <v>2</v>
      </c>
      <c r="HX385" s="30">
        <v>2</v>
      </c>
      <c r="HY385" s="30">
        <v>2</v>
      </c>
      <c r="HZ385" s="30">
        <v>2</v>
      </c>
      <c r="IA385" s="23">
        <v>1</v>
      </c>
      <c r="IB385" s="30">
        <v>2</v>
      </c>
      <c r="IC385" s="30">
        <v>2</v>
      </c>
      <c r="ID385" s="30">
        <v>2</v>
      </c>
      <c r="IE385" s="30"/>
      <c r="IF385" s="30">
        <v>2</v>
      </c>
      <c r="IG385" s="234">
        <f>COUNTIF(HN385:IF385,"2")</f>
        <v>15</v>
      </c>
      <c r="IH385" s="235">
        <f t="shared" ref="IH385" si="1195">IG385/(IG385+II385+IK385+IM385)</f>
        <v>0.83333333333333337</v>
      </c>
      <c r="II385" s="234">
        <f>COUNTIF(HO385:IF385,"1")</f>
        <v>3</v>
      </c>
      <c r="IJ385" s="235">
        <f t="shared" ref="IJ385" si="1196">II385/(IG385+II385+IK385+IM385)</f>
        <v>0.16666666666666666</v>
      </c>
      <c r="IK385" s="234">
        <f>COUNTIF(HO385:IF385,"0")</f>
        <v>0</v>
      </c>
      <c r="IL385" s="235">
        <f t="shared" ref="IL385" si="1197">IK385/(IG385+II385+IK385+IM385)</f>
        <v>0</v>
      </c>
      <c r="IM385" s="234">
        <f>COUNTIF(HO385:IF385,"KĐG")</f>
        <v>0</v>
      </c>
      <c r="IN385" s="235">
        <f t="shared" ref="IN385" si="1198">IM385/(IG385+II385+IK385+IM385)</f>
        <v>0</v>
      </c>
      <c r="IO385" s="236">
        <f t="shared" ref="IO385" si="1199">(((IG385*2)+(II385*1)+(IK385*0)))/(IG385+II385+IK385)</f>
        <v>1.8333333333333333</v>
      </c>
      <c r="IP385" s="169" t="str">
        <f t="shared" ref="IP385" si="1200">IF(IN385&gt;=50%,"KĐG",IF(IO385&gt;=1.6,"ĐMT",IF(IO385&gt;=1,"CCG","CĐ")))</f>
        <v>ĐMT</v>
      </c>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130"/>
      <c r="LE385" s="130"/>
      <c r="LF385" s="130"/>
      <c r="LG385" s="130"/>
      <c r="LH385" s="130"/>
      <c r="LI385" s="130"/>
      <c r="LJ385" s="130"/>
      <c r="LK385" s="130"/>
      <c r="LL385" s="130"/>
      <c r="LM385" s="130"/>
      <c r="LN385" s="130"/>
      <c r="LO385" s="130"/>
      <c r="LP385" s="130"/>
      <c r="LQ385" s="130"/>
      <c r="LR385" s="130"/>
      <c r="LS385" s="130"/>
      <c r="LT385" s="130"/>
      <c r="LU385" s="130"/>
      <c r="LV385" s="130"/>
      <c r="LW385" s="130"/>
      <c r="LX385" s="135"/>
      <c r="LY385" s="30"/>
      <c r="LZ385" s="30"/>
      <c r="MA385" s="30"/>
      <c r="MB385" s="30"/>
      <c r="MC385" s="30"/>
      <c r="MD385" s="30"/>
      <c r="ME385" s="30"/>
      <c r="MF385" s="30"/>
      <c r="MG385" s="30"/>
      <c r="MH385" s="30"/>
      <c r="MI385" s="30"/>
      <c r="MJ385" s="30"/>
      <c r="MK385" s="30"/>
      <c r="ML385" s="30"/>
      <c r="MM385" s="30"/>
      <c r="MN385" s="30"/>
      <c r="MO385" s="30"/>
      <c r="MP385" s="30"/>
      <c r="MQ385" s="30"/>
      <c r="MR385" s="30"/>
      <c r="MS385" s="30"/>
      <c r="MT385" s="30"/>
      <c r="MU385" s="30"/>
      <c r="MV385" s="30"/>
      <c r="MW385" s="30"/>
      <c r="MX385" s="30"/>
      <c r="MY385" s="30"/>
      <c r="MZ385" s="30"/>
      <c r="NA385" s="30"/>
      <c r="NB385" s="30"/>
      <c r="NC385" s="135"/>
      <c r="ND385" s="30"/>
      <c r="NE385" s="30"/>
      <c r="NF385" s="30"/>
      <c r="NG385" s="30"/>
      <c r="NH385" s="30"/>
      <c r="NI385" s="30"/>
      <c r="NJ385" s="30"/>
      <c r="NK385" s="30"/>
      <c r="NL385" s="30"/>
      <c r="NM385" s="30"/>
      <c r="NN385" s="30"/>
      <c r="NO385" s="30"/>
      <c r="NP385" s="30"/>
      <c r="NQ385" s="30"/>
      <c r="NR385" s="30"/>
      <c r="NS385" s="30"/>
      <c r="NT385" s="30"/>
      <c r="NU385" s="30"/>
      <c r="NV385" s="30"/>
      <c r="NW385" s="30"/>
      <c r="NX385" s="30"/>
      <c r="NY385" s="30"/>
      <c r="NZ385" s="30"/>
      <c r="OA385" s="30"/>
      <c r="OB385" s="30"/>
      <c r="OC385" s="30"/>
      <c r="OD385" s="30"/>
      <c r="OE385" s="30"/>
      <c r="OF385" s="30"/>
      <c r="OG385" s="30"/>
      <c r="OH385" s="30"/>
      <c r="OI385" s="30"/>
      <c r="OJ385" s="30"/>
      <c r="OK385" s="30"/>
      <c r="OL385" s="30"/>
      <c r="OM385" s="30">
        <f t="shared" si="1176"/>
        <v>1</v>
      </c>
      <c r="ON385" s="51"/>
    </row>
    <row r="386" spans="1:423" ht="80.25" hidden="1" customHeight="1">
      <c r="A386" s="28">
        <v>384</v>
      </c>
      <c r="B386" s="51">
        <v>124</v>
      </c>
      <c r="C386" s="20" t="s">
        <v>349</v>
      </c>
      <c r="D386" s="21" t="s">
        <v>2</v>
      </c>
      <c r="E386" s="39" t="s">
        <v>350</v>
      </c>
      <c r="F386" s="82" t="s">
        <v>2</v>
      </c>
      <c r="G386" s="54"/>
      <c r="H386" s="39" t="s">
        <v>350</v>
      </c>
      <c r="I386" s="36" t="s">
        <v>351</v>
      </c>
      <c r="J386" s="54"/>
      <c r="K386" s="30" t="s">
        <v>636</v>
      </c>
      <c r="L386" s="30" t="s">
        <v>957</v>
      </c>
      <c r="M386" s="29" t="s">
        <v>983</v>
      </c>
      <c r="N386" s="93" t="s">
        <v>639</v>
      </c>
      <c r="O386" s="105" t="s">
        <v>27</v>
      </c>
      <c r="P386" s="54">
        <v>1</v>
      </c>
      <c r="Q386" s="30"/>
      <c r="R386" s="30"/>
      <c r="S386" s="30"/>
      <c r="T386" s="30"/>
      <c r="U386" s="30"/>
      <c r="V386" s="30"/>
      <c r="W386" s="30"/>
      <c r="X386" s="30"/>
      <c r="Y386" s="30"/>
      <c r="Z386" s="30"/>
      <c r="AA386" s="30" t="s">
        <v>27</v>
      </c>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130"/>
      <c r="CP386" s="130"/>
      <c r="CQ386" s="130"/>
      <c r="CR386" s="130"/>
      <c r="CS386" s="130"/>
      <c r="CT386" s="130"/>
      <c r="CU386" s="130"/>
      <c r="CV386" s="130"/>
      <c r="CW386" s="130"/>
      <c r="CX386" s="130"/>
      <c r="CY386" s="30"/>
      <c r="CZ386" s="30"/>
      <c r="DA386" s="30"/>
      <c r="DB386" s="30"/>
      <c r="DC386" s="30"/>
      <c r="DD386" s="30"/>
      <c r="DE386" s="30"/>
      <c r="DF386" s="30"/>
      <c r="DG386" s="30"/>
      <c r="DH386" s="135"/>
      <c r="DI386" s="30"/>
      <c r="DJ386" s="30"/>
      <c r="DK386" s="30"/>
      <c r="DL386" s="30"/>
      <c r="DM386" s="30"/>
      <c r="DN386" s="30"/>
      <c r="DO386" s="30"/>
      <c r="DP386" s="30"/>
      <c r="DQ386" s="30"/>
      <c r="DR386" s="135"/>
      <c r="DS386" s="30"/>
      <c r="DT386" s="30"/>
      <c r="DU386" s="30"/>
      <c r="DV386" s="130"/>
      <c r="DW386" s="130"/>
      <c r="DX386" s="130"/>
      <c r="DY386" s="130"/>
      <c r="DZ386" s="130"/>
      <c r="EA386" s="130"/>
      <c r="EB386" s="130"/>
      <c r="EC386" s="130"/>
      <c r="ED386" s="130"/>
      <c r="EE386" s="130"/>
      <c r="EF386" s="130"/>
      <c r="EG386" s="130"/>
      <c r="EH386" s="130"/>
      <c r="EI386" s="130"/>
      <c r="EJ386" s="130"/>
      <c r="EK386" s="130"/>
      <c r="EL386" s="130"/>
      <c r="EM386" s="130"/>
      <c r="EN386" s="130"/>
      <c r="EO386" s="130"/>
      <c r="EP386" s="30"/>
      <c r="EQ386" s="30"/>
      <c r="ER386" s="30"/>
      <c r="ES386" s="30"/>
      <c r="ET386" s="30"/>
      <c r="EU386" s="30"/>
      <c r="EV386" s="30"/>
      <c r="EW386" s="30"/>
      <c r="EX386" s="30"/>
      <c r="EY386" s="135"/>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c r="IA386" s="30"/>
      <c r="IB386" s="30"/>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c r="JC386" s="30"/>
      <c r="JD386" s="30"/>
      <c r="JE386" s="30"/>
      <c r="JF386" s="30"/>
      <c r="JG386" s="30"/>
      <c r="JH386" s="30"/>
      <c r="JI386" s="30"/>
      <c r="JJ386" s="30"/>
      <c r="JK386" s="30"/>
      <c r="JL386" s="30"/>
      <c r="JM386" s="30"/>
      <c r="JN386" s="30"/>
      <c r="JO386" s="30"/>
      <c r="JP386" s="30"/>
      <c r="JQ386" s="30"/>
      <c r="JR386" s="30"/>
      <c r="JS386" s="30"/>
      <c r="JT386" s="30"/>
      <c r="JU386" s="30"/>
      <c r="JV386" s="30"/>
      <c r="JW386" s="30"/>
      <c r="JX386" s="30"/>
      <c r="JY386" s="30"/>
      <c r="JZ386" s="30"/>
      <c r="KA386" s="30"/>
      <c r="KB386" s="30"/>
      <c r="KC386" s="30"/>
      <c r="KD386" s="30"/>
      <c r="KE386" s="30"/>
      <c r="KF386" s="30"/>
      <c r="KG386" s="30"/>
      <c r="KH386" s="30"/>
      <c r="KI386" s="30"/>
      <c r="KJ386" s="30"/>
      <c r="KK386" s="30"/>
      <c r="KL386" s="30"/>
      <c r="KM386" s="30"/>
      <c r="KN386" s="30"/>
      <c r="KO386" s="30"/>
      <c r="KP386" s="30"/>
      <c r="KQ386" s="30"/>
      <c r="KR386" s="30"/>
      <c r="KS386" s="30"/>
      <c r="KT386" s="30"/>
      <c r="KU386" s="30"/>
      <c r="KV386" s="30"/>
      <c r="KW386" s="30"/>
      <c r="KX386" s="30"/>
      <c r="KY386" s="30"/>
      <c r="KZ386" s="30"/>
      <c r="LA386" s="30"/>
      <c r="LB386" s="30"/>
      <c r="LC386" s="30"/>
      <c r="LD386" s="130"/>
      <c r="LE386" s="130"/>
      <c r="LF386" s="130"/>
      <c r="LG386" s="130"/>
      <c r="LH386" s="130"/>
      <c r="LI386" s="130"/>
      <c r="LJ386" s="130"/>
      <c r="LK386" s="130"/>
      <c r="LL386" s="130"/>
      <c r="LM386" s="130"/>
      <c r="LN386" s="130"/>
      <c r="LO386" s="130"/>
      <c r="LP386" s="130"/>
      <c r="LQ386" s="130"/>
      <c r="LR386" s="130"/>
      <c r="LS386" s="130"/>
      <c r="LT386" s="130"/>
      <c r="LU386" s="130"/>
      <c r="LV386" s="130"/>
      <c r="LW386" s="130"/>
      <c r="LX386" s="135"/>
      <c r="LY386" s="30"/>
      <c r="LZ386" s="30"/>
      <c r="MA386" s="30"/>
      <c r="MB386" s="30"/>
      <c r="MC386" s="30"/>
      <c r="MD386" s="30"/>
      <c r="ME386" s="30"/>
      <c r="MF386" s="30"/>
      <c r="MG386" s="30"/>
      <c r="MH386" s="30"/>
      <c r="MI386" s="30"/>
      <c r="MJ386" s="30"/>
      <c r="MK386" s="30"/>
      <c r="ML386" s="30"/>
      <c r="MM386" s="30"/>
      <c r="MN386" s="30"/>
      <c r="MO386" s="30"/>
      <c r="MP386" s="30"/>
      <c r="MQ386" s="30"/>
      <c r="MR386" s="30"/>
      <c r="MS386" s="30"/>
      <c r="MT386" s="30"/>
      <c r="MU386" s="30"/>
      <c r="MV386" s="30"/>
      <c r="MW386" s="30"/>
      <c r="MX386" s="30"/>
      <c r="MY386" s="30"/>
      <c r="MZ386" s="30"/>
      <c r="NA386" s="30"/>
      <c r="NB386" s="30"/>
      <c r="NC386" s="135"/>
      <c r="ND386" s="30"/>
      <c r="NE386" s="30"/>
      <c r="NF386" s="30"/>
      <c r="NG386" s="30"/>
      <c r="NH386" s="30"/>
      <c r="NI386" s="30"/>
      <c r="NJ386" s="30"/>
      <c r="NK386" s="30"/>
      <c r="NL386" s="30"/>
      <c r="NM386" s="30"/>
      <c r="NN386" s="30"/>
      <c r="NO386" s="30"/>
      <c r="NP386" s="30"/>
      <c r="NQ386" s="30"/>
      <c r="NR386" s="30"/>
      <c r="NS386" s="30"/>
      <c r="NT386" s="30"/>
      <c r="NU386" s="30"/>
      <c r="NV386" s="30"/>
      <c r="NW386" s="30"/>
      <c r="NX386" s="30"/>
      <c r="NY386" s="30"/>
      <c r="NZ386" s="30"/>
      <c r="OA386" s="30"/>
      <c r="OB386" s="30"/>
      <c r="OC386" s="30"/>
      <c r="OD386" s="30"/>
      <c r="OE386" s="30"/>
      <c r="OF386" s="30"/>
      <c r="OG386" s="30"/>
      <c r="OH386" s="30"/>
      <c r="OI386" s="30"/>
      <c r="OJ386" s="30"/>
      <c r="OK386" s="30"/>
      <c r="OL386" s="30"/>
      <c r="OM386" s="30">
        <f t="shared" si="1176"/>
        <v>1</v>
      </c>
      <c r="ON386" s="51"/>
    </row>
    <row r="387" spans="1:423" s="11" customFormat="1" ht="37.5" customHeight="1">
      <c r="A387" s="37"/>
      <c r="B387" s="13"/>
      <c r="C387" s="296" t="s">
        <v>24</v>
      </c>
      <c r="D387" s="296"/>
      <c r="E387" s="296"/>
      <c r="F387" s="82"/>
      <c r="G387" s="164">
        <f>G388+G442+G501</f>
        <v>1</v>
      </c>
      <c r="H387" s="12"/>
      <c r="I387" s="17"/>
      <c r="J387" s="54"/>
      <c r="K387" s="105"/>
      <c r="L387" s="105"/>
      <c r="M387" s="105"/>
      <c r="N387" s="105"/>
      <c r="O387" s="25">
        <f>O388+O442+O501</f>
        <v>25</v>
      </c>
      <c r="P387" s="12">
        <f>P388+P442+P501</f>
        <v>27</v>
      </c>
      <c r="Q387" s="108" t="s">
        <v>122</v>
      </c>
      <c r="R387" s="124" t="s">
        <v>122</v>
      </c>
      <c r="S387" s="124" t="s">
        <v>122</v>
      </c>
      <c r="T387" s="124" t="s">
        <v>122</v>
      </c>
      <c r="U387" s="124" t="s">
        <v>122</v>
      </c>
      <c r="V387" s="124" t="s">
        <v>122</v>
      </c>
      <c r="W387" s="124" t="s">
        <v>122</v>
      </c>
      <c r="X387" s="124" t="s">
        <v>122</v>
      </c>
      <c r="Y387" s="124" t="s">
        <v>122</v>
      </c>
      <c r="Z387" s="124" t="s">
        <v>122</v>
      </c>
      <c r="AA387" s="124" t="s">
        <v>122</v>
      </c>
      <c r="AB387" s="124"/>
      <c r="AC387" s="124"/>
      <c r="AD387" s="124"/>
      <c r="AE387" s="119"/>
      <c r="AF387" s="120"/>
      <c r="AG387" s="120"/>
      <c r="AH387" s="120"/>
      <c r="AI387" s="25"/>
      <c r="AJ387" s="25"/>
      <c r="AK387" s="120"/>
      <c r="AL387" s="120"/>
      <c r="AM387" s="120"/>
      <c r="AN387" s="120"/>
      <c r="AO387" s="120"/>
      <c r="AP387" s="25"/>
      <c r="AQ387" s="120"/>
      <c r="AR387" s="25"/>
      <c r="AS387" s="120"/>
      <c r="AT387" s="120"/>
      <c r="AU387" s="120"/>
      <c r="AV387" s="164"/>
      <c r="AW387" s="120"/>
      <c r="AX387" s="120"/>
      <c r="AY387" s="120"/>
      <c r="AZ387" s="120"/>
      <c r="BA387" s="119"/>
      <c r="BB387" s="119"/>
      <c r="BC387" s="119"/>
      <c r="BD387" s="119"/>
      <c r="BE387" s="119"/>
      <c r="BF387" s="119"/>
      <c r="BG387" s="119"/>
      <c r="BH387" s="119"/>
      <c r="BI387" s="119"/>
      <c r="BJ387" s="119"/>
      <c r="BK387" s="120"/>
      <c r="BL387" s="120"/>
      <c r="BM387" s="120"/>
      <c r="BN387" s="164"/>
      <c r="BO387" s="164"/>
      <c r="BP387" s="164"/>
      <c r="BQ387" s="120"/>
      <c r="BR387" s="120"/>
      <c r="BS387" s="120"/>
      <c r="BT387" s="120"/>
      <c r="BU387" s="120"/>
      <c r="BV387" s="120"/>
      <c r="BW387" s="120"/>
      <c r="BX387" s="120"/>
      <c r="BY387" s="120"/>
      <c r="BZ387" s="120"/>
      <c r="CA387" s="120"/>
      <c r="CB387" s="120"/>
      <c r="CC387" s="120"/>
      <c r="CD387" s="120"/>
      <c r="CE387" s="120"/>
      <c r="CF387" s="119"/>
      <c r="CG387" s="119"/>
      <c r="CH387" s="119"/>
      <c r="CI387" s="119"/>
      <c r="CJ387" s="119"/>
      <c r="CK387" s="119"/>
      <c r="CL387" s="119"/>
      <c r="CM387" s="119"/>
      <c r="CN387" s="119"/>
      <c r="CO387" s="125"/>
      <c r="CP387" s="125"/>
      <c r="CQ387" s="125"/>
      <c r="CR387" s="125"/>
      <c r="CS387" s="125"/>
      <c r="CT387" s="125"/>
      <c r="CU387" s="125"/>
      <c r="CV387" s="125"/>
      <c r="CW387" s="125"/>
      <c r="CX387" s="125"/>
      <c r="CY387" s="120"/>
      <c r="CZ387" s="120"/>
      <c r="DA387" s="120"/>
      <c r="DB387" s="120"/>
      <c r="DC387" s="120"/>
      <c r="DD387" s="120"/>
      <c r="DE387" s="120"/>
      <c r="DF387" s="120"/>
      <c r="DG387" s="120"/>
      <c r="DH387" s="126"/>
      <c r="DI387" s="120"/>
      <c r="DJ387" s="120"/>
      <c r="DK387" s="120"/>
      <c r="DL387" s="120"/>
      <c r="DM387" s="120"/>
      <c r="DN387" s="120"/>
      <c r="DO387" s="120"/>
      <c r="DP387" s="120"/>
      <c r="DQ387" s="120"/>
      <c r="DR387" s="126"/>
      <c r="DS387" s="119"/>
      <c r="DT387" s="119"/>
      <c r="DU387" s="119"/>
      <c r="DV387" s="125"/>
      <c r="DW387" s="203"/>
      <c r="DX387" s="203"/>
      <c r="DY387" s="203"/>
      <c r="DZ387" s="203"/>
      <c r="EA387" s="203"/>
      <c r="EB387" s="203"/>
      <c r="EC387" s="203"/>
      <c r="ED387" s="203"/>
      <c r="EE387" s="125"/>
      <c r="EF387" s="125"/>
      <c r="EG387" s="125"/>
      <c r="EH387" s="125"/>
      <c r="EI387" s="125"/>
      <c r="EJ387" s="125"/>
      <c r="EK387" s="125"/>
      <c r="EL387" s="125"/>
      <c r="EM387" s="125"/>
      <c r="EN387" s="125"/>
      <c r="EO387" s="125"/>
      <c r="EP387" s="120"/>
      <c r="EQ387" s="120"/>
      <c r="ER387" s="120"/>
      <c r="ES387" s="120"/>
      <c r="ET387" s="120"/>
      <c r="EU387" s="120"/>
      <c r="EV387" s="120"/>
      <c r="EW387" s="120"/>
      <c r="EX387" s="120"/>
      <c r="EY387" s="126"/>
      <c r="EZ387" s="119"/>
      <c r="FA387" s="119"/>
      <c r="FB387" s="119"/>
      <c r="FC387" s="120"/>
      <c r="FD387" s="120"/>
      <c r="FE387" s="120"/>
      <c r="FF387" s="120"/>
      <c r="FG387" s="120"/>
      <c r="FH387" s="120"/>
      <c r="FI387" s="120"/>
      <c r="FJ387" s="120"/>
      <c r="FK387" s="120"/>
      <c r="FL387" s="120"/>
      <c r="FM387" s="120"/>
      <c r="FN387" s="120"/>
      <c r="FO387" s="120"/>
      <c r="FP387" s="120"/>
      <c r="FQ387" s="120"/>
      <c r="FR387" s="120"/>
      <c r="FS387" s="120"/>
      <c r="FT387" s="120"/>
      <c r="FU387" s="119"/>
      <c r="FV387" s="119"/>
      <c r="FW387" s="119"/>
      <c r="FX387" s="119"/>
      <c r="FY387" s="119"/>
      <c r="FZ387" s="119"/>
      <c r="GA387" s="119"/>
      <c r="GB387" s="119"/>
      <c r="GC387" s="119"/>
      <c r="GD387" s="119"/>
      <c r="GE387" s="119"/>
      <c r="GF387" s="119"/>
      <c r="GG387" s="120"/>
      <c r="GH387" s="120"/>
      <c r="GI387" s="120"/>
      <c r="GJ387" s="120"/>
      <c r="GK387" s="120"/>
      <c r="GL387" s="120"/>
      <c r="GM387" s="120"/>
      <c r="GN387" s="120"/>
      <c r="GO387" s="164"/>
      <c r="GP387" s="164"/>
      <c r="GQ387" s="164"/>
      <c r="GR387" s="164"/>
      <c r="GS387" s="164"/>
      <c r="GT387" s="120"/>
      <c r="GU387" s="120"/>
      <c r="GV387" s="120"/>
      <c r="GW387" s="120"/>
      <c r="GX387" s="119"/>
      <c r="GY387" s="119"/>
      <c r="GZ387" s="119"/>
      <c r="HA387" s="119"/>
      <c r="HB387" s="119"/>
      <c r="HC387" s="119"/>
      <c r="HD387" s="119"/>
      <c r="HE387" s="119"/>
      <c r="HF387" s="119"/>
      <c r="HG387" s="119"/>
      <c r="HH387" s="119"/>
      <c r="HI387" s="120"/>
      <c r="HJ387" s="119"/>
      <c r="HK387" s="119"/>
      <c r="HL387" s="119"/>
      <c r="HM387" s="119"/>
      <c r="HN387" s="120"/>
      <c r="HO387" s="120"/>
      <c r="HP387" s="120"/>
      <c r="HQ387" s="120"/>
      <c r="HR387" s="120"/>
      <c r="HS387" s="120"/>
      <c r="HT387" s="120"/>
      <c r="HU387" s="120"/>
      <c r="HV387" s="120"/>
      <c r="HW387" s="120"/>
      <c r="HX387" s="120"/>
      <c r="HY387" s="120"/>
      <c r="HZ387" s="120"/>
      <c r="IA387" s="120"/>
      <c r="IB387" s="120"/>
      <c r="IC387" s="119"/>
      <c r="ID387" s="119"/>
      <c r="IE387" s="119"/>
      <c r="IF387" s="119"/>
      <c r="IG387" s="119"/>
      <c r="IH387" s="119"/>
      <c r="II387" s="119"/>
      <c r="IJ387" s="119"/>
      <c r="IK387" s="119"/>
      <c r="IL387" s="119"/>
      <c r="IM387" s="119"/>
      <c r="IN387" s="119"/>
      <c r="IO387" s="119"/>
      <c r="IP387" s="119"/>
      <c r="IQ387" s="119"/>
      <c r="IR387" s="119"/>
      <c r="IS387" s="119"/>
      <c r="IT387" s="119"/>
      <c r="IU387" s="119"/>
      <c r="IV387" s="119"/>
      <c r="IW387" s="119"/>
      <c r="IX387" s="119"/>
      <c r="IY387" s="119"/>
      <c r="IZ387" s="119"/>
      <c r="JA387" s="120"/>
      <c r="JB387" s="120"/>
      <c r="JC387" s="120"/>
      <c r="JD387" s="120"/>
      <c r="JE387" s="120"/>
      <c r="JF387" s="120"/>
      <c r="JG387" s="119"/>
      <c r="JH387" s="119"/>
      <c r="JI387" s="119"/>
      <c r="JJ387" s="119"/>
      <c r="JK387" s="119"/>
      <c r="JL387" s="119"/>
      <c r="JM387" s="119"/>
      <c r="JN387" s="119"/>
      <c r="JO387" s="119"/>
      <c r="JP387" s="119"/>
      <c r="JQ387" s="119"/>
      <c r="JR387" s="119"/>
      <c r="JS387" s="119"/>
      <c r="JT387" s="119"/>
      <c r="JU387" s="119"/>
      <c r="JV387" s="119"/>
      <c r="JW387" s="119"/>
      <c r="JX387" s="119"/>
      <c r="JY387" s="119"/>
      <c r="JZ387" s="119"/>
      <c r="KA387" s="119"/>
      <c r="KB387" s="119"/>
      <c r="KC387" s="230"/>
      <c r="KD387" s="230"/>
      <c r="KE387" s="230"/>
      <c r="KF387" s="230"/>
      <c r="KG387" s="230"/>
      <c r="KH387" s="230"/>
      <c r="KI387" s="230"/>
      <c r="KJ387" s="230"/>
      <c r="KK387" s="230"/>
      <c r="KL387" s="230"/>
      <c r="KM387" s="230"/>
      <c r="KN387" s="230"/>
      <c r="KO387" s="230"/>
      <c r="KP387" s="230"/>
      <c r="KQ387" s="119"/>
      <c r="KR387" s="119"/>
      <c r="KS387" s="119"/>
      <c r="KT387" s="119"/>
      <c r="KU387" s="119"/>
      <c r="KV387" s="119"/>
      <c r="KW387" s="119"/>
      <c r="KX387" s="119"/>
      <c r="KY387" s="119"/>
      <c r="KZ387" s="119"/>
      <c r="LA387" s="119"/>
      <c r="LB387" s="119"/>
      <c r="LC387" s="119"/>
      <c r="LD387" s="125"/>
      <c r="LE387" s="125"/>
      <c r="LF387" s="125"/>
      <c r="LG387" s="231"/>
      <c r="LH387" s="231"/>
      <c r="LI387" s="231"/>
      <c r="LJ387" s="231"/>
      <c r="LK387" s="231"/>
      <c r="LL387" s="231"/>
      <c r="LM387" s="231"/>
      <c r="LN387" s="231"/>
      <c r="LO387" s="231"/>
      <c r="LP387" s="231"/>
      <c r="LQ387" s="231"/>
      <c r="LR387" s="231"/>
      <c r="LS387" s="125"/>
      <c r="LT387" s="125"/>
      <c r="LU387" s="125"/>
      <c r="LV387" s="125"/>
      <c r="LW387" s="125"/>
      <c r="LX387" s="126"/>
      <c r="LY387" s="119"/>
      <c r="LZ387" s="119"/>
      <c r="MA387" s="119"/>
      <c r="MB387" s="119"/>
      <c r="MC387" s="119"/>
      <c r="MD387" s="119"/>
      <c r="ME387" s="119"/>
      <c r="MF387" s="119"/>
      <c r="MG387" s="119"/>
      <c r="MH387" s="119"/>
      <c r="MI387" s="119"/>
      <c r="MJ387" s="119"/>
      <c r="MK387" s="230"/>
      <c r="ML387" s="230"/>
      <c r="MM387" s="230"/>
      <c r="MN387" s="230"/>
      <c r="MO387" s="230"/>
      <c r="MP387" s="230"/>
      <c r="MQ387" s="230"/>
      <c r="MR387" s="230"/>
      <c r="MS387" s="230"/>
      <c r="MT387" s="230"/>
      <c r="MU387" s="230"/>
      <c r="MV387" s="230"/>
      <c r="MW387" s="230"/>
      <c r="MX387" s="230"/>
      <c r="MY387" s="119"/>
      <c r="MZ387" s="119"/>
      <c r="NA387" s="119"/>
      <c r="NB387" s="119"/>
      <c r="NC387" s="126"/>
      <c r="ND387" s="119"/>
      <c r="NE387" s="119"/>
      <c r="NF387" s="119"/>
      <c r="NG387" s="119"/>
      <c r="NH387" s="119"/>
      <c r="NI387" s="119"/>
      <c r="NJ387" s="119"/>
      <c r="NK387" s="119"/>
      <c r="NL387" s="119"/>
      <c r="NM387" s="119"/>
      <c r="NN387" s="119"/>
      <c r="NO387" s="119"/>
      <c r="NP387" s="119"/>
      <c r="NQ387" s="119"/>
      <c r="NR387" s="119"/>
      <c r="NS387" s="119"/>
      <c r="NT387" s="119"/>
      <c r="NU387" s="119"/>
      <c r="NV387" s="119"/>
      <c r="NW387" s="119"/>
      <c r="NX387" s="119"/>
      <c r="NY387" s="119"/>
      <c r="NZ387" s="119"/>
      <c r="OA387" s="119"/>
      <c r="OB387" s="119"/>
      <c r="OC387" s="119"/>
      <c r="OD387" s="119"/>
      <c r="OE387" s="119"/>
      <c r="OF387" s="119"/>
      <c r="OG387" s="119"/>
      <c r="OH387" s="119"/>
      <c r="OI387" s="119"/>
      <c r="OJ387" s="119"/>
      <c r="OK387" s="119"/>
      <c r="OL387" s="119"/>
      <c r="OM387" s="30"/>
      <c r="ON387" s="15"/>
      <c r="OO387" s="1"/>
      <c r="OP387" s="1"/>
      <c r="OQ387" s="1"/>
      <c r="OR387" s="1"/>
      <c r="OS387" s="1"/>
      <c r="OT387" s="1"/>
      <c r="OU387" s="1"/>
      <c r="OV387" s="1"/>
      <c r="OW387" s="1"/>
      <c r="OX387" s="1"/>
      <c r="OY387" s="1"/>
      <c r="OZ387" s="1"/>
      <c r="PA387" s="1"/>
      <c r="PB387" s="1"/>
      <c r="PC387" s="1"/>
      <c r="PD387" s="1"/>
      <c r="PE387" s="1"/>
      <c r="PF387" s="1"/>
      <c r="PG387" s="1"/>
    </row>
    <row r="388" spans="1:423" ht="24" customHeight="1">
      <c r="A388" s="37"/>
      <c r="B388" s="13"/>
      <c r="C388" s="296" t="s">
        <v>44</v>
      </c>
      <c r="D388" s="296"/>
      <c r="E388" s="296"/>
      <c r="F388" s="82"/>
      <c r="G388" s="164">
        <f>COUNTIF(G389:G431,"x")</f>
        <v>1</v>
      </c>
      <c r="H388" s="12"/>
      <c r="I388" s="17"/>
      <c r="J388" s="54"/>
      <c r="K388" s="105"/>
      <c r="L388" s="105"/>
      <c r="M388" s="105"/>
      <c r="N388" s="105"/>
      <c r="O388" s="25">
        <f>COUNTIF(O389:O441,"x")</f>
        <v>7</v>
      </c>
      <c r="P388" s="12">
        <f>SUM(P389:P431)</f>
        <v>12</v>
      </c>
      <c r="Q388" s="124" t="s">
        <v>122</v>
      </c>
      <c r="R388" s="124" t="s">
        <v>122</v>
      </c>
      <c r="S388" s="124" t="s">
        <v>122</v>
      </c>
      <c r="T388" s="124" t="s">
        <v>122</v>
      </c>
      <c r="U388" s="124" t="s">
        <v>122</v>
      </c>
      <c r="V388" s="124" t="s">
        <v>122</v>
      </c>
      <c r="W388" s="124" t="s">
        <v>122</v>
      </c>
      <c r="X388" s="124" t="s">
        <v>122</v>
      </c>
      <c r="Y388" s="124" t="s">
        <v>122</v>
      </c>
      <c r="Z388" s="124" t="s">
        <v>122</v>
      </c>
      <c r="AA388" s="124" t="s">
        <v>122</v>
      </c>
      <c r="AB388" s="124"/>
      <c r="AC388" s="124"/>
      <c r="AD388" s="124"/>
      <c r="AE388" s="119"/>
      <c r="AF388" s="120"/>
      <c r="AG388" s="120"/>
      <c r="AH388" s="120"/>
      <c r="AI388" s="25"/>
      <c r="AJ388" s="25"/>
      <c r="AK388" s="120"/>
      <c r="AL388" s="120"/>
      <c r="AM388" s="120"/>
      <c r="AN388" s="120"/>
      <c r="AO388" s="120"/>
      <c r="AP388" s="25"/>
      <c r="AQ388" s="120"/>
      <c r="AR388" s="25"/>
      <c r="AS388" s="120"/>
      <c r="AT388" s="120"/>
      <c r="AU388" s="120"/>
      <c r="AV388" s="164"/>
      <c r="AW388" s="120"/>
      <c r="AX388" s="120"/>
      <c r="AY388" s="120"/>
      <c r="AZ388" s="120"/>
      <c r="BA388" s="119"/>
      <c r="BB388" s="119"/>
      <c r="BC388" s="119"/>
      <c r="BD388" s="119"/>
      <c r="BE388" s="119"/>
      <c r="BF388" s="119"/>
      <c r="BG388" s="119"/>
      <c r="BH388" s="119"/>
      <c r="BI388" s="119"/>
      <c r="BJ388" s="119"/>
      <c r="BK388" s="120"/>
      <c r="BL388" s="120"/>
      <c r="BM388" s="120"/>
      <c r="BN388" s="164"/>
      <c r="BO388" s="164"/>
      <c r="BP388" s="164"/>
      <c r="BQ388" s="120"/>
      <c r="BR388" s="120"/>
      <c r="BS388" s="120"/>
      <c r="BT388" s="120"/>
      <c r="BU388" s="120"/>
      <c r="BV388" s="120"/>
      <c r="BW388" s="120"/>
      <c r="BX388" s="120"/>
      <c r="BY388" s="120"/>
      <c r="BZ388" s="120"/>
      <c r="CA388" s="120"/>
      <c r="CB388" s="120"/>
      <c r="CC388" s="120"/>
      <c r="CD388" s="120"/>
      <c r="CE388" s="120"/>
      <c r="CF388" s="119"/>
      <c r="CG388" s="119"/>
      <c r="CH388" s="119"/>
      <c r="CI388" s="119"/>
      <c r="CJ388" s="119"/>
      <c r="CK388" s="119"/>
      <c r="CL388" s="119"/>
      <c r="CM388" s="119"/>
      <c r="CN388" s="119"/>
      <c r="CO388" s="125"/>
      <c r="CP388" s="125"/>
      <c r="CQ388" s="125"/>
      <c r="CR388" s="125"/>
      <c r="CS388" s="125"/>
      <c r="CT388" s="125"/>
      <c r="CU388" s="125"/>
      <c r="CV388" s="125"/>
      <c r="CW388" s="125"/>
      <c r="CX388" s="125"/>
      <c r="CY388" s="120"/>
      <c r="CZ388" s="120"/>
      <c r="DA388" s="120"/>
      <c r="DB388" s="120"/>
      <c r="DC388" s="120"/>
      <c r="DD388" s="120"/>
      <c r="DE388" s="120"/>
      <c r="DF388" s="120"/>
      <c r="DG388" s="120"/>
      <c r="DH388" s="126"/>
      <c r="DI388" s="120"/>
      <c r="DJ388" s="120"/>
      <c r="DK388" s="120"/>
      <c r="DL388" s="120"/>
      <c r="DM388" s="120"/>
      <c r="DN388" s="120"/>
      <c r="DO388" s="120"/>
      <c r="DP388" s="120"/>
      <c r="DQ388" s="120"/>
      <c r="DR388" s="126"/>
      <c r="DS388" s="119"/>
      <c r="DT388" s="119"/>
      <c r="DU388" s="119"/>
      <c r="DV388" s="125"/>
      <c r="DW388" s="203"/>
      <c r="DX388" s="203"/>
      <c r="DY388" s="203"/>
      <c r="DZ388" s="203"/>
      <c r="EA388" s="203"/>
      <c r="EB388" s="203"/>
      <c r="EC388" s="203"/>
      <c r="ED388" s="203"/>
      <c r="EE388" s="125"/>
      <c r="EF388" s="125"/>
      <c r="EG388" s="125"/>
      <c r="EH388" s="125"/>
      <c r="EI388" s="125"/>
      <c r="EJ388" s="125"/>
      <c r="EK388" s="125"/>
      <c r="EL388" s="125"/>
      <c r="EM388" s="125"/>
      <c r="EN388" s="125"/>
      <c r="EO388" s="125"/>
      <c r="EP388" s="120"/>
      <c r="EQ388" s="120"/>
      <c r="ER388" s="120"/>
      <c r="ES388" s="120"/>
      <c r="ET388" s="120"/>
      <c r="EU388" s="120"/>
      <c r="EV388" s="120"/>
      <c r="EW388" s="120"/>
      <c r="EX388" s="120"/>
      <c r="EY388" s="126"/>
      <c r="EZ388" s="119"/>
      <c r="FA388" s="119"/>
      <c r="FB388" s="119"/>
      <c r="FC388" s="120"/>
      <c r="FD388" s="120"/>
      <c r="FE388" s="120"/>
      <c r="FF388" s="120"/>
      <c r="FG388" s="120"/>
      <c r="FH388" s="120"/>
      <c r="FI388" s="120"/>
      <c r="FJ388" s="120"/>
      <c r="FK388" s="120"/>
      <c r="FL388" s="120"/>
      <c r="FM388" s="120"/>
      <c r="FN388" s="120"/>
      <c r="FO388" s="120"/>
      <c r="FP388" s="120"/>
      <c r="FQ388" s="120"/>
      <c r="FR388" s="120"/>
      <c r="FS388" s="120"/>
      <c r="FT388" s="120"/>
      <c r="FU388" s="119"/>
      <c r="FV388" s="119"/>
      <c r="FW388" s="119"/>
      <c r="FX388" s="119"/>
      <c r="FY388" s="119"/>
      <c r="FZ388" s="119"/>
      <c r="GA388" s="119"/>
      <c r="GB388" s="119"/>
      <c r="GC388" s="119"/>
      <c r="GD388" s="119"/>
      <c r="GE388" s="119"/>
      <c r="GF388" s="119"/>
      <c r="GG388" s="120"/>
      <c r="GH388" s="120"/>
      <c r="GI388" s="120"/>
      <c r="GJ388" s="120"/>
      <c r="GK388" s="120"/>
      <c r="GL388" s="120"/>
      <c r="GM388" s="120"/>
      <c r="GN388" s="120"/>
      <c r="GO388" s="164"/>
      <c r="GP388" s="164"/>
      <c r="GQ388" s="164"/>
      <c r="GR388" s="164"/>
      <c r="GS388" s="164"/>
      <c r="GT388" s="120"/>
      <c r="GU388" s="120"/>
      <c r="GV388" s="120"/>
      <c r="GW388" s="120"/>
      <c r="GX388" s="119"/>
      <c r="GY388" s="119"/>
      <c r="GZ388" s="119"/>
      <c r="HA388" s="119"/>
      <c r="HB388" s="119"/>
      <c r="HC388" s="119"/>
      <c r="HD388" s="119"/>
      <c r="HE388" s="119"/>
      <c r="HF388" s="119"/>
      <c r="HG388" s="119"/>
      <c r="HH388" s="119"/>
      <c r="HI388" s="120"/>
      <c r="HJ388" s="119"/>
      <c r="HK388" s="119"/>
      <c r="HL388" s="119"/>
      <c r="HM388" s="119"/>
      <c r="HN388" s="120"/>
      <c r="HO388" s="120"/>
      <c r="HP388" s="120"/>
      <c r="HQ388" s="120"/>
      <c r="HR388" s="120"/>
      <c r="HS388" s="120"/>
      <c r="HT388" s="120"/>
      <c r="HU388" s="120"/>
      <c r="HV388" s="120"/>
      <c r="HW388" s="120"/>
      <c r="HX388" s="120"/>
      <c r="HY388" s="120"/>
      <c r="HZ388" s="120"/>
      <c r="IA388" s="120"/>
      <c r="IB388" s="120"/>
      <c r="IC388" s="119"/>
      <c r="ID388" s="119"/>
      <c r="IE388" s="119"/>
      <c r="IF388" s="119"/>
      <c r="IG388" s="119"/>
      <c r="IH388" s="119"/>
      <c r="II388" s="119"/>
      <c r="IJ388" s="119"/>
      <c r="IK388" s="119"/>
      <c r="IL388" s="119"/>
      <c r="IM388" s="119"/>
      <c r="IN388" s="119"/>
      <c r="IO388" s="119"/>
      <c r="IP388" s="119"/>
      <c r="IQ388" s="119"/>
      <c r="IR388" s="119"/>
      <c r="IS388" s="119"/>
      <c r="IT388" s="119"/>
      <c r="IU388" s="119"/>
      <c r="IV388" s="119"/>
      <c r="IW388" s="119"/>
      <c r="IX388" s="119"/>
      <c r="IY388" s="119"/>
      <c r="IZ388" s="119"/>
      <c r="JA388" s="120"/>
      <c r="JB388" s="120"/>
      <c r="JC388" s="120"/>
      <c r="JD388" s="120"/>
      <c r="JE388" s="120"/>
      <c r="JF388" s="120"/>
      <c r="JG388" s="119"/>
      <c r="JH388" s="119"/>
      <c r="JI388" s="119"/>
      <c r="JJ388" s="119"/>
      <c r="JK388" s="119"/>
      <c r="JL388" s="119"/>
      <c r="JM388" s="119"/>
      <c r="JN388" s="119"/>
      <c r="JO388" s="119"/>
      <c r="JP388" s="119"/>
      <c r="JQ388" s="119"/>
      <c r="JR388" s="119"/>
      <c r="JS388" s="119"/>
      <c r="JT388" s="119"/>
      <c r="JU388" s="119"/>
      <c r="JV388" s="119"/>
      <c r="JW388" s="119"/>
      <c r="JX388" s="119"/>
      <c r="JY388" s="119"/>
      <c r="JZ388" s="119"/>
      <c r="KA388" s="119"/>
      <c r="KB388" s="119"/>
      <c r="KC388" s="230"/>
      <c r="KD388" s="230"/>
      <c r="KE388" s="230"/>
      <c r="KF388" s="230"/>
      <c r="KG388" s="230"/>
      <c r="KH388" s="230"/>
      <c r="KI388" s="230"/>
      <c r="KJ388" s="230"/>
      <c r="KK388" s="230"/>
      <c r="KL388" s="230"/>
      <c r="KM388" s="230"/>
      <c r="KN388" s="230"/>
      <c r="KO388" s="230"/>
      <c r="KP388" s="230"/>
      <c r="KQ388" s="119"/>
      <c r="KR388" s="119"/>
      <c r="KS388" s="119"/>
      <c r="KT388" s="119"/>
      <c r="KU388" s="119"/>
      <c r="KV388" s="119"/>
      <c r="KW388" s="119"/>
      <c r="KX388" s="119"/>
      <c r="KY388" s="119"/>
      <c r="KZ388" s="119"/>
      <c r="LA388" s="119"/>
      <c r="LB388" s="119"/>
      <c r="LC388" s="119"/>
      <c r="LD388" s="125"/>
      <c r="LE388" s="125"/>
      <c r="LF388" s="125"/>
      <c r="LG388" s="231"/>
      <c r="LH388" s="231"/>
      <c r="LI388" s="231"/>
      <c r="LJ388" s="231"/>
      <c r="LK388" s="231"/>
      <c r="LL388" s="231"/>
      <c r="LM388" s="231"/>
      <c r="LN388" s="231"/>
      <c r="LO388" s="231"/>
      <c r="LP388" s="231"/>
      <c r="LQ388" s="231"/>
      <c r="LR388" s="231"/>
      <c r="LS388" s="125"/>
      <c r="LT388" s="125"/>
      <c r="LU388" s="125"/>
      <c r="LV388" s="125"/>
      <c r="LW388" s="125"/>
      <c r="LX388" s="126"/>
      <c r="LY388" s="119"/>
      <c r="LZ388" s="119"/>
      <c r="MA388" s="119"/>
      <c r="MB388" s="119"/>
      <c r="MC388" s="119"/>
      <c r="MD388" s="119"/>
      <c r="ME388" s="119"/>
      <c r="MF388" s="119"/>
      <c r="MG388" s="119"/>
      <c r="MH388" s="119"/>
      <c r="MI388" s="119"/>
      <c r="MJ388" s="119"/>
      <c r="MK388" s="230"/>
      <c r="ML388" s="230"/>
      <c r="MM388" s="230"/>
      <c r="MN388" s="230"/>
      <c r="MO388" s="230"/>
      <c r="MP388" s="230"/>
      <c r="MQ388" s="230"/>
      <c r="MR388" s="230"/>
      <c r="MS388" s="230"/>
      <c r="MT388" s="230"/>
      <c r="MU388" s="230"/>
      <c r="MV388" s="230"/>
      <c r="MW388" s="230"/>
      <c r="MX388" s="230"/>
      <c r="MY388" s="119"/>
      <c r="MZ388" s="119"/>
      <c r="NA388" s="119"/>
      <c r="NB388" s="119"/>
      <c r="NC388" s="126"/>
      <c r="ND388" s="119"/>
      <c r="NE388" s="119"/>
      <c r="NF388" s="119"/>
      <c r="NG388" s="119"/>
      <c r="NH388" s="119"/>
      <c r="NI388" s="119"/>
      <c r="NJ388" s="119"/>
      <c r="NK388" s="119"/>
      <c r="NL388" s="119"/>
      <c r="NM388" s="119"/>
      <c r="NN388" s="119"/>
      <c r="NO388" s="119"/>
      <c r="NP388" s="119"/>
      <c r="NQ388" s="119"/>
      <c r="NR388" s="119"/>
      <c r="NS388" s="119"/>
      <c r="NT388" s="119"/>
      <c r="NU388" s="119"/>
      <c r="NV388" s="119"/>
      <c r="NW388" s="119"/>
      <c r="NX388" s="119"/>
      <c r="NY388" s="119"/>
      <c r="NZ388" s="119"/>
      <c r="OA388" s="119"/>
      <c r="OB388" s="119"/>
      <c r="OC388" s="119"/>
      <c r="OD388" s="119"/>
      <c r="OE388" s="119"/>
      <c r="OF388" s="119"/>
      <c r="OG388" s="119"/>
      <c r="OH388" s="119"/>
      <c r="OI388" s="119"/>
      <c r="OJ388" s="119"/>
      <c r="OK388" s="119"/>
      <c r="OL388" s="119"/>
      <c r="OM388" s="30"/>
      <c r="ON388" s="15"/>
    </row>
    <row r="389" spans="1:423" ht="57" hidden="1" customHeight="1">
      <c r="A389" s="28">
        <v>386</v>
      </c>
      <c r="B389" s="51">
        <v>125</v>
      </c>
      <c r="C389" s="16" t="s">
        <v>352</v>
      </c>
      <c r="D389" s="14" t="s">
        <v>0</v>
      </c>
      <c r="E389" s="16" t="s">
        <v>353</v>
      </c>
      <c r="F389" s="82" t="s">
        <v>0</v>
      </c>
      <c r="G389" s="29"/>
      <c r="H389" s="89" t="s">
        <v>353</v>
      </c>
      <c r="I389" s="49" t="s">
        <v>771</v>
      </c>
      <c r="J389" s="54"/>
      <c r="K389" s="30" t="s">
        <v>636</v>
      </c>
      <c r="L389" s="30" t="s">
        <v>957</v>
      </c>
      <c r="M389" s="29" t="s">
        <v>985</v>
      </c>
      <c r="N389" s="93" t="s">
        <v>639</v>
      </c>
      <c r="O389" s="105" t="s">
        <v>27</v>
      </c>
      <c r="P389" s="54">
        <v>1</v>
      </c>
      <c r="Q389" s="30"/>
      <c r="R389" s="30"/>
      <c r="S389" s="30" t="s">
        <v>27</v>
      </c>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152"/>
      <c r="CN389" s="152" t="s">
        <v>1072</v>
      </c>
      <c r="CO389" s="152"/>
      <c r="CP389" s="30">
        <v>2</v>
      </c>
      <c r="CQ389" s="30">
        <v>2</v>
      </c>
      <c r="CR389" s="30">
        <v>2</v>
      </c>
      <c r="CS389" s="30">
        <v>2</v>
      </c>
      <c r="CT389" s="23">
        <v>1</v>
      </c>
      <c r="CU389" s="23">
        <v>2</v>
      </c>
      <c r="CV389" s="30">
        <v>2</v>
      </c>
      <c r="CW389" s="30">
        <v>1</v>
      </c>
      <c r="CX389" s="30">
        <v>2</v>
      </c>
      <c r="CY389" s="30">
        <v>2</v>
      </c>
      <c r="CZ389" s="30">
        <v>2</v>
      </c>
      <c r="DA389" s="23">
        <v>2</v>
      </c>
      <c r="DB389" s="30">
        <v>2</v>
      </c>
      <c r="DC389" s="23">
        <v>1</v>
      </c>
      <c r="DD389" s="30">
        <v>2</v>
      </c>
      <c r="DE389" s="30">
        <v>2</v>
      </c>
      <c r="DF389" s="30">
        <v>2</v>
      </c>
      <c r="DG389" s="30"/>
      <c r="DH389" s="201">
        <f>COUNTIF(CP389:DG389,"2")</f>
        <v>14</v>
      </c>
      <c r="DI389" s="198">
        <f t="shared" ref="DI389" si="1201">DH389/(DH389+DJ389+DL389+DN389)</f>
        <v>0.82352941176470584</v>
      </c>
      <c r="DJ389" s="201">
        <f>COUNTIF(CP389:DG389,"1")</f>
        <v>3</v>
      </c>
      <c r="DK389" s="198">
        <f t="shared" ref="DK389" si="1202">DJ389/(DH389+DJ389+DL389+DN389)</f>
        <v>0.17647058823529413</v>
      </c>
      <c r="DL389" s="201">
        <f>COUNTIF(CP389:DG389,"0")</f>
        <v>0</v>
      </c>
      <c r="DM389" s="198">
        <f t="shared" ref="DM389" si="1203">DL389/(DH389+DJ389+DL389+DN389)</f>
        <v>0</v>
      </c>
      <c r="DN389" s="201">
        <f>COUNTIF(CP389:DG389,"KĐG")</f>
        <v>0</v>
      </c>
      <c r="DO389" s="198">
        <f t="shared" ref="DO389" si="1204">DN389/(DH389+DJ389+DL389+DN389)</f>
        <v>0</v>
      </c>
      <c r="DP389" s="199">
        <f t="shared" ref="DP389" si="1205">(((DH389*2)+(DJ389*1)+(DL389*0)))/(DH389+DJ389+DL389)</f>
        <v>1.8235294117647058</v>
      </c>
      <c r="DQ389" s="169" t="str">
        <f t="shared" ref="DQ389" si="1206">IF(DO389&gt;=50%,"KĐG",IF(DP389&gt;=1.6,"ĐMT",IF(DP389&gt;=1,"CCG","CĐ")))</f>
        <v>ĐMT</v>
      </c>
      <c r="DR389" s="135"/>
      <c r="DS389" s="30"/>
      <c r="DT389" s="30"/>
      <c r="DU389" s="30"/>
      <c r="DV389" s="130"/>
      <c r="DW389" s="130"/>
      <c r="DX389" s="130"/>
      <c r="DY389" s="130"/>
      <c r="DZ389" s="130"/>
      <c r="EA389" s="130"/>
      <c r="EB389" s="130"/>
      <c r="EC389" s="130"/>
      <c r="ED389" s="130"/>
      <c r="EE389" s="130"/>
      <c r="EF389" s="130"/>
      <c r="EG389" s="130"/>
      <c r="EH389" s="130"/>
      <c r="EI389" s="130"/>
      <c r="EJ389" s="130"/>
      <c r="EK389" s="130"/>
      <c r="EL389" s="130"/>
      <c r="EM389" s="130"/>
      <c r="EN389" s="130"/>
      <c r="EO389" s="130"/>
      <c r="EP389" s="30"/>
      <c r="EQ389" s="30"/>
      <c r="ER389" s="30"/>
      <c r="ES389" s="30"/>
      <c r="ET389" s="30"/>
      <c r="EU389" s="30"/>
      <c r="EV389" s="30"/>
      <c r="EW389" s="30"/>
      <c r="EX389" s="30"/>
      <c r="EY389" s="135"/>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130"/>
      <c r="LE389" s="130"/>
      <c r="LF389" s="130"/>
      <c r="LG389" s="130"/>
      <c r="LH389" s="130"/>
      <c r="LI389" s="130"/>
      <c r="LJ389" s="130"/>
      <c r="LK389" s="130"/>
      <c r="LL389" s="130"/>
      <c r="LM389" s="130"/>
      <c r="LN389" s="130"/>
      <c r="LO389" s="130"/>
      <c r="LP389" s="130"/>
      <c r="LQ389" s="130"/>
      <c r="LR389" s="130"/>
      <c r="LS389" s="130"/>
      <c r="LT389" s="130"/>
      <c r="LU389" s="130"/>
      <c r="LV389" s="130"/>
      <c r="LW389" s="130"/>
      <c r="LX389" s="135"/>
      <c r="LY389" s="30"/>
      <c r="LZ389" s="30"/>
      <c r="MA389" s="30"/>
      <c r="MB389" s="30"/>
      <c r="MC389" s="30"/>
      <c r="MD389" s="30"/>
      <c r="ME389" s="30"/>
      <c r="MF389" s="30"/>
      <c r="MG389" s="30"/>
      <c r="MH389" s="30"/>
      <c r="MI389" s="30"/>
      <c r="MJ389" s="30"/>
      <c r="MK389" s="30"/>
      <c r="ML389" s="30"/>
      <c r="MM389" s="30"/>
      <c r="MN389" s="30"/>
      <c r="MO389" s="30"/>
      <c r="MP389" s="30"/>
      <c r="MQ389" s="30"/>
      <c r="MR389" s="30"/>
      <c r="MS389" s="30"/>
      <c r="MT389" s="30"/>
      <c r="MU389" s="30"/>
      <c r="MV389" s="30"/>
      <c r="MW389" s="30"/>
      <c r="MX389" s="30"/>
      <c r="MY389" s="30"/>
      <c r="MZ389" s="30"/>
      <c r="NA389" s="30"/>
      <c r="NB389" s="30"/>
      <c r="NC389" s="135"/>
      <c r="ND389" s="30"/>
      <c r="NE389" s="30"/>
      <c r="NF389" s="30"/>
      <c r="NG389" s="30"/>
      <c r="NH389" s="30"/>
      <c r="NI389" s="30"/>
      <c r="NJ389" s="30"/>
      <c r="NK389" s="30"/>
      <c r="NL389" s="30"/>
      <c r="NM389" s="30"/>
      <c r="NN389" s="30"/>
      <c r="NO389" s="30"/>
      <c r="NP389" s="30"/>
      <c r="NQ389" s="30"/>
      <c r="NR389" s="30"/>
      <c r="NS389" s="30"/>
      <c r="NT389" s="30"/>
      <c r="NU389" s="30"/>
      <c r="NV389" s="30"/>
      <c r="NW389" s="30"/>
      <c r="NX389" s="30"/>
      <c r="NY389" s="30"/>
      <c r="NZ389" s="30"/>
      <c r="OA389" s="30"/>
      <c r="OB389" s="30"/>
      <c r="OC389" s="30"/>
      <c r="OD389" s="30"/>
      <c r="OE389" s="30"/>
      <c r="OF389" s="30"/>
      <c r="OG389" s="30"/>
      <c r="OH389" s="30"/>
      <c r="OI389" s="30"/>
      <c r="OJ389" s="30"/>
      <c r="OK389" s="30"/>
      <c r="OL389" s="30"/>
      <c r="OM389" s="30">
        <f t="shared" ref="OM389:OM419" si="1207">COUNTIF(Q389:AA389,"x")</f>
        <v>1</v>
      </c>
      <c r="ON389" s="51"/>
    </row>
    <row r="390" spans="1:423" ht="33.75" hidden="1" customHeight="1">
      <c r="A390" s="309">
        <v>389</v>
      </c>
      <c r="B390" s="51">
        <v>126</v>
      </c>
      <c r="C390" s="16" t="s">
        <v>354</v>
      </c>
      <c r="D390" s="14" t="s">
        <v>2</v>
      </c>
      <c r="E390" s="16" t="s">
        <v>355</v>
      </c>
      <c r="F390" s="82" t="s">
        <v>2</v>
      </c>
      <c r="G390" s="14"/>
      <c r="H390" s="89" t="s">
        <v>355</v>
      </c>
      <c r="I390" s="102" t="s">
        <v>772</v>
      </c>
      <c r="J390" s="54"/>
      <c r="K390" s="30" t="s">
        <v>636</v>
      </c>
      <c r="L390" s="30" t="s">
        <v>957</v>
      </c>
      <c r="M390" s="29" t="s">
        <v>985</v>
      </c>
      <c r="N390" s="93" t="s">
        <v>639</v>
      </c>
      <c r="O390" s="300" t="s">
        <v>27</v>
      </c>
      <c r="P390" s="54"/>
      <c r="Q390" s="30" t="s">
        <v>27</v>
      </c>
      <c r="R390" s="30"/>
      <c r="S390" s="30"/>
      <c r="T390" s="30"/>
      <c r="U390" s="30"/>
      <c r="V390" s="30"/>
      <c r="W390" s="30"/>
      <c r="X390" s="30"/>
      <c r="Y390" s="30"/>
      <c r="Z390" s="30"/>
      <c r="AA390" s="30"/>
      <c r="AB390" s="152" t="s">
        <v>1071</v>
      </c>
      <c r="AC390" s="152" t="s">
        <v>1071</v>
      </c>
      <c r="AD390" s="152" t="s">
        <v>1071</v>
      </c>
      <c r="AE390" s="30">
        <v>1</v>
      </c>
      <c r="AF390" s="30">
        <v>1</v>
      </c>
      <c r="AG390" s="30">
        <v>2</v>
      </c>
      <c r="AH390" s="30">
        <v>2</v>
      </c>
      <c r="AI390" s="23">
        <v>2</v>
      </c>
      <c r="AJ390" s="23">
        <v>2</v>
      </c>
      <c r="AK390" s="30">
        <v>2</v>
      </c>
      <c r="AL390" s="30">
        <v>2</v>
      </c>
      <c r="AM390" s="30">
        <v>2</v>
      </c>
      <c r="AN390" s="30">
        <v>2</v>
      </c>
      <c r="AO390" s="30">
        <v>2</v>
      </c>
      <c r="AP390" s="23">
        <v>2</v>
      </c>
      <c r="AQ390" s="30">
        <v>2</v>
      </c>
      <c r="AR390" s="23">
        <v>1</v>
      </c>
      <c r="AS390" s="30">
        <v>2</v>
      </c>
      <c r="AT390" s="30">
        <v>2</v>
      </c>
      <c r="AU390" s="30">
        <v>2</v>
      </c>
      <c r="AV390" s="30">
        <v>2</v>
      </c>
      <c r="AW390" s="173">
        <f>COUNTIF(AE390:AV390,"2")</f>
        <v>15</v>
      </c>
      <c r="AX390" s="174">
        <f t="shared" ref="AX390" si="1208">AW390/(AW390+AY390+BA390+BC390)</f>
        <v>0.83333333333333337</v>
      </c>
      <c r="AY390" s="173">
        <f>COUNTIF(AE390:AV390,"1")</f>
        <v>3</v>
      </c>
      <c r="AZ390" s="174">
        <f t="shared" ref="AZ390" si="1209">AY390/(AW390+AY390+BA390+BC390)</f>
        <v>0.16666666666666666</v>
      </c>
      <c r="BA390" s="173">
        <f>COUNTIF(AE390:AV390,"0")</f>
        <v>0</v>
      </c>
      <c r="BB390" s="174">
        <f t="shared" ref="BB390" si="1210">BA390/(AW390+AY390+BA390+BC390)</f>
        <v>0</v>
      </c>
      <c r="BC390" s="173">
        <f>COUNTIF(AE390:AV390,"KĐG")</f>
        <v>0</v>
      </c>
      <c r="BD390" s="174">
        <f t="shared" ref="BD390" si="1211">BC390/(AW390+AY390+BA390+BC390)</f>
        <v>0</v>
      </c>
      <c r="BE390" s="175">
        <f t="shared" ref="BE390" si="1212">(((AW390*2)+(AY390*1)+(BA390*0)))/(AW390+AY390+BA390)</f>
        <v>1.8333333333333333</v>
      </c>
      <c r="BF390" s="169" t="str">
        <f t="shared" ref="BF390" si="1213">IF(BD390&gt;=50%,"KĐG",IF(BE390&gt;=1.6,"ĐMT",IF(BE390&gt;=1,"CCG","CĐ")))</f>
        <v>ĐMT</v>
      </c>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130"/>
      <c r="CP390" s="130"/>
      <c r="CQ390" s="130"/>
      <c r="CR390" s="130"/>
      <c r="CS390" s="130"/>
      <c r="CT390" s="130"/>
      <c r="CU390" s="130"/>
      <c r="CV390" s="130"/>
      <c r="CW390" s="130"/>
      <c r="CX390" s="130"/>
      <c r="CY390" s="30"/>
      <c r="CZ390" s="30"/>
      <c r="DA390" s="30"/>
      <c r="DB390" s="30"/>
      <c r="DC390" s="30"/>
      <c r="DD390" s="30"/>
      <c r="DE390" s="30"/>
      <c r="DF390" s="30"/>
      <c r="DG390" s="30"/>
      <c r="DH390" s="135"/>
      <c r="DI390" s="30"/>
      <c r="DJ390" s="30"/>
      <c r="DK390" s="30"/>
      <c r="DL390" s="30"/>
      <c r="DM390" s="30"/>
      <c r="DN390" s="30"/>
      <c r="DO390" s="30"/>
      <c r="DP390" s="30"/>
      <c r="DQ390" s="30"/>
      <c r="DR390" s="135"/>
      <c r="DS390" s="30"/>
      <c r="DT390" s="30"/>
      <c r="DU390" s="30"/>
      <c r="DV390" s="130"/>
      <c r="DW390" s="130"/>
      <c r="DX390" s="130"/>
      <c r="DY390" s="130"/>
      <c r="DZ390" s="130"/>
      <c r="EA390" s="130"/>
      <c r="EB390" s="130"/>
      <c r="EC390" s="130"/>
      <c r="ED390" s="130"/>
      <c r="EE390" s="130"/>
      <c r="EF390" s="130"/>
      <c r="EG390" s="130"/>
      <c r="EH390" s="130"/>
      <c r="EI390" s="130"/>
      <c r="EJ390" s="130"/>
      <c r="EK390" s="130"/>
      <c r="EL390" s="130"/>
      <c r="EM390" s="130"/>
      <c r="EN390" s="130"/>
      <c r="EO390" s="130"/>
      <c r="EP390" s="30"/>
      <c r="EQ390" s="30"/>
      <c r="ER390" s="30"/>
      <c r="ES390" s="30"/>
      <c r="ET390" s="30"/>
      <c r="EU390" s="30"/>
      <c r="EV390" s="30"/>
      <c r="EW390" s="30"/>
      <c r="EX390" s="30"/>
      <c r="EY390" s="135"/>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130"/>
      <c r="LE390" s="130"/>
      <c r="LF390" s="130"/>
      <c r="LG390" s="130"/>
      <c r="LH390" s="130"/>
      <c r="LI390" s="130"/>
      <c r="LJ390" s="130"/>
      <c r="LK390" s="130"/>
      <c r="LL390" s="130"/>
      <c r="LM390" s="130"/>
      <c r="LN390" s="130"/>
      <c r="LO390" s="130"/>
      <c r="LP390" s="130"/>
      <c r="LQ390" s="130"/>
      <c r="LR390" s="130"/>
      <c r="LS390" s="130"/>
      <c r="LT390" s="130"/>
      <c r="LU390" s="130"/>
      <c r="LV390" s="130"/>
      <c r="LW390" s="130"/>
      <c r="LX390" s="135"/>
      <c r="LY390" s="30"/>
      <c r="LZ390" s="30"/>
      <c r="MA390" s="30"/>
      <c r="MB390" s="30"/>
      <c r="MC390" s="30"/>
      <c r="MD390" s="30"/>
      <c r="ME390" s="30"/>
      <c r="MF390" s="30"/>
      <c r="MG390" s="30"/>
      <c r="MH390" s="30"/>
      <c r="MI390" s="30"/>
      <c r="MJ390" s="30"/>
      <c r="MK390" s="30"/>
      <c r="ML390" s="30"/>
      <c r="MM390" s="30"/>
      <c r="MN390" s="30"/>
      <c r="MO390" s="30"/>
      <c r="MP390" s="30"/>
      <c r="MQ390" s="30"/>
      <c r="MR390" s="30"/>
      <c r="MS390" s="30"/>
      <c r="MT390" s="30"/>
      <c r="MU390" s="30"/>
      <c r="MV390" s="30"/>
      <c r="MW390" s="30"/>
      <c r="MX390" s="30"/>
      <c r="MY390" s="30"/>
      <c r="MZ390" s="30"/>
      <c r="NA390" s="30"/>
      <c r="NB390" s="30"/>
      <c r="NC390" s="135"/>
      <c r="ND390" s="30"/>
      <c r="NE390" s="30"/>
      <c r="NF390" s="30"/>
      <c r="NG390" s="30"/>
      <c r="NH390" s="30"/>
      <c r="NI390" s="30"/>
      <c r="NJ390" s="30"/>
      <c r="NK390" s="30"/>
      <c r="NL390" s="30"/>
      <c r="NM390" s="30"/>
      <c r="NN390" s="30"/>
      <c r="NO390" s="30"/>
      <c r="NP390" s="30"/>
      <c r="NQ390" s="30"/>
      <c r="NR390" s="30"/>
      <c r="NS390" s="30"/>
      <c r="NT390" s="30"/>
      <c r="NU390" s="30"/>
      <c r="NV390" s="30"/>
      <c r="NW390" s="30"/>
      <c r="NX390" s="30"/>
      <c r="NY390" s="30"/>
      <c r="NZ390" s="30"/>
      <c r="OA390" s="30"/>
      <c r="OB390" s="30"/>
      <c r="OC390" s="30"/>
      <c r="OD390" s="30"/>
      <c r="OE390" s="30"/>
      <c r="OF390" s="30"/>
      <c r="OG390" s="30"/>
      <c r="OH390" s="30"/>
      <c r="OI390" s="30"/>
      <c r="OJ390" s="30"/>
      <c r="OK390" s="30"/>
      <c r="OL390" s="30"/>
      <c r="OM390" s="30">
        <f t="shared" si="1207"/>
        <v>1</v>
      </c>
      <c r="ON390" s="121"/>
    </row>
    <row r="391" spans="1:423" ht="37.5" hidden="1" customHeight="1">
      <c r="A391" s="310"/>
      <c r="B391" s="80">
        <v>126</v>
      </c>
      <c r="C391" s="16" t="s">
        <v>354</v>
      </c>
      <c r="D391" s="82" t="s">
        <v>2</v>
      </c>
      <c r="E391" s="16" t="s">
        <v>355</v>
      </c>
      <c r="F391" s="82" t="s">
        <v>2</v>
      </c>
      <c r="G391" s="82"/>
      <c r="H391" s="89" t="s">
        <v>355</v>
      </c>
      <c r="I391" s="102" t="s">
        <v>772</v>
      </c>
      <c r="J391" s="79"/>
      <c r="K391" s="30" t="s">
        <v>636</v>
      </c>
      <c r="L391" s="30" t="s">
        <v>957</v>
      </c>
      <c r="M391" s="29" t="s">
        <v>985</v>
      </c>
      <c r="N391" s="93" t="s">
        <v>639</v>
      </c>
      <c r="O391" s="301"/>
      <c r="P391" s="79"/>
      <c r="Q391" s="30"/>
      <c r="R391" s="30" t="s">
        <v>27</v>
      </c>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152" t="s">
        <v>1071</v>
      </c>
      <c r="BH391" s="152" t="s">
        <v>1071</v>
      </c>
      <c r="BI391" s="152" t="s">
        <v>1071</v>
      </c>
      <c r="BJ391" s="30">
        <v>2</v>
      </c>
      <c r="BK391" s="30">
        <v>2</v>
      </c>
      <c r="BL391" s="30">
        <v>2</v>
      </c>
      <c r="BM391" s="30">
        <v>2</v>
      </c>
      <c r="BN391" s="23">
        <v>2</v>
      </c>
      <c r="BO391" s="23">
        <v>2</v>
      </c>
      <c r="BP391" s="30">
        <v>2</v>
      </c>
      <c r="BQ391" s="30">
        <v>2</v>
      </c>
      <c r="BR391" s="30">
        <v>2</v>
      </c>
      <c r="BS391" s="30">
        <v>2</v>
      </c>
      <c r="BT391" s="30">
        <v>2</v>
      </c>
      <c r="BU391" s="23">
        <v>2</v>
      </c>
      <c r="BV391" s="30">
        <v>2</v>
      </c>
      <c r="BW391" s="23">
        <v>1</v>
      </c>
      <c r="BX391" s="30">
        <v>2</v>
      </c>
      <c r="BY391" s="30">
        <v>2</v>
      </c>
      <c r="BZ391" s="30">
        <v>2</v>
      </c>
      <c r="CA391" s="30">
        <v>1</v>
      </c>
      <c r="CB391" s="30"/>
      <c r="CC391" s="185">
        <f>COUNTIF(BJ391:CA391,"2")</f>
        <v>16</v>
      </c>
      <c r="CD391" s="186">
        <f t="shared" ref="CD391" si="1214">CC391/(CC391+CE391+CG391+CI391)</f>
        <v>0.88888888888888884</v>
      </c>
      <c r="CE391" s="185">
        <f>COUNTIF(BJ391:CA391,"1")</f>
        <v>2</v>
      </c>
      <c r="CF391" s="186">
        <f t="shared" ref="CF391" si="1215">CE391/(CC391+CE391+CG391+CI391)</f>
        <v>0.1111111111111111</v>
      </c>
      <c r="CG391" s="185">
        <f>COUNTIF(BJ391:CA391,"0")</f>
        <v>0</v>
      </c>
      <c r="CH391" s="186">
        <f t="shared" ref="CH391" si="1216">CG391/(CC391+CE391+CG391+CI391)</f>
        <v>0</v>
      </c>
      <c r="CI391" s="185">
        <f>COUNTIF(BJ391:CA391,"KĐG")</f>
        <v>0</v>
      </c>
      <c r="CJ391" s="186">
        <f t="shared" ref="CJ391" si="1217">CI391/(CC391+CE391+CG391+CI391)</f>
        <v>0</v>
      </c>
      <c r="CK391" s="187">
        <f t="shared" ref="CK391" si="1218">(((CC391*2)+(CE391*1)+(CG391*0)))/(CC391+CE391+CG391)</f>
        <v>1.8888888888888888</v>
      </c>
      <c r="CL391" s="169" t="str">
        <f t="shared" ref="CL391" si="1219">IF(CJ391&gt;=50%,"KĐG",IF(CK391&gt;=1.6,"ĐMT",IF(CK391&gt;=1,"CCG","CĐ")))</f>
        <v>ĐMT</v>
      </c>
      <c r="CM391" s="30"/>
      <c r="CN391" s="30"/>
      <c r="CO391" s="130"/>
      <c r="CP391" s="130"/>
      <c r="CQ391" s="130"/>
      <c r="CR391" s="130"/>
      <c r="CS391" s="130"/>
      <c r="CT391" s="130"/>
      <c r="CU391" s="130"/>
      <c r="CV391" s="130"/>
      <c r="CW391" s="130"/>
      <c r="CX391" s="130"/>
      <c r="CY391" s="30"/>
      <c r="CZ391" s="30"/>
      <c r="DA391" s="30"/>
      <c r="DB391" s="30"/>
      <c r="DC391" s="30"/>
      <c r="DD391" s="30"/>
      <c r="DE391" s="30"/>
      <c r="DF391" s="30"/>
      <c r="DG391" s="30"/>
      <c r="DH391" s="135"/>
      <c r="DI391" s="30"/>
      <c r="DJ391" s="30"/>
      <c r="DK391" s="30"/>
      <c r="DL391" s="30"/>
      <c r="DM391" s="30"/>
      <c r="DN391" s="30"/>
      <c r="DO391" s="30"/>
      <c r="DP391" s="30"/>
      <c r="DQ391" s="30"/>
      <c r="DR391" s="135"/>
      <c r="DS391" s="30"/>
      <c r="DT391" s="30"/>
      <c r="DU391" s="30"/>
      <c r="DV391" s="130"/>
      <c r="DW391" s="130"/>
      <c r="DX391" s="130"/>
      <c r="DY391" s="130"/>
      <c r="DZ391" s="130"/>
      <c r="EA391" s="130"/>
      <c r="EB391" s="130"/>
      <c r="EC391" s="130"/>
      <c r="ED391" s="130"/>
      <c r="EE391" s="130"/>
      <c r="EF391" s="130"/>
      <c r="EG391" s="130"/>
      <c r="EH391" s="130"/>
      <c r="EI391" s="130"/>
      <c r="EJ391" s="130"/>
      <c r="EK391" s="130"/>
      <c r="EL391" s="130"/>
      <c r="EM391" s="130"/>
      <c r="EN391" s="130"/>
      <c r="EO391" s="130"/>
      <c r="EP391" s="30"/>
      <c r="EQ391" s="30"/>
      <c r="ER391" s="30"/>
      <c r="ES391" s="30"/>
      <c r="ET391" s="30"/>
      <c r="EU391" s="30"/>
      <c r="EV391" s="30"/>
      <c r="EW391" s="30"/>
      <c r="EX391" s="30"/>
      <c r="EY391" s="135"/>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130"/>
      <c r="LE391" s="130"/>
      <c r="LF391" s="130"/>
      <c r="LG391" s="130"/>
      <c r="LH391" s="130"/>
      <c r="LI391" s="130"/>
      <c r="LJ391" s="130"/>
      <c r="LK391" s="130"/>
      <c r="LL391" s="130"/>
      <c r="LM391" s="130"/>
      <c r="LN391" s="130"/>
      <c r="LO391" s="130"/>
      <c r="LP391" s="130"/>
      <c r="LQ391" s="130"/>
      <c r="LR391" s="130"/>
      <c r="LS391" s="130"/>
      <c r="LT391" s="130"/>
      <c r="LU391" s="130"/>
      <c r="LV391" s="130"/>
      <c r="LW391" s="130"/>
      <c r="LX391" s="135"/>
      <c r="LY391" s="30"/>
      <c r="LZ391" s="30"/>
      <c r="MA391" s="30"/>
      <c r="MB391" s="30"/>
      <c r="MC391" s="30"/>
      <c r="MD391" s="30"/>
      <c r="ME391" s="30"/>
      <c r="MF391" s="30"/>
      <c r="MG391" s="30"/>
      <c r="MH391" s="30"/>
      <c r="MI391" s="30"/>
      <c r="MJ391" s="30"/>
      <c r="MK391" s="30"/>
      <c r="ML391" s="30"/>
      <c r="MM391" s="30"/>
      <c r="MN391" s="30"/>
      <c r="MO391" s="30"/>
      <c r="MP391" s="30"/>
      <c r="MQ391" s="30"/>
      <c r="MR391" s="30"/>
      <c r="MS391" s="30"/>
      <c r="MT391" s="30"/>
      <c r="MU391" s="30"/>
      <c r="MV391" s="30"/>
      <c r="MW391" s="30"/>
      <c r="MX391" s="30"/>
      <c r="MY391" s="30"/>
      <c r="MZ391" s="30"/>
      <c r="NA391" s="30"/>
      <c r="NB391" s="30"/>
      <c r="NC391" s="135"/>
      <c r="ND391" s="30"/>
      <c r="NE391" s="30"/>
      <c r="NF391" s="30"/>
      <c r="NG391" s="30"/>
      <c r="NH391" s="30"/>
      <c r="NI391" s="30"/>
      <c r="NJ391" s="30"/>
      <c r="NK391" s="30"/>
      <c r="NL391" s="30"/>
      <c r="NM391" s="30"/>
      <c r="NN391" s="30"/>
      <c r="NO391" s="30"/>
      <c r="NP391" s="30"/>
      <c r="NQ391" s="30"/>
      <c r="NR391" s="30"/>
      <c r="NS391" s="30"/>
      <c r="NT391" s="30"/>
      <c r="NU391" s="30"/>
      <c r="NV391" s="30"/>
      <c r="NW391" s="30"/>
      <c r="NX391" s="30"/>
      <c r="NY391" s="30"/>
      <c r="NZ391" s="30"/>
      <c r="OA391" s="30"/>
      <c r="OB391" s="30"/>
      <c r="OC391" s="30"/>
      <c r="OD391" s="30"/>
      <c r="OE391" s="30"/>
      <c r="OF391" s="30"/>
      <c r="OG391" s="30"/>
      <c r="OH391" s="30"/>
      <c r="OI391" s="30"/>
      <c r="OJ391" s="30"/>
      <c r="OK391" s="30"/>
      <c r="OL391" s="30"/>
      <c r="OM391" s="30">
        <f t="shared" si="1207"/>
        <v>1</v>
      </c>
      <c r="ON391" s="80"/>
    </row>
    <row r="392" spans="1:423" ht="37.5" hidden="1" customHeight="1">
      <c r="A392" s="311"/>
      <c r="B392" s="80">
        <v>126</v>
      </c>
      <c r="C392" s="16" t="s">
        <v>354</v>
      </c>
      <c r="D392" s="82" t="s">
        <v>2</v>
      </c>
      <c r="E392" s="16" t="s">
        <v>355</v>
      </c>
      <c r="F392" s="82" t="s">
        <v>2</v>
      </c>
      <c r="G392" s="29"/>
      <c r="H392" s="89" t="s">
        <v>355</v>
      </c>
      <c r="I392" s="102" t="s">
        <v>772</v>
      </c>
      <c r="J392" s="79"/>
      <c r="K392" s="30" t="s">
        <v>636</v>
      </c>
      <c r="L392" s="30" t="s">
        <v>957</v>
      </c>
      <c r="M392" s="29" t="s">
        <v>985</v>
      </c>
      <c r="N392" s="93" t="s">
        <v>639</v>
      </c>
      <c r="O392" s="302"/>
      <c r="P392" s="79"/>
      <c r="Q392" s="30"/>
      <c r="R392" s="30"/>
      <c r="S392" s="30" t="s">
        <v>27</v>
      </c>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152" t="s">
        <v>1071</v>
      </c>
      <c r="CN392" s="152" t="s">
        <v>1071</v>
      </c>
      <c r="CO392" s="152" t="s">
        <v>1071</v>
      </c>
      <c r="CP392" s="30">
        <v>2</v>
      </c>
      <c r="CQ392" s="30">
        <v>2</v>
      </c>
      <c r="CR392" s="30">
        <v>2</v>
      </c>
      <c r="CS392" s="30">
        <v>2</v>
      </c>
      <c r="CT392" s="23">
        <v>2</v>
      </c>
      <c r="CU392" s="23">
        <v>2</v>
      </c>
      <c r="CV392" s="30">
        <v>2</v>
      </c>
      <c r="CW392" s="30">
        <v>1</v>
      </c>
      <c r="CX392" s="30">
        <v>2</v>
      </c>
      <c r="CY392" s="30">
        <v>2</v>
      </c>
      <c r="CZ392" s="30">
        <v>2</v>
      </c>
      <c r="DA392" s="23">
        <v>2</v>
      </c>
      <c r="DB392" s="30">
        <v>2</v>
      </c>
      <c r="DC392" s="23">
        <v>1</v>
      </c>
      <c r="DD392" s="30">
        <v>2</v>
      </c>
      <c r="DE392" s="30">
        <v>2</v>
      </c>
      <c r="DF392" s="30">
        <v>2</v>
      </c>
      <c r="DG392" s="30"/>
      <c r="DH392" s="201">
        <f>COUNTIF(CP392:DG392,"2")</f>
        <v>15</v>
      </c>
      <c r="DI392" s="198">
        <f t="shared" ref="DI392" si="1220">DH392/(DH392+DJ392+DL392+DN392)</f>
        <v>0.88235294117647056</v>
      </c>
      <c r="DJ392" s="201">
        <f>COUNTIF(CP392:DG392,"1")</f>
        <v>2</v>
      </c>
      <c r="DK392" s="198">
        <f t="shared" ref="DK392" si="1221">DJ392/(DH392+DJ392+DL392+DN392)</f>
        <v>0.11764705882352941</v>
      </c>
      <c r="DL392" s="201">
        <f>COUNTIF(CP392:DG392,"0")</f>
        <v>0</v>
      </c>
      <c r="DM392" s="198">
        <f t="shared" ref="DM392" si="1222">DL392/(DH392+DJ392+DL392+DN392)</f>
        <v>0</v>
      </c>
      <c r="DN392" s="201">
        <f>COUNTIF(CP392:DG392,"KĐG")</f>
        <v>0</v>
      </c>
      <c r="DO392" s="198">
        <f t="shared" ref="DO392" si="1223">DN392/(DH392+DJ392+DL392+DN392)</f>
        <v>0</v>
      </c>
      <c r="DP392" s="199">
        <f t="shared" ref="DP392" si="1224">(((DH392*2)+(DJ392*1)+(DL392*0)))/(DH392+DJ392+DL392)</f>
        <v>1.8823529411764706</v>
      </c>
      <c r="DQ392" s="169" t="str">
        <f t="shared" ref="DQ392" si="1225">IF(DO392&gt;=50%,"KĐG",IF(DP392&gt;=1.6,"ĐMT",IF(DP392&gt;=1,"CCG","CĐ")))</f>
        <v>ĐMT</v>
      </c>
      <c r="DR392" s="135"/>
      <c r="DS392" s="30"/>
      <c r="DT392" s="30"/>
      <c r="DU392" s="30"/>
      <c r="DV392" s="130"/>
      <c r="DW392" s="130"/>
      <c r="DX392" s="130"/>
      <c r="DY392" s="130"/>
      <c r="DZ392" s="130"/>
      <c r="EA392" s="130"/>
      <c r="EB392" s="130"/>
      <c r="EC392" s="130"/>
      <c r="ED392" s="130"/>
      <c r="EE392" s="130"/>
      <c r="EF392" s="130"/>
      <c r="EG392" s="130"/>
      <c r="EH392" s="130"/>
      <c r="EI392" s="130"/>
      <c r="EJ392" s="130"/>
      <c r="EK392" s="130"/>
      <c r="EL392" s="130"/>
      <c r="EM392" s="130"/>
      <c r="EN392" s="130"/>
      <c r="EO392" s="130"/>
      <c r="EP392" s="30"/>
      <c r="EQ392" s="30"/>
      <c r="ER392" s="30"/>
      <c r="ES392" s="30"/>
      <c r="ET392" s="30"/>
      <c r="EU392" s="30"/>
      <c r="EV392" s="30"/>
      <c r="EW392" s="30"/>
      <c r="EX392" s="30"/>
      <c r="EY392" s="135"/>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c r="JC392" s="30"/>
      <c r="JD392" s="30"/>
      <c r="JE392" s="30"/>
      <c r="JF392" s="30"/>
      <c r="JG392" s="30"/>
      <c r="JH392" s="30"/>
      <c r="JI392" s="30"/>
      <c r="JJ392" s="30"/>
      <c r="JK392" s="30"/>
      <c r="JL392" s="30"/>
      <c r="JM392" s="30"/>
      <c r="JN392" s="30"/>
      <c r="JO392" s="30"/>
      <c r="JP392" s="30"/>
      <c r="JQ392" s="30"/>
      <c r="JR392" s="30"/>
      <c r="JS392" s="30"/>
      <c r="JT392" s="30"/>
      <c r="JU392" s="30"/>
      <c r="JV392" s="30"/>
      <c r="JW392" s="30"/>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130"/>
      <c r="LE392" s="130"/>
      <c r="LF392" s="130"/>
      <c r="LG392" s="130"/>
      <c r="LH392" s="130"/>
      <c r="LI392" s="130"/>
      <c r="LJ392" s="130"/>
      <c r="LK392" s="130"/>
      <c r="LL392" s="130"/>
      <c r="LM392" s="130"/>
      <c r="LN392" s="130"/>
      <c r="LO392" s="130"/>
      <c r="LP392" s="130"/>
      <c r="LQ392" s="130"/>
      <c r="LR392" s="130"/>
      <c r="LS392" s="130"/>
      <c r="LT392" s="130"/>
      <c r="LU392" s="130"/>
      <c r="LV392" s="130"/>
      <c r="LW392" s="130"/>
      <c r="LX392" s="135"/>
      <c r="LY392" s="30"/>
      <c r="LZ392" s="30"/>
      <c r="MA392" s="30"/>
      <c r="MB392" s="30"/>
      <c r="MC392" s="30"/>
      <c r="MD392" s="30"/>
      <c r="ME392" s="30"/>
      <c r="MF392" s="30"/>
      <c r="MG392" s="30"/>
      <c r="MH392" s="30"/>
      <c r="MI392" s="30"/>
      <c r="MJ392" s="30"/>
      <c r="MK392" s="30"/>
      <c r="ML392" s="30"/>
      <c r="MM392" s="30"/>
      <c r="MN392" s="30"/>
      <c r="MO392" s="30"/>
      <c r="MP392" s="30"/>
      <c r="MQ392" s="30"/>
      <c r="MR392" s="30"/>
      <c r="MS392" s="30"/>
      <c r="MT392" s="30"/>
      <c r="MU392" s="30"/>
      <c r="MV392" s="30"/>
      <c r="MW392" s="30"/>
      <c r="MX392" s="30"/>
      <c r="MY392" s="30"/>
      <c r="MZ392" s="30"/>
      <c r="NA392" s="30"/>
      <c r="NB392" s="30"/>
      <c r="NC392" s="135"/>
      <c r="ND392" s="30"/>
      <c r="NE392" s="30"/>
      <c r="NF392" s="30"/>
      <c r="NG392" s="30"/>
      <c r="NH392" s="30"/>
      <c r="NI392" s="30"/>
      <c r="NJ392" s="30"/>
      <c r="NK392" s="30"/>
      <c r="NL392" s="30"/>
      <c r="NM392" s="30"/>
      <c r="NN392" s="30"/>
      <c r="NO392" s="30"/>
      <c r="NP392" s="30"/>
      <c r="NQ392" s="30"/>
      <c r="NR392" s="30"/>
      <c r="NS392" s="30"/>
      <c r="NT392" s="30"/>
      <c r="NU392" s="30"/>
      <c r="NV392" s="30"/>
      <c r="NW392" s="30"/>
      <c r="NX392" s="30"/>
      <c r="NY392" s="30"/>
      <c r="NZ392" s="30"/>
      <c r="OA392" s="30"/>
      <c r="OB392" s="30"/>
      <c r="OC392" s="30"/>
      <c r="OD392" s="30"/>
      <c r="OE392" s="30"/>
      <c r="OF392" s="30"/>
      <c r="OG392" s="30"/>
      <c r="OH392" s="30"/>
      <c r="OI392" s="30"/>
      <c r="OJ392" s="30"/>
      <c r="OK392" s="30"/>
      <c r="OL392" s="30"/>
      <c r="OM392" s="30">
        <f t="shared" si="1207"/>
        <v>1</v>
      </c>
      <c r="ON392" s="80"/>
    </row>
    <row r="393" spans="1:423" ht="37.5" hidden="1" customHeight="1">
      <c r="A393" s="317">
        <v>394</v>
      </c>
      <c r="B393" s="80">
        <v>127</v>
      </c>
      <c r="C393" s="16" t="s">
        <v>356</v>
      </c>
      <c r="D393" s="14" t="s">
        <v>2</v>
      </c>
      <c r="E393" s="16" t="s">
        <v>357</v>
      </c>
      <c r="F393" s="82" t="s">
        <v>2</v>
      </c>
      <c r="G393" s="14"/>
      <c r="H393" s="16" t="s">
        <v>357</v>
      </c>
      <c r="I393" s="26" t="s">
        <v>773</v>
      </c>
      <c r="J393" s="54"/>
      <c r="K393" s="30" t="s">
        <v>958</v>
      </c>
      <c r="L393" s="30" t="s">
        <v>957</v>
      </c>
      <c r="M393" s="29" t="s">
        <v>985</v>
      </c>
      <c r="N393" s="93" t="s">
        <v>639</v>
      </c>
      <c r="O393" s="300" t="s">
        <v>27</v>
      </c>
      <c r="P393" s="54"/>
      <c r="Q393" s="30" t="s">
        <v>27</v>
      </c>
      <c r="R393" s="30"/>
      <c r="S393" s="30"/>
      <c r="T393" s="30"/>
      <c r="U393" s="30"/>
      <c r="V393" s="30"/>
      <c r="W393" s="30"/>
      <c r="X393" s="30"/>
      <c r="Y393" s="30"/>
      <c r="Z393" s="30"/>
      <c r="AA393" s="30"/>
      <c r="AB393" s="152" t="s">
        <v>1068</v>
      </c>
      <c r="AC393" s="152" t="s">
        <v>1068</v>
      </c>
      <c r="AD393" s="152" t="s">
        <v>1068</v>
      </c>
      <c r="AE393" s="30">
        <v>1</v>
      </c>
      <c r="AF393" s="30">
        <v>2</v>
      </c>
      <c r="AG393" s="30">
        <v>2</v>
      </c>
      <c r="AH393" s="30">
        <v>2</v>
      </c>
      <c r="AI393" s="23">
        <v>1</v>
      </c>
      <c r="AJ393" s="23">
        <v>1</v>
      </c>
      <c r="AK393" s="30">
        <v>2</v>
      </c>
      <c r="AL393" s="30">
        <v>2</v>
      </c>
      <c r="AM393" s="30">
        <v>2</v>
      </c>
      <c r="AN393" s="30">
        <v>2</v>
      </c>
      <c r="AO393" s="30">
        <v>2</v>
      </c>
      <c r="AP393" s="23">
        <v>2</v>
      </c>
      <c r="AQ393" s="30">
        <v>2</v>
      </c>
      <c r="AR393" s="23">
        <v>1</v>
      </c>
      <c r="AS393" s="30">
        <v>2</v>
      </c>
      <c r="AT393" s="30">
        <v>2</v>
      </c>
      <c r="AU393" s="30">
        <v>2</v>
      </c>
      <c r="AV393" s="30">
        <v>2</v>
      </c>
      <c r="AW393" s="173">
        <f>COUNTIF(AE393:AV393,"2")</f>
        <v>14</v>
      </c>
      <c r="AX393" s="174">
        <f t="shared" ref="AX393" si="1226">AW393/(AW393+AY393+BA393+BC393)</f>
        <v>0.77777777777777779</v>
      </c>
      <c r="AY393" s="173">
        <f>COUNTIF(AE393:AV393,"1")</f>
        <v>4</v>
      </c>
      <c r="AZ393" s="174">
        <f t="shared" ref="AZ393" si="1227">AY393/(AW393+AY393+BA393+BC393)</f>
        <v>0.22222222222222221</v>
      </c>
      <c r="BA393" s="173">
        <f>COUNTIF(AE393:AV393,"0")</f>
        <v>0</v>
      </c>
      <c r="BB393" s="174">
        <f t="shared" ref="BB393" si="1228">BA393/(AW393+AY393+BA393+BC393)</f>
        <v>0</v>
      </c>
      <c r="BC393" s="173">
        <f>COUNTIF(AE393:AV393,"KĐG")</f>
        <v>0</v>
      </c>
      <c r="BD393" s="174">
        <f t="shared" ref="BD393" si="1229">BC393/(AW393+AY393+BA393+BC393)</f>
        <v>0</v>
      </c>
      <c r="BE393" s="175">
        <f t="shared" ref="BE393" si="1230">(((AW393*2)+(AY393*1)+(BA393*0)))/(AW393+AY393+BA393)</f>
        <v>1.7777777777777777</v>
      </c>
      <c r="BF393" s="169" t="str">
        <f t="shared" ref="BF393" si="1231">IF(BD393&gt;=50%,"KĐG",IF(BE393&gt;=1.6,"ĐMT",IF(BE393&gt;=1,"CCG","CĐ")))</f>
        <v>ĐMT</v>
      </c>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130"/>
      <c r="CP393" s="130"/>
      <c r="CQ393" s="130"/>
      <c r="CR393" s="130"/>
      <c r="CS393" s="130"/>
      <c r="CT393" s="130"/>
      <c r="CU393" s="130"/>
      <c r="CV393" s="130"/>
      <c r="CW393" s="130"/>
      <c r="CX393" s="130"/>
      <c r="CY393" s="30"/>
      <c r="CZ393" s="30"/>
      <c r="DA393" s="30"/>
      <c r="DB393" s="30"/>
      <c r="DC393" s="30"/>
      <c r="DD393" s="30"/>
      <c r="DE393" s="30"/>
      <c r="DF393" s="30"/>
      <c r="DG393" s="30"/>
      <c r="DH393" s="135"/>
      <c r="DI393" s="30"/>
      <c r="DJ393" s="30"/>
      <c r="DK393" s="30"/>
      <c r="DL393" s="30"/>
      <c r="DM393" s="30"/>
      <c r="DN393" s="30"/>
      <c r="DO393" s="30"/>
      <c r="DP393" s="30"/>
      <c r="DQ393" s="30"/>
      <c r="DR393" s="135"/>
      <c r="DS393" s="30"/>
      <c r="DT393" s="30"/>
      <c r="DU393" s="30"/>
      <c r="DV393" s="130"/>
      <c r="DW393" s="130"/>
      <c r="DX393" s="130"/>
      <c r="DY393" s="130"/>
      <c r="DZ393" s="130"/>
      <c r="EA393" s="130"/>
      <c r="EB393" s="130"/>
      <c r="EC393" s="130"/>
      <c r="ED393" s="130"/>
      <c r="EE393" s="130"/>
      <c r="EF393" s="130"/>
      <c r="EG393" s="130"/>
      <c r="EH393" s="130"/>
      <c r="EI393" s="130"/>
      <c r="EJ393" s="130"/>
      <c r="EK393" s="130"/>
      <c r="EL393" s="130"/>
      <c r="EM393" s="130"/>
      <c r="EN393" s="130"/>
      <c r="EO393" s="130"/>
      <c r="EP393" s="30"/>
      <c r="EQ393" s="30"/>
      <c r="ER393" s="30"/>
      <c r="ES393" s="30"/>
      <c r="ET393" s="30"/>
      <c r="EU393" s="30"/>
      <c r="EV393" s="30"/>
      <c r="EW393" s="30"/>
      <c r="EX393" s="30"/>
      <c r="EY393" s="135"/>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130"/>
      <c r="LE393" s="130"/>
      <c r="LF393" s="130"/>
      <c r="LG393" s="130"/>
      <c r="LH393" s="130"/>
      <c r="LI393" s="130"/>
      <c r="LJ393" s="130"/>
      <c r="LK393" s="130"/>
      <c r="LL393" s="130"/>
      <c r="LM393" s="130"/>
      <c r="LN393" s="130"/>
      <c r="LO393" s="130"/>
      <c r="LP393" s="130"/>
      <c r="LQ393" s="130"/>
      <c r="LR393" s="130"/>
      <c r="LS393" s="130"/>
      <c r="LT393" s="130"/>
      <c r="LU393" s="130"/>
      <c r="LV393" s="130"/>
      <c r="LW393" s="130"/>
      <c r="LX393" s="135"/>
      <c r="LY393" s="30"/>
      <c r="LZ393" s="30"/>
      <c r="MA393" s="30"/>
      <c r="MB393" s="30"/>
      <c r="MC393" s="30"/>
      <c r="MD393" s="30"/>
      <c r="ME393" s="30"/>
      <c r="MF393" s="30"/>
      <c r="MG393" s="30"/>
      <c r="MH393" s="30"/>
      <c r="MI393" s="30"/>
      <c r="MJ393" s="30"/>
      <c r="MK393" s="30"/>
      <c r="ML393" s="30"/>
      <c r="MM393" s="30"/>
      <c r="MN393" s="30"/>
      <c r="MO393" s="30"/>
      <c r="MP393" s="30"/>
      <c r="MQ393" s="30"/>
      <c r="MR393" s="30"/>
      <c r="MS393" s="30"/>
      <c r="MT393" s="30"/>
      <c r="MU393" s="30"/>
      <c r="MV393" s="30"/>
      <c r="MW393" s="30"/>
      <c r="MX393" s="30"/>
      <c r="MY393" s="30"/>
      <c r="MZ393" s="30"/>
      <c r="NA393" s="30"/>
      <c r="NB393" s="30"/>
      <c r="NC393" s="135"/>
      <c r="ND393" s="30"/>
      <c r="NE393" s="30"/>
      <c r="NF393" s="30"/>
      <c r="NG393" s="30"/>
      <c r="NH393" s="30"/>
      <c r="NI393" s="30"/>
      <c r="NJ393" s="30"/>
      <c r="NK393" s="30"/>
      <c r="NL393" s="30"/>
      <c r="NM393" s="30"/>
      <c r="NN393" s="30"/>
      <c r="NO393" s="30"/>
      <c r="NP393" s="30"/>
      <c r="NQ393" s="30"/>
      <c r="NR393" s="30"/>
      <c r="NS393" s="30"/>
      <c r="NT393" s="30"/>
      <c r="NU393" s="30"/>
      <c r="NV393" s="30"/>
      <c r="NW393" s="30"/>
      <c r="NX393" s="30"/>
      <c r="NY393" s="30"/>
      <c r="NZ393" s="30"/>
      <c r="OA393" s="30"/>
      <c r="OB393" s="30"/>
      <c r="OC393" s="30"/>
      <c r="OD393" s="30"/>
      <c r="OE393" s="30"/>
      <c r="OF393" s="30"/>
      <c r="OG393" s="30"/>
      <c r="OH393" s="30"/>
      <c r="OI393" s="30"/>
      <c r="OJ393" s="30"/>
      <c r="OK393" s="30"/>
      <c r="OL393" s="30"/>
      <c r="OM393" s="30">
        <f t="shared" si="1207"/>
        <v>1</v>
      </c>
      <c r="ON393" s="121"/>
    </row>
    <row r="394" spans="1:423" ht="36" hidden="1" customHeight="1">
      <c r="A394" s="317"/>
      <c r="B394" s="80">
        <v>127</v>
      </c>
      <c r="C394" s="16" t="s">
        <v>356</v>
      </c>
      <c r="D394" s="82" t="s">
        <v>2</v>
      </c>
      <c r="E394" s="16" t="s">
        <v>357</v>
      </c>
      <c r="F394" s="82" t="s">
        <v>2</v>
      </c>
      <c r="G394" s="82"/>
      <c r="H394" s="16" t="s">
        <v>357</v>
      </c>
      <c r="I394" s="26" t="s">
        <v>773</v>
      </c>
      <c r="J394" s="79"/>
      <c r="K394" s="30" t="s">
        <v>958</v>
      </c>
      <c r="L394" s="30" t="s">
        <v>957</v>
      </c>
      <c r="M394" s="29" t="s">
        <v>985</v>
      </c>
      <c r="N394" s="93" t="s">
        <v>639</v>
      </c>
      <c r="O394" s="301"/>
      <c r="P394" s="79"/>
      <c r="Q394" s="30"/>
      <c r="R394" s="30" t="s">
        <v>27</v>
      </c>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152" t="s">
        <v>1068</v>
      </c>
      <c r="BH394" s="152" t="s">
        <v>1068</v>
      </c>
      <c r="BI394" s="152" t="s">
        <v>1068</v>
      </c>
      <c r="BJ394" s="30">
        <v>2</v>
      </c>
      <c r="BK394" s="30">
        <v>2</v>
      </c>
      <c r="BL394" s="30">
        <v>2</v>
      </c>
      <c r="BM394" s="30">
        <v>2</v>
      </c>
      <c r="BN394" s="23">
        <v>1</v>
      </c>
      <c r="BO394" s="23">
        <v>2</v>
      </c>
      <c r="BP394" s="30">
        <v>2</v>
      </c>
      <c r="BQ394" s="30">
        <v>2</v>
      </c>
      <c r="BR394" s="30">
        <v>2</v>
      </c>
      <c r="BS394" s="30">
        <v>2</v>
      </c>
      <c r="BT394" s="30">
        <v>2</v>
      </c>
      <c r="BU394" s="23">
        <v>2</v>
      </c>
      <c r="BV394" s="30">
        <v>2</v>
      </c>
      <c r="BW394" s="23">
        <v>1</v>
      </c>
      <c r="BX394" s="30">
        <v>2</v>
      </c>
      <c r="BY394" s="30">
        <v>2</v>
      </c>
      <c r="BZ394" s="30">
        <v>2</v>
      </c>
      <c r="CA394" s="30">
        <v>1</v>
      </c>
      <c r="CB394" s="30"/>
      <c r="CC394" s="185">
        <f>COUNTIF(BJ394:CA394,"2")</f>
        <v>15</v>
      </c>
      <c r="CD394" s="186">
        <f t="shared" ref="CD394" si="1232">CC394/(CC394+CE394+CG394+CI394)</f>
        <v>0.83333333333333337</v>
      </c>
      <c r="CE394" s="185">
        <f>COUNTIF(BJ394:CA394,"1")</f>
        <v>3</v>
      </c>
      <c r="CF394" s="186">
        <f t="shared" ref="CF394" si="1233">CE394/(CC394+CE394+CG394+CI394)</f>
        <v>0.16666666666666666</v>
      </c>
      <c r="CG394" s="185">
        <f>COUNTIF(BJ394:CA394,"0")</f>
        <v>0</v>
      </c>
      <c r="CH394" s="186">
        <f t="shared" ref="CH394" si="1234">CG394/(CC394+CE394+CG394+CI394)</f>
        <v>0</v>
      </c>
      <c r="CI394" s="185">
        <f>COUNTIF(BJ394:CA394,"KĐG")</f>
        <v>0</v>
      </c>
      <c r="CJ394" s="186">
        <f t="shared" ref="CJ394" si="1235">CI394/(CC394+CE394+CG394+CI394)</f>
        <v>0</v>
      </c>
      <c r="CK394" s="187">
        <f t="shared" ref="CK394" si="1236">(((CC394*2)+(CE394*1)+(CG394*0)))/(CC394+CE394+CG394)</f>
        <v>1.8333333333333333</v>
      </c>
      <c r="CL394" s="169" t="str">
        <f t="shared" ref="CL394" si="1237">IF(CJ394&gt;=50%,"KĐG",IF(CK394&gt;=1.6,"ĐMT",IF(CK394&gt;=1,"CCG","CĐ")))</f>
        <v>ĐMT</v>
      </c>
      <c r="CM394" s="30"/>
      <c r="CN394" s="30"/>
      <c r="CO394" s="130"/>
      <c r="CP394" s="130"/>
      <c r="CQ394" s="130"/>
      <c r="CR394" s="130"/>
      <c r="CS394" s="130"/>
      <c r="CT394" s="130"/>
      <c r="CU394" s="130"/>
      <c r="CV394" s="130"/>
      <c r="CW394" s="130"/>
      <c r="CX394" s="130"/>
      <c r="CY394" s="30"/>
      <c r="CZ394" s="30"/>
      <c r="DA394" s="30"/>
      <c r="DB394" s="30"/>
      <c r="DC394" s="30"/>
      <c r="DD394" s="30"/>
      <c r="DE394" s="30"/>
      <c r="DF394" s="30"/>
      <c r="DG394" s="30"/>
      <c r="DH394" s="135"/>
      <c r="DI394" s="30"/>
      <c r="DJ394" s="30"/>
      <c r="DK394" s="30"/>
      <c r="DL394" s="30"/>
      <c r="DM394" s="30"/>
      <c r="DN394" s="30"/>
      <c r="DO394" s="30"/>
      <c r="DP394" s="30"/>
      <c r="DQ394" s="30"/>
      <c r="DR394" s="135"/>
      <c r="DS394" s="30"/>
      <c r="DT394" s="30"/>
      <c r="DU394" s="30"/>
      <c r="DV394" s="130"/>
      <c r="DW394" s="130"/>
      <c r="DX394" s="130"/>
      <c r="DY394" s="130"/>
      <c r="DZ394" s="130"/>
      <c r="EA394" s="130"/>
      <c r="EB394" s="130"/>
      <c r="EC394" s="130"/>
      <c r="ED394" s="130"/>
      <c r="EE394" s="130"/>
      <c r="EF394" s="130"/>
      <c r="EG394" s="130"/>
      <c r="EH394" s="130"/>
      <c r="EI394" s="130"/>
      <c r="EJ394" s="130"/>
      <c r="EK394" s="130"/>
      <c r="EL394" s="130"/>
      <c r="EM394" s="130"/>
      <c r="EN394" s="130"/>
      <c r="EO394" s="130"/>
      <c r="EP394" s="30"/>
      <c r="EQ394" s="30"/>
      <c r="ER394" s="30"/>
      <c r="ES394" s="30"/>
      <c r="ET394" s="30"/>
      <c r="EU394" s="30"/>
      <c r="EV394" s="30"/>
      <c r="EW394" s="30"/>
      <c r="EX394" s="30"/>
      <c r="EY394" s="135"/>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c r="IY394" s="30"/>
      <c r="IZ394" s="30"/>
      <c r="JA394" s="30"/>
      <c r="JB394" s="30"/>
      <c r="JC394" s="30"/>
      <c r="JD394" s="30"/>
      <c r="JE394" s="30"/>
      <c r="JF394" s="30"/>
      <c r="JG394" s="30"/>
      <c r="JH394" s="30"/>
      <c r="JI394" s="30"/>
      <c r="JJ394" s="30"/>
      <c r="JK394" s="30"/>
      <c r="JL394" s="30"/>
      <c r="JM394" s="30"/>
      <c r="JN394" s="30"/>
      <c r="JO394" s="30"/>
      <c r="JP394" s="30"/>
      <c r="JQ394" s="30"/>
      <c r="JR394" s="30"/>
      <c r="JS394" s="30"/>
      <c r="JT394" s="30"/>
      <c r="JU394" s="30"/>
      <c r="JV394" s="30"/>
      <c r="JW394" s="30"/>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130"/>
      <c r="LE394" s="130"/>
      <c r="LF394" s="130"/>
      <c r="LG394" s="130"/>
      <c r="LH394" s="130"/>
      <c r="LI394" s="130"/>
      <c r="LJ394" s="130"/>
      <c r="LK394" s="130"/>
      <c r="LL394" s="130"/>
      <c r="LM394" s="130"/>
      <c r="LN394" s="130"/>
      <c r="LO394" s="130"/>
      <c r="LP394" s="130"/>
      <c r="LQ394" s="130"/>
      <c r="LR394" s="130"/>
      <c r="LS394" s="130"/>
      <c r="LT394" s="130"/>
      <c r="LU394" s="130"/>
      <c r="LV394" s="130"/>
      <c r="LW394" s="130"/>
      <c r="LX394" s="135"/>
      <c r="LY394" s="30"/>
      <c r="LZ394" s="30"/>
      <c r="MA394" s="30"/>
      <c r="MB394" s="30"/>
      <c r="MC394" s="30"/>
      <c r="MD394" s="30"/>
      <c r="ME394" s="30"/>
      <c r="MF394" s="30"/>
      <c r="MG394" s="30"/>
      <c r="MH394" s="30"/>
      <c r="MI394" s="30"/>
      <c r="MJ394" s="30"/>
      <c r="MK394" s="30"/>
      <c r="ML394" s="30"/>
      <c r="MM394" s="30"/>
      <c r="MN394" s="30"/>
      <c r="MO394" s="30"/>
      <c r="MP394" s="30"/>
      <c r="MQ394" s="30"/>
      <c r="MR394" s="30"/>
      <c r="MS394" s="30"/>
      <c r="MT394" s="30"/>
      <c r="MU394" s="30"/>
      <c r="MV394" s="30"/>
      <c r="MW394" s="30"/>
      <c r="MX394" s="30"/>
      <c r="MY394" s="30"/>
      <c r="MZ394" s="30"/>
      <c r="NA394" s="30"/>
      <c r="NB394" s="30"/>
      <c r="NC394" s="135"/>
      <c r="ND394" s="30"/>
      <c r="NE394" s="30"/>
      <c r="NF394" s="30"/>
      <c r="NG394" s="30"/>
      <c r="NH394" s="30"/>
      <c r="NI394" s="30"/>
      <c r="NJ394" s="30"/>
      <c r="NK394" s="30"/>
      <c r="NL394" s="30"/>
      <c r="NM394" s="30"/>
      <c r="NN394" s="30"/>
      <c r="NO394" s="30"/>
      <c r="NP394" s="30"/>
      <c r="NQ394" s="30"/>
      <c r="NR394" s="30"/>
      <c r="NS394" s="30"/>
      <c r="NT394" s="30"/>
      <c r="NU394" s="30"/>
      <c r="NV394" s="30"/>
      <c r="NW394" s="30"/>
      <c r="NX394" s="30"/>
      <c r="NY394" s="30"/>
      <c r="NZ394" s="30"/>
      <c r="OA394" s="30"/>
      <c r="OB394" s="30"/>
      <c r="OC394" s="30"/>
      <c r="OD394" s="30"/>
      <c r="OE394" s="30"/>
      <c r="OF394" s="30"/>
      <c r="OG394" s="30"/>
      <c r="OH394" s="30"/>
      <c r="OI394" s="30"/>
      <c r="OJ394" s="30"/>
      <c r="OK394" s="30"/>
      <c r="OL394" s="30"/>
      <c r="OM394" s="30">
        <f t="shared" si="1207"/>
        <v>1</v>
      </c>
      <c r="ON394" s="80"/>
    </row>
    <row r="395" spans="1:423" ht="39" hidden="1" customHeight="1">
      <c r="A395" s="317"/>
      <c r="B395" s="80">
        <v>127</v>
      </c>
      <c r="C395" s="16" t="s">
        <v>356</v>
      </c>
      <c r="D395" s="82" t="s">
        <v>2</v>
      </c>
      <c r="E395" s="16" t="s">
        <v>357</v>
      </c>
      <c r="F395" s="82" t="s">
        <v>2</v>
      </c>
      <c r="G395" s="29"/>
      <c r="H395" s="16" t="s">
        <v>357</v>
      </c>
      <c r="I395" s="26" t="s">
        <v>773</v>
      </c>
      <c r="J395" s="79"/>
      <c r="K395" s="30" t="s">
        <v>958</v>
      </c>
      <c r="L395" s="30" t="s">
        <v>957</v>
      </c>
      <c r="M395" s="29" t="s">
        <v>985</v>
      </c>
      <c r="N395" s="93" t="s">
        <v>639</v>
      </c>
      <c r="O395" s="301"/>
      <c r="P395" s="79"/>
      <c r="Q395" s="30"/>
      <c r="R395" s="30"/>
      <c r="S395" s="30" t="s">
        <v>27</v>
      </c>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152" t="s">
        <v>1068</v>
      </c>
      <c r="CN395" s="152" t="s">
        <v>1068</v>
      </c>
      <c r="CO395" s="152" t="s">
        <v>1068</v>
      </c>
      <c r="CP395" s="30">
        <v>2</v>
      </c>
      <c r="CQ395" s="30">
        <v>2</v>
      </c>
      <c r="CR395" s="30">
        <v>2</v>
      </c>
      <c r="CS395" s="30">
        <v>2</v>
      </c>
      <c r="CT395" s="23">
        <v>1</v>
      </c>
      <c r="CU395" s="23">
        <v>2</v>
      </c>
      <c r="CV395" s="30">
        <v>2</v>
      </c>
      <c r="CW395" s="30">
        <v>1</v>
      </c>
      <c r="CX395" s="30">
        <v>2</v>
      </c>
      <c r="CY395" s="30">
        <v>2</v>
      </c>
      <c r="CZ395" s="30">
        <v>2</v>
      </c>
      <c r="DA395" s="23">
        <v>2</v>
      </c>
      <c r="DB395" s="30">
        <v>2</v>
      </c>
      <c r="DC395" s="23">
        <v>1</v>
      </c>
      <c r="DD395" s="30">
        <v>2</v>
      </c>
      <c r="DE395" s="30">
        <v>2</v>
      </c>
      <c r="DF395" s="30">
        <v>2</v>
      </c>
      <c r="DG395" s="30"/>
      <c r="DH395" s="201">
        <f>COUNTIF(CP395:DG395,"2")</f>
        <v>14</v>
      </c>
      <c r="DI395" s="198">
        <f t="shared" ref="DI395" si="1238">DH395/(DH395+DJ395+DL395+DN395)</f>
        <v>0.82352941176470584</v>
      </c>
      <c r="DJ395" s="201">
        <f>COUNTIF(CP395:DG395,"1")</f>
        <v>3</v>
      </c>
      <c r="DK395" s="198">
        <f t="shared" ref="DK395" si="1239">DJ395/(DH395+DJ395+DL395+DN395)</f>
        <v>0.17647058823529413</v>
      </c>
      <c r="DL395" s="201">
        <f>COUNTIF(CP395:DG395,"0")</f>
        <v>0</v>
      </c>
      <c r="DM395" s="198">
        <f t="shared" ref="DM395" si="1240">DL395/(DH395+DJ395+DL395+DN395)</f>
        <v>0</v>
      </c>
      <c r="DN395" s="201">
        <f>COUNTIF(CP395:DG395,"KĐG")</f>
        <v>0</v>
      </c>
      <c r="DO395" s="198">
        <f t="shared" ref="DO395" si="1241">DN395/(DH395+DJ395+DL395+DN395)</f>
        <v>0</v>
      </c>
      <c r="DP395" s="199">
        <f t="shared" ref="DP395" si="1242">(((DH395*2)+(DJ395*1)+(DL395*0)))/(DH395+DJ395+DL395)</f>
        <v>1.8235294117647058</v>
      </c>
      <c r="DQ395" s="169" t="str">
        <f t="shared" ref="DQ395" si="1243">IF(DO395&gt;=50%,"KĐG",IF(DP395&gt;=1.6,"ĐMT",IF(DP395&gt;=1,"CCG","CĐ")))</f>
        <v>ĐMT</v>
      </c>
      <c r="DR395" s="135"/>
      <c r="DS395" s="30"/>
      <c r="DT395" s="30"/>
      <c r="DU395" s="30"/>
      <c r="DV395" s="130"/>
      <c r="DW395" s="130"/>
      <c r="DX395" s="130"/>
      <c r="DY395" s="130"/>
      <c r="DZ395" s="130"/>
      <c r="EA395" s="130"/>
      <c r="EB395" s="130"/>
      <c r="EC395" s="130"/>
      <c r="ED395" s="130"/>
      <c r="EE395" s="130"/>
      <c r="EF395" s="130"/>
      <c r="EG395" s="130"/>
      <c r="EH395" s="130"/>
      <c r="EI395" s="130"/>
      <c r="EJ395" s="130"/>
      <c r="EK395" s="130"/>
      <c r="EL395" s="130"/>
      <c r="EM395" s="130"/>
      <c r="EN395" s="130"/>
      <c r="EO395" s="130"/>
      <c r="EP395" s="30"/>
      <c r="EQ395" s="30"/>
      <c r="ER395" s="30"/>
      <c r="ES395" s="30"/>
      <c r="ET395" s="30"/>
      <c r="EU395" s="30"/>
      <c r="EV395" s="30"/>
      <c r="EW395" s="30"/>
      <c r="EX395" s="30"/>
      <c r="EY395" s="135"/>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130"/>
      <c r="LE395" s="130"/>
      <c r="LF395" s="130"/>
      <c r="LG395" s="130"/>
      <c r="LH395" s="130"/>
      <c r="LI395" s="130"/>
      <c r="LJ395" s="130"/>
      <c r="LK395" s="130"/>
      <c r="LL395" s="130"/>
      <c r="LM395" s="130"/>
      <c r="LN395" s="130"/>
      <c r="LO395" s="130"/>
      <c r="LP395" s="130"/>
      <c r="LQ395" s="130"/>
      <c r="LR395" s="130"/>
      <c r="LS395" s="130"/>
      <c r="LT395" s="130"/>
      <c r="LU395" s="130"/>
      <c r="LV395" s="130"/>
      <c r="LW395" s="130"/>
      <c r="LX395" s="135"/>
      <c r="LY395" s="30"/>
      <c r="LZ395" s="30"/>
      <c r="MA395" s="30"/>
      <c r="MB395" s="30"/>
      <c r="MC395" s="30"/>
      <c r="MD395" s="30"/>
      <c r="ME395" s="30"/>
      <c r="MF395" s="30"/>
      <c r="MG395" s="30"/>
      <c r="MH395" s="30"/>
      <c r="MI395" s="30"/>
      <c r="MJ395" s="30"/>
      <c r="MK395" s="30"/>
      <c r="ML395" s="30"/>
      <c r="MM395" s="30"/>
      <c r="MN395" s="30"/>
      <c r="MO395" s="30"/>
      <c r="MP395" s="30"/>
      <c r="MQ395" s="30"/>
      <c r="MR395" s="30"/>
      <c r="MS395" s="30"/>
      <c r="MT395" s="30"/>
      <c r="MU395" s="30"/>
      <c r="MV395" s="30"/>
      <c r="MW395" s="30"/>
      <c r="MX395" s="30"/>
      <c r="MY395" s="30"/>
      <c r="MZ395" s="30"/>
      <c r="NA395" s="30"/>
      <c r="NB395" s="30"/>
      <c r="NC395" s="135"/>
      <c r="ND395" s="30"/>
      <c r="NE395" s="30"/>
      <c r="NF395" s="30"/>
      <c r="NG395" s="30"/>
      <c r="NH395" s="30"/>
      <c r="NI395" s="30"/>
      <c r="NJ395" s="30"/>
      <c r="NK395" s="30"/>
      <c r="NL395" s="30"/>
      <c r="NM395" s="30"/>
      <c r="NN395" s="30"/>
      <c r="NO395" s="30"/>
      <c r="NP395" s="30"/>
      <c r="NQ395" s="30"/>
      <c r="NR395" s="30"/>
      <c r="NS395" s="30"/>
      <c r="NT395" s="30"/>
      <c r="NU395" s="30"/>
      <c r="NV395" s="30"/>
      <c r="NW395" s="30"/>
      <c r="NX395" s="30"/>
      <c r="NY395" s="30"/>
      <c r="NZ395" s="30"/>
      <c r="OA395" s="30"/>
      <c r="OB395" s="30"/>
      <c r="OC395" s="30"/>
      <c r="OD395" s="30"/>
      <c r="OE395" s="30"/>
      <c r="OF395" s="30"/>
      <c r="OG395" s="30"/>
      <c r="OH395" s="30"/>
      <c r="OI395" s="30"/>
      <c r="OJ395" s="30"/>
      <c r="OK395" s="30"/>
      <c r="OL395" s="30"/>
      <c r="OM395" s="30">
        <f t="shared" si="1207"/>
        <v>1</v>
      </c>
      <c r="ON395" s="80"/>
    </row>
    <row r="396" spans="1:423" ht="38.25" hidden="1" customHeight="1">
      <c r="A396" s="317"/>
      <c r="B396" s="80">
        <v>127</v>
      </c>
      <c r="C396" s="16" t="s">
        <v>356</v>
      </c>
      <c r="D396" s="82" t="s">
        <v>2</v>
      </c>
      <c r="E396" s="16" t="s">
        <v>357</v>
      </c>
      <c r="F396" s="82" t="s">
        <v>2</v>
      </c>
      <c r="G396" s="82"/>
      <c r="H396" s="16" t="s">
        <v>357</v>
      </c>
      <c r="I396" s="26" t="s">
        <v>773</v>
      </c>
      <c r="J396" s="79"/>
      <c r="K396" s="30" t="s">
        <v>958</v>
      </c>
      <c r="L396" s="30" t="s">
        <v>957</v>
      </c>
      <c r="M396" s="29" t="s">
        <v>985</v>
      </c>
      <c r="N396" s="93" t="s">
        <v>639</v>
      </c>
      <c r="O396" s="301"/>
      <c r="P396" s="79"/>
      <c r="Q396" s="30"/>
      <c r="R396" s="30"/>
      <c r="S396" s="30"/>
      <c r="T396" s="30" t="s">
        <v>27</v>
      </c>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130"/>
      <c r="CP396" s="130"/>
      <c r="CQ396" s="130"/>
      <c r="CR396" s="130"/>
      <c r="CS396" s="130"/>
      <c r="CT396" s="130"/>
      <c r="CU396" s="130"/>
      <c r="CV396" s="130"/>
      <c r="CW396" s="130"/>
      <c r="CX396" s="130"/>
      <c r="CY396" s="30"/>
      <c r="CZ396" s="30"/>
      <c r="DA396" s="30"/>
      <c r="DB396" s="30"/>
      <c r="DC396" s="30"/>
      <c r="DD396" s="30"/>
      <c r="DE396" s="30"/>
      <c r="DF396" s="30"/>
      <c r="DG396" s="30"/>
      <c r="DH396" s="135"/>
      <c r="DI396" s="30"/>
      <c r="DJ396" s="30"/>
      <c r="DK396" s="30"/>
      <c r="DL396" s="30"/>
      <c r="DM396" s="30"/>
      <c r="DN396" s="30"/>
      <c r="DO396" s="30"/>
      <c r="DP396" s="30"/>
      <c r="DQ396" s="30"/>
      <c r="DR396" s="152" t="s">
        <v>1068</v>
      </c>
      <c r="DS396" s="152" t="s">
        <v>1068</v>
      </c>
      <c r="DT396" s="152" t="s">
        <v>1068</v>
      </c>
      <c r="DU396" s="152" t="s">
        <v>1068</v>
      </c>
      <c r="DV396" s="152" t="s">
        <v>1068</v>
      </c>
      <c r="DW396" s="30">
        <v>2</v>
      </c>
      <c r="DX396" s="30">
        <v>2</v>
      </c>
      <c r="DY396" s="30">
        <v>2</v>
      </c>
      <c r="DZ396" s="30">
        <v>2</v>
      </c>
      <c r="EA396" s="23">
        <v>1</v>
      </c>
      <c r="EB396" s="23">
        <v>2</v>
      </c>
      <c r="EC396" s="30">
        <v>2</v>
      </c>
      <c r="ED396" s="30">
        <v>2</v>
      </c>
      <c r="EE396" s="30">
        <v>2</v>
      </c>
      <c r="EF396" s="30">
        <v>2</v>
      </c>
      <c r="EG396" s="30">
        <v>2</v>
      </c>
      <c r="EH396" s="23">
        <v>2</v>
      </c>
      <c r="EI396" s="30">
        <v>2</v>
      </c>
      <c r="EJ396" s="23">
        <v>1</v>
      </c>
      <c r="EK396" s="30">
        <v>2</v>
      </c>
      <c r="EL396" s="30">
        <v>2</v>
      </c>
      <c r="EM396" s="30">
        <v>2</v>
      </c>
      <c r="EN396" s="30"/>
      <c r="EO396" s="208">
        <f>COUNTIF(DW396:EN396,"2")</f>
        <v>15</v>
      </c>
      <c r="EP396" s="207">
        <f t="shared" ref="EP396" si="1244">EO396/(EO396+EQ396+ES396+EU396)</f>
        <v>0.88235294117647056</v>
      </c>
      <c r="EQ396" s="208">
        <f>COUNTIF(DW396:EN396,"1")</f>
        <v>2</v>
      </c>
      <c r="ER396" s="207">
        <f t="shared" ref="ER396" si="1245">EQ396/(EO396+EQ396+ES396+EU396)</f>
        <v>0.11764705882352941</v>
      </c>
      <c r="ES396" s="208">
        <f>COUNTIF(DW396:EN396,"0")</f>
        <v>0</v>
      </c>
      <c r="ET396" s="207">
        <f t="shared" ref="ET396" si="1246">ES396/(EO396+EQ396+ES396+EU396)</f>
        <v>0</v>
      </c>
      <c r="EU396" s="208">
        <f>COUNTIF(DW396:EN396,"KĐG")</f>
        <v>0</v>
      </c>
      <c r="EV396" s="207">
        <f t="shared" ref="EV396" si="1247">EU396/(EO396+EQ396+ES396+EU396)</f>
        <v>0</v>
      </c>
      <c r="EW396" s="209">
        <f t="shared" ref="EW396" si="1248">(((EO396*2)+(EQ396*1)+(ES396*0)))/(EO396+EQ396+ES396)</f>
        <v>1.8823529411764706</v>
      </c>
      <c r="EX396" s="169" t="str">
        <f t="shared" ref="EX396" si="1249">IF(EV396&gt;=50%,"KĐG",IF(EW396&gt;=1.6,"ĐMT",IF(EW396&gt;=1,"CCG","CĐ")))</f>
        <v>ĐMT</v>
      </c>
      <c r="EY396" s="135"/>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c r="JC396" s="30"/>
      <c r="JD396" s="30"/>
      <c r="JE396" s="30"/>
      <c r="JF396" s="30"/>
      <c r="JG396" s="30"/>
      <c r="JH396" s="30"/>
      <c r="JI396" s="30"/>
      <c r="JJ396" s="30"/>
      <c r="JK396" s="30"/>
      <c r="JL396" s="30"/>
      <c r="JM396" s="30"/>
      <c r="JN396" s="30"/>
      <c r="JO396" s="30"/>
      <c r="JP396" s="30"/>
      <c r="JQ396" s="30"/>
      <c r="JR396" s="30"/>
      <c r="JS396" s="30"/>
      <c r="JT396" s="30"/>
      <c r="JU396" s="30"/>
      <c r="JV396" s="30"/>
      <c r="JW396" s="30"/>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130"/>
      <c r="LE396" s="130"/>
      <c r="LF396" s="130"/>
      <c r="LG396" s="130"/>
      <c r="LH396" s="130"/>
      <c r="LI396" s="130"/>
      <c r="LJ396" s="130"/>
      <c r="LK396" s="130"/>
      <c r="LL396" s="130"/>
      <c r="LM396" s="130"/>
      <c r="LN396" s="130"/>
      <c r="LO396" s="130"/>
      <c r="LP396" s="130"/>
      <c r="LQ396" s="130"/>
      <c r="LR396" s="130"/>
      <c r="LS396" s="130"/>
      <c r="LT396" s="130"/>
      <c r="LU396" s="130"/>
      <c r="LV396" s="130"/>
      <c r="LW396" s="130"/>
      <c r="LX396" s="135"/>
      <c r="LY396" s="30"/>
      <c r="LZ396" s="30"/>
      <c r="MA396" s="30"/>
      <c r="MB396" s="30"/>
      <c r="MC396" s="30"/>
      <c r="MD396" s="30"/>
      <c r="ME396" s="30"/>
      <c r="MF396" s="30"/>
      <c r="MG396" s="30"/>
      <c r="MH396" s="30"/>
      <c r="MI396" s="30"/>
      <c r="MJ396" s="30"/>
      <c r="MK396" s="30"/>
      <c r="ML396" s="30"/>
      <c r="MM396" s="30"/>
      <c r="MN396" s="30"/>
      <c r="MO396" s="30"/>
      <c r="MP396" s="30"/>
      <c r="MQ396" s="30"/>
      <c r="MR396" s="30"/>
      <c r="MS396" s="30"/>
      <c r="MT396" s="30"/>
      <c r="MU396" s="30"/>
      <c r="MV396" s="30"/>
      <c r="MW396" s="30"/>
      <c r="MX396" s="30"/>
      <c r="MY396" s="30"/>
      <c r="MZ396" s="30"/>
      <c r="NA396" s="30"/>
      <c r="NB396" s="30"/>
      <c r="NC396" s="135"/>
      <c r="ND396" s="30"/>
      <c r="NE396" s="30"/>
      <c r="NF396" s="30"/>
      <c r="NG396" s="30"/>
      <c r="NH396" s="30"/>
      <c r="NI396" s="30"/>
      <c r="NJ396" s="30"/>
      <c r="NK396" s="30"/>
      <c r="NL396" s="30"/>
      <c r="NM396" s="30"/>
      <c r="NN396" s="30"/>
      <c r="NO396" s="30"/>
      <c r="NP396" s="30"/>
      <c r="NQ396" s="30"/>
      <c r="NR396" s="30"/>
      <c r="NS396" s="30"/>
      <c r="NT396" s="30"/>
      <c r="NU396" s="30"/>
      <c r="NV396" s="30"/>
      <c r="NW396" s="30"/>
      <c r="NX396" s="30"/>
      <c r="NY396" s="30"/>
      <c r="NZ396" s="30"/>
      <c r="OA396" s="30"/>
      <c r="OB396" s="30"/>
      <c r="OC396" s="30"/>
      <c r="OD396" s="30"/>
      <c r="OE396" s="30"/>
      <c r="OF396" s="30"/>
      <c r="OG396" s="30"/>
      <c r="OH396" s="30"/>
      <c r="OI396" s="30"/>
      <c r="OJ396" s="30"/>
      <c r="OK396" s="30"/>
      <c r="OL396" s="30"/>
      <c r="OM396" s="30">
        <f t="shared" si="1207"/>
        <v>1</v>
      </c>
      <c r="ON396" s="80"/>
    </row>
    <row r="397" spans="1:423" ht="38.25" hidden="1" customHeight="1">
      <c r="A397" s="317"/>
      <c r="B397" s="80">
        <v>127</v>
      </c>
      <c r="C397" s="16" t="s">
        <v>356</v>
      </c>
      <c r="D397" s="82" t="s">
        <v>2</v>
      </c>
      <c r="E397" s="16" t="s">
        <v>357</v>
      </c>
      <c r="F397" s="82" t="s">
        <v>2</v>
      </c>
      <c r="G397" s="82"/>
      <c r="H397" s="16" t="s">
        <v>357</v>
      </c>
      <c r="I397" s="26" t="s">
        <v>773</v>
      </c>
      <c r="J397" s="79"/>
      <c r="K397" s="30" t="s">
        <v>958</v>
      </c>
      <c r="L397" s="30" t="s">
        <v>957</v>
      </c>
      <c r="M397" s="29" t="s">
        <v>985</v>
      </c>
      <c r="N397" s="93" t="s">
        <v>639</v>
      </c>
      <c r="O397" s="301"/>
      <c r="P397" s="79"/>
      <c r="Q397" s="30"/>
      <c r="R397" s="30"/>
      <c r="S397" s="30"/>
      <c r="T397" s="30"/>
      <c r="U397" s="30" t="s">
        <v>27</v>
      </c>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130"/>
      <c r="CP397" s="130"/>
      <c r="CQ397" s="130"/>
      <c r="CR397" s="130"/>
      <c r="CS397" s="130"/>
      <c r="CT397" s="130"/>
      <c r="CU397" s="130"/>
      <c r="CV397" s="130"/>
      <c r="CW397" s="130"/>
      <c r="CX397" s="130"/>
      <c r="CY397" s="30"/>
      <c r="CZ397" s="30"/>
      <c r="DA397" s="30"/>
      <c r="DB397" s="30"/>
      <c r="DC397" s="30"/>
      <c r="DD397" s="30"/>
      <c r="DE397" s="30"/>
      <c r="DF397" s="30"/>
      <c r="DG397" s="30"/>
      <c r="DH397" s="135"/>
      <c r="DI397" s="30"/>
      <c r="DJ397" s="30"/>
      <c r="DK397" s="30"/>
      <c r="DL397" s="30"/>
      <c r="DM397" s="30"/>
      <c r="DN397" s="30"/>
      <c r="DO397" s="30"/>
      <c r="DP397" s="30"/>
      <c r="DQ397" s="30"/>
      <c r="DR397" s="135"/>
      <c r="DS397" s="30"/>
      <c r="DT397" s="30"/>
      <c r="DU397" s="30"/>
      <c r="DV397" s="130"/>
      <c r="DW397" s="130"/>
      <c r="DX397" s="130"/>
      <c r="DY397" s="130"/>
      <c r="DZ397" s="130"/>
      <c r="EA397" s="130"/>
      <c r="EB397" s="130"/>
      <c r="EC397" s="130"/>
      <c r="ED397" s="130"/>
      <c r="EE397" s="130"/>
      <c r="EF397" s="130"/>
      <c r="EG397" s="130"/>
      <c r="EH397" s="130"/>
      <c r="EI397" s="130"/>
      <c r="EJ397" s="130"/>
      <c r="EK397" s="130"/>
      <c r="EL397" s="130"/>
      <c r="EM397" s="130"/>
      <c r="EN397" s="130"/>
      <c r="EO397" s="130"/>
      <c r="EP397" s="30"/>
      <c r="EQ397" s="30"/>
      <c r="ER397" s="30"/>
      <c r="ES397" s="30"/>
      <c r="ET397" s="30"/>
      <c r="EU397" s="30"/>
      <c r="EV397" s="30"/>
      <c r="EW397" s="30"/>
      <c r="EX397" s="30"/>
      <c r="EY397" s="152" t="s">
        <v>1068</v>
      </c>
      <c r="EZ397" s="152" t="s">
        <v>1068</v>
      </c>
      <c r="FA397" s="152" t="s">
        <v>1068</v>
      </c>
      <c r="FB397" s="30">
        <v>2</v>
      </c>
      <c r="FC397" s="30">
        <v>2</v>
      </c>
      <c r="FD397" s="30">
        <v>2</v>
      </c>
      <c r="FE397" s="30">
        <v>2</v>
      </c>
      <c r="FF397" s="23">
        <v>2</v>
      </c>
      <c r="FG397" s="23">
        <v>2</v>
      </c>
      <c r="FH397" s="30">
        <v>2</v>
      </c>
      <c r="FI397" s="30">
        <v>2</v>
      </c>
      <c r="FJ397" s="30">
        <v>2</v>
      </c>
      <c r="FK397" s="30">
        <v>2</v>
      </c>
      <c r="FL397" s="30">
        <v>2</v>
      </c>
      <c r="FM397" s="23">
        <v>2</v>
      </c>
      <c r="FN397" s="30">
        <v>2</v>
      </c>
      <c r="FO397" s="23">
        <v>1</v>
      </c>
      <c r="FP397" s="30">
        <v>2</v>
      </c>
      <c r="FQ397" s="30">
        <v>2</v>
      </c>
      <c r="FR397" s="30">
        <v>2</v>
      </c>
      <c r="FS397" s="30"/>
      <c r="FT397" s="214">
        <f>COUNTIF(FB397:FS397,"2")</f>
        <v>16</v>
      </c>
      <c r="FU397" s="215">
        <f t="shared" ref="FU397" si="1250">FT397/(FT397+FV397+FX397+FZ397)</f>
        <v>0.94117647058823528</v>
      </c>
      <c r="FV397" s="214">
        <f>COUNTIF(FB397:FS397,"1")</f>
        <v>1</v>
      </c>
      <c r="FW397" s="215">
        <f t="shared" ref="FW397" si="1251">FV397/(FT397+FV397+FX397+FZ397)</f>
        <v>5.8823529411764705E-2</v>
      </c>
      <c r="FX397" s="214">
        <f>COUNTIF(FB397:FS397,"0")</f>
        <v>0</v>
      </c>
      <c r="FY397" s="215">
        <f t="shared" ref="FY397" si="1252">FX397/(FT397+FV397+FX397+FZ397)</f>
        <v>0</v>
      </c>
      <c r="FZ397" s="214">
        <f>COUNTIF(FB397:FS397,"KĐG")</f>
        <v>0</v>
      </c>
      <c r="GA397" s="215">
        <f t="shared" ref="GA397" si="1253">FZ397/(FT397+FV397+FX397+FZ397)</f>
        <v>0</v>
      </c>
      <c r="GB397" s="216">
        <f t="shared" ref="GB397" si="1254">(((FT397*2)+(FV397*1)+(FX397*0)))/(FT397+FV397+FX397)</f>
        <v>1.9411764705882353</v>
      </c>
      <c r="GC397" s="169" t="str">
        <f t="shared" ref="GC397" si="1255">IF(GA397&gt;=50%,"KĐG",IF(GB397&gt;=1.6,"ĐMT",IF(GB397&gt;=1,"CCG","CĐ")))</f>
        <v>ĐMT</v>
      </c>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130"/>
      <c r="LE397" s="130"/>
      <c r="LF397" s="130"/>
      <c r="LG397" s="130"/>
      <c r="LH397" s="130"/>
      <c r="LI397" s="130"/>
      <c r="LJ397" s="130"/>
      <c r="LK397" s="130"/>
      <c r="LL397" s="130"/>
      <c r="LM397" s="130"/>
      <c r="LN397" s="130"/>
      <c r="LO397" s="130"/>
      <c r="LP397" s="130"/>
      <c r="LQ397" s="130"/>
      <c r="LR397" s="130"/>
      <c r="LS397" s="130"/>
      <c r="LT397" s="130"/>
      <c r="LU397" s="130"/>
      <c r="LV397" s="130"/>
      <c r="LW397" s="130"/>
      <c r="LX397" s="135"/>
      <c r="LY397" s="30"/>
      <c r="LZ397" s="30"/>
      <c r="MA397" s="30"/>
      <c r="MB397" s="30"/>
      <c r="MC397" s="30"/>
      <c r="MD397" s="30"/>
      <c r="ME397" s="30"/>
      <c r="MF397" s="30"/>
      <c r="MG397" s="30"/>
      <c r="MH397" s="30"/>
      <c r="MI397" s="30"/>
      <c r="MJ397" s="30"/>
      <c r="MK397" s="30"/>
      <c r="ML397" s="30"/>
      <c r="MM397" s="30"/>
      <c r="MN397" s="30"/>
      <c r="MO397" s="30"/>
      <c r="MP397" s="30"/>
      <c r="MQ397" s="30"/>
      <c r="MR397" s="30"/>
      <c r="MS397" s="30"/>
      <c r="MT397" s="30"/>
      <c r="MU397" s="30"/>
      <c r="MV397" s="30"/>
      <c r="MW397" s="30"/>
      <c r="MX397" s="30"/>
      <c r="MY397" s="30"/>
      <c r="MZ397" s="30"/>
      <c r="NA397" s="30"/>
      <c r="NB397" s="30"/>
      <c r="NC397" s="135"/>
      <c r="ND397" s="30"/>
      <c r="NE397" s="30"/>
      <c r="NF397" s="30"/>
      <c r="NG397" s="30"/>
      <c r="NH397" s="30"/>
      <c r="NI397" s="30"/>
      <c r="NJ397" s="30"/>
      <c r="NK397" s="30"/>
      <c r="NL397" s="30"/>
      <c r="NM397" s="30"/>
      <c r="NN397" s="30"/>
      <c r="NO397" s="30"/>
      <c r="NP397" s="30"/>
      <c r="NQ397" s="30"/>
      <c r="NR397" s="30"/>
      <c r="NS397" s="30"/>
      <c r="NT397" s="30"/>
      <c r="NU397" s="30"/>
      <c r="NV397" s="30"/>
      <c r="NW397" s="30"/>
      <c r="NX397" s="30"/>
      <c r="NY397" s="30"/>
      <c r="NZ397" s="30"/>
      <c r="OA397" s="30"/>
      <c r="OB397" s="30"/>
      <c r="OC397" s="30"/>
      <c r="OD397" s="30"/>
      <c r="OE397" s="30"/>
      <c r="OF397" s="30"/>
      <c r="OG397" s="30"/>
      <c r="OH397" s="30"/>
      <c r="OI397" s="30"/>
      <c r="OJ397" s="30"/>
      <c r="OK397" s="30"/>
      <c r="OL397" s="30"/>
      <c r="OM397" s="30">
        <f t="shared" si="1207"/>
        <v>1</v>
      </c>
      <c r="ON397" s="80"/>
    </row>
    <row r="398" spans="1:423" ht="36" hidden="1" customHeight="1">
      <c r="A398" s="317"/>
      <c r="B398" s="80">
        <v>127</v>
      </c>
      <c r="C398" s="16" t="s">
        <v>356</v>
      </c>
      <c r="D398" s="82" t="s">
        <v>2</v>
      </c>
      <c r="E398" s="16" t="s">
        <v>357</v>
      </c>
      <c r="F398" s="82" t="s">
        <v>2</v>
      </c>
      <c r="G398" s="82"/>
      <c r="H398" s="16" t="s">
        <v>357</v>
      </c>
      <c r="I398" s="26" t="s">
        <v>773</v>
      </c>
      <c r="J398" s="79"/>
      <c r="K398" s="30" t="s">
        <v>958</v>
      </c>
      <c r="L398" s="30" t="s">
        <v>957</v>
      </c>
      <c r="M398" s="29" t="s">
        <v>985</v>
      </c>
      <c r="N398" s="93" t="s">
        <v>639</v>
      </c>
      <c r="O398" s="301"/>
      <c r="P398" s="79"/>
      <c r="Q398" s="30"/>
      <c r="R398" s="30"/>
      <c r="S398" s="30"/>
      <c r="T398" s="30"/>
      <c r="U398" s="30"/>
      <c r="V398" s="30" t="s">
        <v>27</v>
      </c>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130"/>
      <c r="CP398" s="130"/>
      <c r="CQ398" s="130"/>
      <c r="CR398" s="130"/>
      <c r="CS398" s="130"/>
      <c r="CT398" s="130"/>
      <c r="CU398" s="130"/>
      <c r="CV398" s="130"/>
      <c r="CW398" s="130"/>
      <c r="CX398" s="130"/>
      <c r="CY398" s="30"/>
      <c r="CZ398" s="30"/>
      <c r="DA398" s="30"/>
      <c r="DB398" s="30"/>
      <c r="DC398" s="30"/>
      <c r="DD398" s="30"/>
      <c r="DE398" s="30"/>
      <c r="DF398" s="30"/>
      <c r="DG398" s="30"/>
      <c r="DH398" s="135"/>
      <c r="DI398" s="30"/>
      <c r="DJ398" s="30"/>
      <c r="DK398" s="30"/>
      <c r="DL398" s="30"/>
      <c r="DM398" s="30"/>
      <c r="DN398" s="30"/>
      <c r="DO398" s="30"/>
      <c r="DP398" s="30"/>
      <c r="DQ398" s="30"/>
      <c r="DR398" s="135"/>
      <c r="DS398" s="30"/>
      <c r="DT398" s="30"/>
      <c r="DU398" s="30"/>
      <c r="DV398" s="130"/>
      <c r="DW398" s="130"/>
      <c r="DX398" s="130"/>
      <c r="DY398" s="130"/>
      <c r="DZ398" s="130"/>
      <c r="EA398" s="130"/>
      <c r="EB398" s="130"/>
      <c r="EC398" s="130"/>
      <c r="ED398" s="130"/>
      <c r="EE398" s="130"/>
      <c r="EF398" s="130"/>
      <c r="EG398" s="130"/>
      <c r="EH398" s="130"/>
      <c r="EI398" s="130"/>
      <c r="EJ398" s="130"/>
      <c r="EK398" s="130"/>
      <c r="EL398" s="130"/>
      <c r="EM398" s="130"/>
      <c r="EN398" s="130"/>
      <c r="EO398" s="130"/>
      <c r="EP398" s="30"/>
      <c r="EQ398" s="30"/>
      <c r="ER398" s="30"/>
      <c r="ES398" s="30"/>
      <c r="ET398" s="30"/>
      <c r="EU398" s="30"/>
      <c r="EV398" s="30"/>
      <c r="EW398" s="30"/>
      <c r="EX398" s="30"/>
      <c r="EY398" s="135"/>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152" t="s">
        <v>1068</v>
      </c>
      <c r="GE398" s="152" t="s">
        <v>1068</v>
      </c>
      <c r="GF398" s="30">
        <v>2</v>
      </c>
      <c r="GG398" s="30">
        <v>2</v>
      </c>
      <c r="GH398" s="30">
        <v>2</v>
      </c>
      <c r="GI398" s="30">
        <v>2</v>
      </c>
      <c r="GJ398" s="23">
        <v>1</v>
      </c>
      <c r="GK398" s="23">
        <v>2</v>
      </c>
      <c r="GL398" s="30">
        <v>2</v>
      </c>
      <c r="GM398" s="30">
        <v>2</v>
      </c>
      <c r="GN398" s="30">
        <v>2</v>
      </c>
      <c r="GO398" s="30">
        <v>2</v>
      </c>
      <c r="GP398" s="30">
        <v>2</v>
      </c>
      <c r="GQ398" s="30">
        <v>2</v>
      </c>
      <c r="GR398" s="30">
        <v>2</v>
      </c>
      <c r="GS398" s="23">
        <v>1</v>
      </c>
      <c r="GT398" s="30">
        <v>2</v>
      </c>
      <c r="GU398" s="30">
        <v>2</v>
      </c>
      <c r="GV398" s="30">
        <v>2</v>
      </c>
      <c r="GW398" s="30"/>
      <c r="GX398" s="30">
        <v>2</v>
      </c>
      <c r="GY398" s="224">
        <f>COUNTIF(GF398:GX398,"2")</f>
        <v>16</v>
      </c>
      <c r="GZ398" s="225">
        <f t="shared" ref="GZ398" si="1256">GY398/(GY398+HA398+HC398+HE398)</f>
        <v>0.88888888888888884</v>
      </c>
      <c r="HA398" s="224">
        <f>COUNTIF(GG398:GX398,"1")</f>
        <v>2</v>
      </c>
      <c r="HB398" s="225">
        <f t="shared" ref="HB398" si="1257">HA398/(GY398+HA398+HC398+HE398)</f>
        <v>0.1111111111111111</v>
      </c>
      <c r="HC398" s="224">
        <f>COUNTIF(GG398:GX398,"0")</f>
        <v>0</v>
      </c>
      <c r="HD398" s="225">
        <f t="shared" ref="HD398" si="1258">HC398/(GY398+HA398+HC398+HE398)</f>
        <v>0</v>
      </c>
      <c r="HE398" s="224">
        <f>COUNTIF(GG398:GX398,"KĐG")</f>
        <v>0</v>
      </c>
      <c r="HF398" s="225">
        <f t="shared" ref="HF398" si="1259">HE398/(GY398+HA398+HC398+HE398)</f>
        <v>0</v>
      </c>
      <c r="HG398" s="226">
        <f t="shared" ref="HG398" si="1260">(((GY398*2)+(HA398*1)+(HC398*0)))/(GY398+HA398+HC398)</f>
        <v>1.8888888888888888</v>
      </c>
      <c r="HH398" s="169" t="str">
        <f t="shared" ref="HH398" si="1261">IF(HF398&gt;=50%,"KĐG",IF(HG398&gt;=1.6,"ĐMT",IF(HG398&gt;=1,"CCG","CĐ")))</f>
        <v>ĐMT</v>
      </c>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c r="JC398" s="30"/>
      <c r="JD398" s="30"/>
      <c r="JE398" s="30"/>
      <c r="JF398" s="30"/>
      <c r="JG398" s="30"/>
      <c r="JH398" s="30"/>
      <c r="JI398" s="30"/>
      <c r="JJ398" s="30"/>
      <c r="JK398" s="30"/>
      <c r="JL398" s="30"/>
      <c r="JM398" s="30"/>
      <c r="JN398" s="30"/>
      <c r="JO398" s="30"/>
      <c r="JP398" s="30"/>
      <c r="JQ398" s="30"/>
      <c r="JR398" s="30"/>
      <c r="JS398" s="30"/>
      <c r="JT398" s="30"/>
      <c r="JU398" s="30"/>
      <c r="JV398" s="30"/>
      <c r="JW398" s="30"/>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130"/>
      <c r="LE398" s="130"/>
      <c r="LF398" s="130"/>
      <c r="LG398" s="130"/>
      <c r="LH398" s="130"/>
      <c r="LI398" s="130"/>
      <c r="LJ398" s="130"/>
      <c r="LK398" s="130"/>
      <c r="LL398" s="130"/>
      <c r="LM398" s="130"/>
      <c r="LN398" s="130"/>
      <c r="LO398" s="130"/>
      <c r="LP398" s="130"/>
      <c r="LQ398" s="130"/>
      <c r="LR398" s="130"/>
      <c r="LS398" s="130"/>
      <c r="LT398" s="130"/>
      <c r="LU398" s="130"/>
      <c r="LV398" s="130"/>
      <c r="LW398" s="130"/>
      <c r="LX398" s="135"/>
      <c r="LY398" s="30"/>
      <c r="LZ398" s="30"/>
      <c r="MA398" s="30"/>
      <c r="MB398" s="30"/>
      <c r="MC398" s="30"/>
      <c r="MD398" s="30"/>
      <c r="ME398" s="30"/>
      <c r="MF398" s="30"/>
      <c r="MG398" s="30"/>
      <c r="MH398" s="30"/>
      <c r="MI398" s="30"/>
      <c r="MJ398" s="30"/>
      <c r="MK398" s="30"/>
      <c r="ML398" s="30"/>
      <c r="MM398" s="30"/>
      <c r="MN398" s="30"/>
      <c r="MO398" s="30"/>
      <c r="MP398" s="30"/>
      <c r="MQ398" s="30"/>
      <c r="MR398" s="30"/>
      <c r="MS398" s="30"/>
      <c r="MT398" s="30"/>
      <c r="MU398" s="30"/>
      <c r="MV398" s="30"/>
      <c r="MW398" s="30"/>
      <c r="MX398" s="30"/>
      <c r="MY398" s="30"/>
      <c r="MZ398" s="30"/>
      <c r="NA398" s="30"/>
      <c r="NB398" s="30"/>
      <c r="NC398" s="135"/>
      <c r="ND398" s="30"/>
      <c r="NE398" s="30"/>
      <c r="NF398" s="30"/>
      <c r="NG398" s="30"/>
      <c r="NH398" s="30"/>
      <c r="NI398" s="30"/>
      <c r="NJ398" s="30"/>
      <c r="NK398" s="30"/>
      <c r="NL398" s="30"/>
      <c r="NM398" s="30"/>
      <c r="NN398" s="30"/>
      <c r="NO398" s="30"/>
      <c r="NP398" s="30"/>
      <c r="NQ398" s="30"/>
      <c r="NR398" s="30"/>
      <c r="NS398" s="30"/>
      <c r="NT398" s="30"/>
      <c r="NU398" s="30"/>
      <c r="NV398" s="30"/>
      <c r="NW398" s="30"/>
      <c r="NX398" s="30"/>
      <c r="NY398" s="30"/>
      <c r="NZ398" s="30"/>
      <c r="OA398" s="30"/>
      <c r="OB398" s="30"/>
      <c r="OC398" s="30"/>
      <c r="OD398" s="30"/>
      <c r="OE398" s="30"/>
      <c r="OF398" s="30"/>
      <c r="OG398" s="30"/>
      <c r="OH398" s="30"/>
      <c r="OI398" s="30"/>
      <c r="OJ398" s="30"/>
      <c r="OK398" s="30"/>
      <c r="OL398" s="30"/>
      <c r="OM398" s="30">
        <f t="shared" si="1207"/>
        <v>1</v>
      </c>
      <c r="ON398" s="80"/>
    </row>
    <row r="399" spans="1:423" ht="36.75" customHeight="1">
      <c r="A399" s="317"/>
      <c r="B399" s="80">
        <v>127</v>
      </c>
      <c r="C399" s="16" t="s">
        <v>356</v>
      </c>
      <c r="D399" s="82" t="s">
        <v>2</v>
      </c>
      <c r="E399" s="16" t="s">
        <v>357</v>
      </c>
      <c r="F399" s="82" t="s">
        <v>2</v>
      </c>
      <c r="G399" s="82"/>
      <c r="H399" s="16" t="s">
        <v>357</v>
      </c>
      <c r="I399" s="26" t="s">
        <v>773</v>
      </c>
      <c r="J399" s="79"/>
      <c r="K399" s="30" t="s">
        <v>958</v>
      </c>
      <c r="L399" s="30" t="s">
        <v>957</v>
      </c>
      <c r="M399" s="29" t="s">
        <v>985</v>
      </c>
      <c r="N399" s="93" t="s">
        <v>639</v>
      </c>
      <c r="O399" s="301"/>
      <c r="P399" s="79"/>
      <c r="Q399" s="30"/>
      <c r="R399" s="30"/>
      <c r="S399" s="30"/>
      <c r="T399" s="30"/>
      <c r="U399" s="30"/>
      <c r="V399" s="30"/>
      <c r="W399" s="30" t="s">
        <v>27</v>
      </c>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130"/>
      <c r="CP399" s="130"/>
      <c r="CQ399" s="130"/>
      <c r="CR399" s="130"/>
      <c r="CS399" s="130"/>
      <c r="CT399" s="130"/>
      <c r="CU399" s="130"/>
      <c r="CV399" s="130"/>
      <c r="CW399" s="130"/>
      <c r="CX399" s="130"/>
      <c r="CY399" s="30"/>
      <c r="CZ399" s="30"/>
      <c r="DA399" s="30"/>
      <c r="DB399" s="30"/>
      <c r="DC399" s="30"/>
      <c r="DD399" s="30"/>
      <c r="DE399" s="30"/>
      <c r="DF399" s="30"/>
      <c r="DG399" s="30"/>
      <c r="DH399" s="135"/>
      <c r="DI399" s="30"/>
      <c r="DJ399" s="30"/>
      <c r="DK399" s="30"/>
      <c r="DL399" s="30"/>
      <c r="DM399" s="30"/>
      <c r="DN399" s="30"/>
      <c r="DO399" s="30"/>
      <c r="DP399" s="30"/>
      <c r="DQ399" s="30"/>
      <c r="DR399" s="135"/>
      <c r="DS399" s="30"/>
      <c r="DT399" s="30"/>
      <c r="DU399" s="30"/>
      <c r="DV399" s="130"/>
      <c r="DW399" s="130"/>
      <c r="DX399" s="130"/>
      <c r="DY399" s="130"/>
      <c r="DZ399" s="130"/>
      <c r="EA399" s="130"/>
      <c r="EB399" s="130"/>
      <c r="EC399" s="130"/>
      <c r="ED399" s="130"/>
      <c r="EE399" s="130"/>
      <c r="EF399" s="130"/>
      <c r="EG399" s="130"/>
      <c r="EH399" s="130"/>
      <c r="EI399" s="130"/>
      <c r="EJ399" s="130"/>
      <c r="EK399" s="130"/>
      <c r="EL399" s="130"/>
      <c r="EM399" s="130"/>
      <c r="EN399" s="130"/>
      <c r="EO399" s="130"/>
      <c r="EP399" s="30"/>
      <c r="EQ399" s="30"/>
      <c r="ER399" s="30"/>
      <c r="ES399" s="30"/>
      <c r="ET399" s="30"/>
      <c r="EU399" s="30"/>
      <c r="EV399" s="30"/>
      <c r="EW399" s="30"/>
      <c r="EX399" s="30"/>
      <c r="EY399" s="135"/>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152" t="s">
        <v>1068</v>
      </c>
      <c r="HJ399" s="152" t="s">
        <v>1068</v>
      </c>
      <c r="HK399" s="152" t="s">
        <v>1068</v>
      </c>
      <c r="HL399" s="152" t="s">
        <v>1068</v>
      </c>
      <c r="HM399" s="152" t="s">
        <v>1068</v>
      </c>
      <c r="HN399" s="30">
        <v>2</v>
      </c>
      <c r="HO399" s="30">
        <v>2</v>
      </c>
      <c r="HP399" s="30">
        <v>2</v>
      </c>
      <c r="HQ399" s="30">
        <v>2</v>
      </c>
      <c r="HR399" s="23">
        <v>2</v>
      </c>
      <c r="HS399" s="23">
        <v>2</v>
      </c>
      <c r="HT399" s="30">
        <v>2</v>
      </c>
      <c r="HU399" s="30">
        <v>2</v>
      </c>
      <c r="HV399" s="30">
        <v>2</v>
      </c>
      <c r="HW399" s="30">
        <v>2</v>
      </c>
      <c r="HX399" s="30">
        <v>2</v>
      </c>
      <c r="HY399" s="30">
        <v>2</v>
      </c>
      <c r="HZ399" s="30">
        <v>2</v>
      </c>
      <c r="IA399" s="23">
        <v>1</v>
      </c>
      <c r="IB399" s="30">
        <v>2</v>
      </c>
      <c r="IC399" s="30">
        <v>2</v>
      </c>
      <c r="ID399" s="30">
        <v>2</v>
      </c>
      <c r="IE399" s="30"/>
      <c r="IF399" s="30">
        <v>2</v>
      </c>
      <c r="IG399" s="234">
        <f>COUNTIF(HN399:IF399,"2")</f>
        <v>17</v>
      </c>
      <c r="IH399" s="235">
        <f t="shared" ref="IH399" si="1262">IG399/(IG399+II399+IK399+IM399)</f>
        <v>0.94444444444444442</v>
      </c>
      <c r="II399" s="234">
        <f>COUNTIF(HO399:IF399,"1")</f>
        <v>1</v>
      </c>
      <c r="IJ399" s="235">
        <f t="shared" ref="IJ399" si="1263">II399/(IG399+II399+IK399+IM399)</f>
        <v>5.5555555555555552E-2</v>
      </c>
      <c r="IK399" s="234">
        <f>COUNTIF(HO399:IF399,"0")</f>
        <v>0</v>
      </c>
      <c r="IL399" s="235">
        <f t="shared" ref="IL399" si="1264">IK399/(IG399+II399+IK399+IM399)</f>
        <v>0</v>
      </c>
      <c r="IM399" s="234">
        <f>COUNTIF(HO399:IF399,"KĐG")</f>
        <v>0</v>
      </c>
      <c r="IN399" s="235">
        <f t="shared" ref="IN399" si="1265">IM399/(IG399+II399+IK399+IM399)</f>
        <v>0</v>
      </c>
      <c r="IO399" s="236">
        <f t="shared" ref="IO399" si="1266">(((IG399*2)+(II399*1)+(IK399*0)))/(IG399+II399+IK399)</f>
        <v>1.9444444444444444</v>
      </c>
      <c r="IP399" s="169" t="str">
        <f t="shared" ref="IP399" si="1267">IF(IN399&gt;=50%,"KĐG",IF(IO399&gt;=1.6,"ĐMT",IF(IO399&gt;=1,"CCG","CĐ")))</f>
        <v>ĐMT</v>
      </c>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130"/>
      <c r="LE399" s="130"/>
      <c r="LF399" s="130"/>
      <c r="LG399" s="130"/>
      <c r="LH399" s="130"/>
      <c r="LI399" s="130"/>
      <c r="LJ399" s="130"/>
      <c r="LK399" s="130"/>
      <c r="LL399" s="130"/>
      <c r="LM399" s="130"/>
      <c r="LN399" s="130"/>
      <c r="LO399" s="130"/>
      <c r="LP399" s="130"/>
      <c r="LQ399" s="130"/>
      <c r="LR399" s="130"/>
      <c r="LS399" s="130"/>
      <c r="LT399" s="130"/>
      <c r="LU399" s="130"/>
      <c r="LV399" s="130"/>
      <c r="LW399" s="130"/>
      <c r="LX399" s="135"/>
      <c r="LY399" s="30"/>
      <c r="LZ399" s="30"/>
      <c r="MA399" s="30"/>
      <c r="MB399" s="30"/>
      <c r="MC399" s="30"/>
      <c r="MD399" s="30"/>
      <c r="ME399" s="30"/>
      <c r="MF399" s="30"/>
      <c r="MG399" s="30"/>
      <c r="MH399" s="30"/>
      <c r="MI399" s="30"/>
      <c r="MJ399" s="30"/>
      <c r="MK399" s="30"/>
      <c r="ML399" s="30"/>
      <c r="MM399" s="30"/>
      <c r="MN399" s="30"/>
      <c r="MO399" s="30"/>
      <c r="MP399" s="30"/>
      <c r="MQ399" s="30"/>
      <c r="MR399" s="30"/>
      <c r="MS399" s="30"/>
      <c r="MT399" s="30"/>
      <c r="MU399" s="30"/>
      <c r="MV399" s="30"/>
      <c r="MW399" s="30"/>
      <c r="MX399" s="30"/>
      <c r="MY399" s="30"/>
      <c r="MZ399" s="30"/>
      <c r="NA399" s="30"/>
      <c r="NB399" s="30"/>
      <c r="NC399" s="135"/>
      <c r="ND399" s="30"/>
      <c r="NE399" s="30"/>
      <c r="NF399" s="30"/>
      <c r="NG399" s="30"/>
      <c r="NH399" s="30"/>
      <c r="NI399" s="30"/>
      <c r="NJ399" s="30"/>
      <c r="NK399" s="30"/>
      <c r="NL399" s="30"/>
      <c r="NM399" s="30"/>
      <c r="NN399" s="30"/>
      <c r="NO399" s="30"/>
      <c r="NP399" s="30"/>
      <c r="NQ399" s="30"/>
      <c r="NR399" s="30"/>
      <c r="NS399" s="30"/>
      <c r="NT399" s="30"/>
      <c r="NU399" s="30"/>
      <c r="NV399" s="30"/>
      <c r="NW399" s="30"/>
      <c r="NX399" s="30"/>
      <c r="NY399" s="30"/>
      <c r="NZ399" s="30"/>
      <c r="OA399" s="30"/>
      <c r="OB399" s="30"/>
      <c r="OC399" s="30"/>
      <c r="OD399" s="30"/>
      <c r="OE399" s="30"/>
      <c r="OF399" s="30"/>
      <c r="OG399" s="30"/>
      <c r="OH399" s="30"/>
      <c r="OI399" s="30"/>
      <c r="OJ399" s="30"/>
      <c r="OK399" s="30"/>
      <c r="OL399" s="30"/>
      <c r="OM399" s="30">
        <f t="shared" si="1207"/>
        <v>1</v>
      </c>
      <c r="ON399" s="80"/>
    </row>
    <row r="400" spans="1:423" ht="89.25" hidden="1" customHeight="1">
      <c r="A400" s="317"/>
      <c r="B400" s="80">
        <v>127</v>
      </c>
      <c r="C400" s="16" t="s">
        <v>356</v>
      </c>
      <c r="D400" s="82" t="s">
        <v>2</v>
      </c>
      <c r="E400" s="16" t="s">
        <v>357</v>
      </c>
      <c r="F400" s="82" t="s">
        <v>2</v>
      </c>
      <c r="G400" s="82"/>
      <c r="H400" s="16" t="s">
        <v>357</v>
      </c>
      <c r="I400" s="26" t="s">
        <v>773</v>
      </c>
      <c r="J400" s="79"/>
      <c r="K400" s="30" t="s">
        <v>958</v>
      </c>
      <c r="L400" s="30" t="s">
        <v>957</v>
      </c>
      <c r="M400" s="29" t="s">
        <v>985</v>
      </c>
      <c r="N400" s="93" t="s">
        <v>639</v>
      </c>
      <c r="O400" s="301"/>
      <c r="P400" s="79"/>
      <c r="Q400" s="30"/>
      <c r="R400" s="30"/>
      <c r="S400" s="30"/>
      <c r="T400" s="30"/>
      <c r="U400" s="30"/>
      <c r="V400" s="30"/>
      <c r="W400" s="30"/>
      <c r="X400" s="30" t="s">
        <v>27</v>
      </c>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130"/>
      <c r="CP400" s="130"/>
      <c r="CQ400" s="130"/>
      <c r="CR400" s="130"/>
      <c r="CS400" s="130"/>
      <c r="CT400" s="130"/>
      <c r="CU400" s="130"/>
      <c r="CV400" s="130"/>
      <c r="CW400" s="130"/>
      <c r="CX400" s="130"/>
      <c r="CY400" s="30"/>
      <c r="CZ400" s="30"/>
      <c r="DA400" s="30"/>
      <c r="DB400" s="30"/>
      <c r="DC400" s="30"/>
      <c r="DD400" s="30"/>
      <c r="DE400" s="30"/>
      <c r="DF400" s="30"/>
      <c r="DG400" s="30"/>
      <c r="DH400" s="135"/>
      <c r="DI400" s="30"/>
      <c r="DJ400" s="30"/>
      <c r="DK400" s="30"/>
      <c r="DL400" s="30"/>
      <c r="DM400" s="30"/>
      <c r="DN400" s="30"/>
      <c r="DO400" s="30"/>
      <c r="DP400" s="30"/>
      <c r="DQ400" s="30"/>
      <c r="DR400" s="135"/>
      <c r="DS400" s="30"/>
      <c r="DT400" s="30"/>
      <c r="DU400" s="30"/>
      <c r="DV400" s="130"/>
      <c r="DW400" s="130"/>
      <c r="DX400" s="130"/>
      <c r="DY400" s="130"/>
      <c r="DZ400" s="130"/>
      <c r="EA400" s="130"/>
      <c r="EB400" s="130"/>
      <c r="EC400" s="130"/>
      <c r="ED400" s="130"/>
      <c r="EE400" s="130"/>
      <c r="EF400" s="130"/>
      <c r="EG400" s="130"/>
      <c r="EH400" s="130"/>
      <c r="EI400" s="130"/>
      <c r="EJ400" s="130"/>
      <c r="EK400" s="130"/>
      <c r="EL400" s="130"/>
      <c r="EM400" s="130"/>
      <c r="EN400" s="130"/>
      <c r="EO400" s="130"/>
      <c r="EP400" s="30"/>
      <c r="EQ400" s="30"/>
      <c r="ER400" s="30"/>
      <c r="ES400" s="30"/>
      <c r="ET400" s="30"/>
      <c r="EU400" s="30"/>
      <c r="EV400" s="30"/>
      <c r="EW400" s="30"/>
      <c r="EX400" s="30"/>
      <c r="EY400" s="135"/>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c r="JC400" s="30"/>
      <c r="JD400" s="30"/>
      <c r="JE400" s="30"/>
      <c r="JF400" s="30"/>
      <c r="JG400" s="30"/>
      <c r="JH400" s="30"/>
      <c r="JI400" s="30"/>
      <c r="JJ400" s="30"/>
      <c r="JK400" s="30"/>
      <c r="JL400" s="30"/>
      <c r="JM400" s="30"/>
      <c r="JN400" s="30"/>
      <c r="JO400" s="30"/>
      <c r="JP400" s="30"/>
      <c r="JQ400" s="30"/>
      <c r="JR400" s="30"/>
      <c r="JS400" s="30"/>
      <c r="JT400" s="30"/>
      <c r="JU400" s="30"/>
      <c r="JV400" s="30"/>
      <c r="JW400" s="30"/>
      <c r="JX400" s="30"/>
      <c r="JY400" s="30"/>
      <c r="JZ400" s="30"/>
      <c r="KA400" s="30"/>
      <c r="KB400" s="30"/>
      <c r="KC400" s="30"/>
      <c r="KD400" s="30"/>
      <c r="KE400" s="30"/>
      <c r="KF400" s="30"/>
      <c r="KG400" s="30"/>
      <c r="KH400" s="30"/>
      <c r="KI400" s="30"/>
      <c r="KJ400" s="30"/>
      <c r="KK400" s="30"/>
      <c r="KL400" s="30"/>
      <c r="KM400" s="30"/>
      <c r="KN400" s="30"/>
      <c r="KO400" s="30"/>
      <c r="KP400" s="30"/>
      <c r="KQ400" s="30"/>
      <c r="KR400" s="30"/>
      <c r="KS400" s="30"/>
      <c r="KT400" s="30"/>
      <c r="KU400" s="30"/>
      <c r="KV400" s="30"/>
      <c r="KW400" s="30"/>
      <c r="KX400" s="30"/>
      <c r="KY400" s="30"/>
      <c r="KZ400" s="30"/>
      <c r="LA400" s="30"/>
      <c r="LB400" s="30"/>
      <c r="LC400" s="30"/>
      <c r="LD400" s="130"/>
      <c r="LE400" s="130"/>
      <c r="LF400" s="130"/>
      <c r="LG400" s="130"/>
      <c r="LH400" s="130"/>
      <c r="LI400" s="130"/>
      <c r="LJ400" s="130"/>
      <c r="LK400" s="130"/>
      <c r="LL400" s="130"/>
      <c r="LM400" s="130"/>
      <c r="LN400" s="130"/>
      <c r="LO400" s="130"/>
      <c r="LP400" s="130"/>
      <c r="LQ400" s="130"/>
      <c r="LR400" s="130"/>
      <c r="LS400" s="130"/>
      <c r="LT400" s="130"/>
      <c r="LU400" s="130"/>
      <c r="LV400" s="130"/>
      <c r="LW400" s="130"/>
      <c r="LX400" s="135"/>
      <c r="LY400" s="30"/>
      <c r="LZ400" s="30"/>
      <c r="MA400" s="30"/>
      <c r="MB400" s="30"/>
      <c r="MC400" s="30"/>
      <c r="MD400" s="30"/>
      <c r="ME400" s="30"/>
      <c r="MF400" s="30"/>
      <c r="MG400" s="30"/>
      <c r="MH400" s="30"/>
      <c r="MI400" s="30"/>
      <c r="MJ400" s="30"/>
      <c r="MK400" s="30"/>
      <c r="ML400" s="30"/>
      <c r="MM400" s="30"/>
      <c r="MN400" s="30"/>
      <c r="MO400" s="30"/>
      <c r="MP400" s="30"/>
      <c r="MQ400" s="30"/>
      <c r="MR400" s="30"/>
      <c r="MS400" s="30"/>
      <c r="MT400" s="30"/>
      <c r="MU400" s="30"/>
      <c r="MV400" s="30"/>
      <c r="MW400" s="30"/>
      <c r="MX400" s="30"/>
      <c r="MY400" s="30"/>
      <c r="MZ400" s="30"/>
      <c r="NA400" s="30"/>
      <c r="NB400" s="30"/>
      <c r="NC400" s="135"/>
      <c r="ND400" s="30"/>
      <c r="NE400" s="30"/>
      <c r="NF400" s="30"/>
      <c r="NG400" s="30"/>
      <c r="NH400" s="30"/>
      <c r="NI400" s="30"/>
      <c r="NJ400" s="30"/>
      <c r="NK400" s="30"/>
      <c r="NL400" s="30"/>
      <c r="NM400" s="30"/>
      <c r="NN400" s="30"/>
      <c r="NO400" s="30"/>
      <c r="NP400" s="30"/>
      <c r="NQ400" s="30"/>
      <c r="NR400" s="30"/>
      <c r="NS400" s="30"/>
      <c r="NT400" s="30"/>
      <c r="NU400" s="30"/>
      <c r="NV400" s="30"/>
      <c r="NW400" s="30"/>
      <c r="NX400" s="30"/>
      <c r="NY400" s="30"/>
      <c r="NZ400" s="30"/>
      <c r="OA400" s="30"/>
      <c r="OB400" s="30"/>
      <c r="OC400" s="30"/>
      <c r="OD400" s="30"/>
      <c r="OE400" s="30"/>
      <c r="OF400" s="30"/>
      <c r="OG400" s="30"/>
      <c r="OH400" s="30"/>
      <c r="OI400" s="30"/>
      <c r="OJ400" s="30"/>
      <c r="OK400" s="30"/>
      <c r="OL400" s="30"/>
      <c r="OM400" s="30">
        <f t="shared" si="1207"/>
        <v>1</v>
      </c>
      <c r="ON400" s="80"/>
    </row>
    <row r="401" spans="1:404" ht="89.25" hidden="1" customHeight="1">
      <c r="A401" s="317"/>
      <c r="B401" s="80">
        <v>127</v>
      </c>
      <c r="C401" s="16" t="s">
        <v>356</v>
      </c>
      <c r="D401" s="82" t="s">
        <v>2</v>
      </c>
      <c r="E401" s="16" t="s">
        <v>357</v>
      </c>
      <c r="F401" s="82" t="s">
        <v>2</v>
      </c>
      <c r="G401" s="82"/>
      <c r="H401" s="16" t="s">
        <v>357</v>
      </c>
      <c r="I401" s="26" t="s">
        <v>773</v>
      </c>
      <c r="J401" s="79"/>
      <c r="K401" s="30" t="s">
        <v>958</v>
      </c>
      <c r="L401" s="30" t="s">
        <v>957</v>
      </c>
      <c r="M401" s="29" t="s">
        <v>985</v>
      </c>
      <c r="N401" s="93" t="s">
        <v>639</v>
      </c>
      <c r="O401" s="301"/>
      <c r="P401" s="79"/>
      <c r="Q401" s="30"/>
      <c r="R401" s="30"/>
      <c r="S401" s="30"/>
      <c r="T401" s="30"/>
      <c r="U401" s="30"/>
      <c r="V401" s="30"/>
      <c r="W401" s="30"/>
      <c r="X401" s="30"/>
      <c r="Y401" s="30" t="s">
        <v>27</v>
      </c>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130"/>
      <c r="CP401" s="130"/>
      <c r="CQ401" s="130"/>
      <c r="CR401" s="130"/>
      <c r="CS401" s="130"/>
      <c r="CT401" s="130"/>
      <c r="CU401" s="130"/>
      <c r="CV401" s="130"/>
      <c r="CW401" s="130"/>
      <c r="CX401" s="130"/>
      <c r="CY401" s="30"/>
      <c r="CZ401" s="30"/>
      <c r="DA401" s="30"/>
      <c r="DB401" s="30"/>
      <c r="DC401" s="30"/>
      <c r="DD401" s="30"/>
      <c r="DE401" s="30"/>
      <c r="DF401" s="30"/>
      <c r="DG401" s="30"/>
      <c r="DH401" s="135"/>
      <c r="DI401" s="30"/>
      <c r="DJ401" s="30"/>
      <c r="DK401" s="30"/>
      <c r="DL401" s="30"/>
      <c r="DM401" s="30"/>
      <c r="DN401" s="30"/>
      <c r="DO401" s="30"/>
      <c r="DP401" s="30"/>
      <c r="DQ401" s="30"/>
      <c r="DR401" s="135"/>
      <c r="DS401" s="30"/>
      <c r="DT401" s="30"/>
      <c r="DU401" s="30"/>
      <c r="DV401" s="130"/>
      <c r="DW401" s="130"/>
      <c r="DX401" s="130"/>
      <c r="DY401" s="130"/>
      <c r="DZ401" s="130"/>
      <c r="EA401" s="130"/>
      <c r="EB401" s="130"/>
      <c r="EC401" s="130"/>
      <c r="ED401" s="130"/>
      <c r="EE401" s="130"/>
      <c r="EF401" s="130"/>
      <c r="EG401" s="130"/>
      <c r="EH401" s="130"/>
      <c r="EI401" s="130"/>
      <c r="EJ401" s="130"/>
      <c r="EK401" s="130"/>
      <c r="EL401" s="130"/>
      <c r="EM401" s="130"/>
      <c r="EN401" s="130"/>
      <c r="EO401" s="130"/>
      <c r="EP401" s="30"/>
      <c r="EQ401" s="30"/>
      <c r="ER401" s="30"/>
      <c r="ES401" s="30"/>
      <c r="ET401" s="30"/>
      <c r="EU401" s="30"/>
      <c r="EV401" s="30"/>
      <c r="EW401" s="30"/>
      <c r="EX401" s="30"/>
      <c r="EY401" s="135"/>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c r="JC401" s="30"/>
      <c r="JD401" s="30"/>
      <c r="JE401" s="30"/>
      <c r="JF401" s="30"/>
      <c r="JG401" s="30"/>
      <c r="JH401" s="30"/>
      <c r="JI401" s="30"/>
      <c r="JJ401" s="30"/>
      <c r="JK401" s="30"/>
      <c r="JL401" s="30"/>
      <c r="JM401" s="30"/>
      <c r="JN401" s="30"/>
      <c r="JO401" s="30"/>
      <c r="JP401" s="30"/>
      <c r="JQ401" s="30"/>
      <c r="JR401" s="30"/>
      <c r="JS401" s="30"/>
      <c r="JT401" s="30"/>
      <c r="JU401" s="30"/>
      <c r="JV401" s="30"/>
      <c r="JW401" s="30"/>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130"/>
      <c r="LE401" s="130"/>
      <c r="LF401" s="130"/>
      <c r="LG401" s="130"/>
      <c r="LH401" s="130"/>
      <c r="LI401" s="130"/>
      <c r="LJ401" s="130"/>
      <c r="LK401" s="130"/>
      <c r="LL401" s="130"/>
      <c r="LM401" s="130"/>
      <c r="LN401" s="130"/>
      <c r="LO401" s="130"/>
      <c r="LP401" s="130"/>
      <c r="LQ401" s="130"/>
      <c r="LR401" s="130"/>
      <c r="LS401" s="130"/>
      <c r="LT401" s="130"/>
      <c r="LU401" s="130"/>
      <c r="LV401" s="130"/>
      <c r="LW401" s="130"/>
      <c r="LX401" s="135"/>
      <c r="LY401" s="30"/>
      <c r="LZ401" s="30"/>
      <c r="MA401" s="30"/>
      <c r="MB401" s="30"/>
      <c r="MC401" s="30"/>
      <c r="MD401" s="30"/>
      <c r="ME401" s="30"/>
      <c r="MF401" s="30"/>
      <c r="MG401" s="30"/>
      <c r="MH401" s="30"/>
      <c r="MI401" s="30"/>
      <c r="MJ401" s="30"/>
      <c r="MK401" s="30"/>
      <c r="ML401" s="30"/>
      <c r="MM401" s="30"/>
      <c r="MN401" s="30"/>
      <c r="MO401" s="30"/>
      <c r="MP401" s="30"/>
      <c r="MQ401" s="30"/>
      <c r="MR401" s="30"/>
      <c r="MS401" s="30"/>
      <c r="MT401" s="30"/>
      <c r="MU401" s="30"/>
      <c r="MV401" s="30"/>
      <c r="MW401" s="30"/>
      <c r="MX401" s="30"/>
      <c r="MY401" s="30"/>
      <c r="MZ401" s="30"/>
      <c r="NA401" s="30"/>
      <c r="NB401" s="30"/>
      <c r="NC401" s="135"/>
      <c r="ND401" s="30"/>
      <c r="NE401" s="30"/>
      <c r="NF401" s="30"/>
      <c r="NG401" s="30"/>
      <c r="NH401" s="30"/>
      <c r="NI401" s="30"/>
      <c r="NJ401" s="30"/>
      <c r="NK401" s="30"/>
      <c r="NL401" s="30"/>
      <c r="NM401" s="30"/>
      <c r="NN401" s="30"/>
      <c r="NO401" s="30"/>
      <c r="NP401" s="30"/>
      <c r="NQ401" s="30"/>
      <c r="NR401" s="30"/>
      <c r="NS401" s="30"/>
      <c r="NT401" s="30"/>
      <c r="NU401" s="30"/>
      <c r="NV401" s="30"/>
      <c r="NW401" s="30"/>
      <c r="NX401" s="30"/>
      <c r="NY401" s="30"/>
      <c r="NZ401" s="30"/>
      <c r="OA401" s="30"/>
      <c r="OB401" s="30"/>
      <c r="OC401" s="30"/>
      <c r="OD401" s="30"/>
      <c r="OE401" s="30"/>
      <c r="OF401" s="30"/>
      <c r="OG401" s="30"/>
      <c r="OH401" s="30"/>
      <c r="OI401" s="30"/>
      <c r="OJ401" s="30"/>
      <c r="OK401" s="30"/>
      <c r="OL401" s="30"/>
      <c r="OM401" s="30">
        <f t="shared" si="1207"/>
        <v>1</v>
      </c>
      <c r="ON401" s="80"/>
    </row>
    <row r="402" spans="1:404" ht="89.25" hidden="1" customHeight="1">
      <c r="A402" s="317"/>
      <c r="B402" s="80">
        <v>127</v>
      </c>
      <c r="C402" s="16" t="s">
        <v>356</v>
      </c>
      <c r="D402" s="82" t="s">
        <v>2</v>
      </c>
      <c r="E402" s="16" t="s">
        <v>357</v>
      </c>
      <c r="F402" s="82" t="s">
        <v>2</v>
      </c>
      <c r="G402" s="82"/>
      <c r="H402" s="16" t="s">
        <v>357</v>
      </c>
      <c r="I402" s="26" t="s">
        <v>773</v>
      </c>
      <c r="J402" s="79"/>
      <c r="K402" s="30" t="s">
        <v>958</v>
      </c>
      <c r="L402" s="30" t="s">
        <v>957</v>
      </c>
      <c r="M402" s="29" t="s">
        <v>985</v>
      </c>
      <c r="N402" s="93" t="s">
        <v>639</v>
      </c>
      <c r="O402" s="301"/>
      <c r="P402" s="79"/>
      <c r="Q402" s="30"/>
      <c r="R402" s="30"/>
      <c r="S402" s="30"/>
      <c r="T402" s="30"/>
      <c r="U402" s="30"/>
      <c r="V402" s="30"/>
      <c r="W402" s="30"/>
      <c r="X402" s="30"/>
      <c r="Y402" s="30"/>
      <c r="Z402" s="30" t="s">
        <v>27</v>
      </c>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130"/>
      <c r="CP402" s="130"/>
      <c r="CQ402" s="130"/>
      <c r="CR402" s="130"/>
      <c r="CS402" s="130"/>
      <c r="CT402" s="130"/>
      <c r="CU402" s="130"/>
      <c r="CV402" s="130"/>
      <c r="CW402" s="130"/>
      <c r="CX402" s="130"/>
      <c r="CY402" s="30"/>
      <c r="CZ402" s="30"/>
      <c r="DA402" s="30"/>
      <c r="DB402" s="30"/>
      <c r="DC402" s="30"/>
      <c r="DD402" s="30"/>
      <c r="DE402" s="30"/>
      <c r="DF402" s="30"/>
      <c r="DG402" s="30"/>
      <c r="DH402" s="135"/>
      <c r="DI402" s="30"/>
      <c r="DJ402" s="30"/>
      <c r="DK402" s="30"/>
      <c r="DL402" s="30"/>
      <c r="DM402" s="30"/>
      <c r="DN402" s="30"/>
      <c r="DO402" s="30"/>
      <c r="DP402" s="30"/>
      <c r="DQ402" s="30"/>
      <c r="DR402" s="135"/>
      <c r="DS402" s="30"/>
      <c r="DT402" s="30"/>
      <c r="DU402" s="30"/>
      <c r="DV402" s="130"/>
      <c r="DW402" s="130"/>
      <c r="DX402" s="130"/>
      <c r="DY402" s="130"/>
      <c r="DZ402" s="130"/>
      <c r="EA402" s="130"/>
      <c r="EB402" s="130"/>
      <c r="EC402" s="130"/>
      <c r="ED402" s="130"/>
      <c r="EE402" s="130"/>
      <c r="EF402" s="130"/>
      <c r="EG402" s="130"/>
      <c r="EH402" s="130"/>
      <c r="EI402" s="130"/>
      <c r="EJ402" s="130"/>
      <c r="EK402" s="130"/>
      <c r="EL402" s="130"/>
      <c r="EM402" s="130"/>
      <c r="EN402" s="130"/>
      <c r="EO402" s="130"/>
      <c r="EP402" s="30"/>
      <c r="EQ402" s="30"/>
      <c r="ER402" s="30"/>
      <c r="ES402" s="30"/>
      <c r="ET402" s="30"/>
      <c r="EU402" s="30"/>
      <c r="EV402" s="30"/>
      <c r="EW402" s="30"/>
      <c r="EX402" s="30"/>
      <c r="EY402" s="135"/>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c r="JC402" s="30"/>
      <c r="JD402" s="30"/>
      <c r="JE402" s="30"/>
      <c r="JF402" s="30"/>
      <c r="JG402" s="30"/>
      <c r="JH402" s="30"/>
      <c r="JI402" s="30"/>
      <c r="JJ402" s="30"/>
      <c r="JK402" s="30"/>
      <c r="JL402" s="30"/>
      <c r="JM402" s="30"/>
      <c r="JN402" s="30"/>
      <c r="JO402" s="30"/>
      <c r="JP402" s="30"/>
      <c r="JQ402" s="30"/>
      <c r="JR402" s="30"/>
      <c r="JS402" s="30"/>
      <c r="JT402" s="30"/>
      <c r="JU402" s="30"/>
      <c r="JV402" s="30"/>
      <c r="JW402" s="30"/>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c r="KZ402" s="30"/>
      <c r="LA402" s="30"/>
      <c r="LB402" s="30"/>
      <c r="LC402" s="30"/>
      <c r="LD402" s="130"/>
      <c r="LE402" s="130"/>
      <c r="LF402" s="130"/>
      <c r="LG402" s="130"/>
      <c r="LH402" s="130"/>
      <c r="LI402" s="130"/>
      <c r="LJ402" s="130"/>
      <c r="LK402" s="130"/>
      <c r="LL402" s="130"/>
      <c r="LM402" s="130"/>
      <c r="LN402" s="130"/>
      <c r="LO402" s="130"/>
      <c r="LP402" s="130"/>
      <c r="LQ402" s="130"/>
      <c r="LR402" s="130"/>
      <c r="LS402" s="130"/>
      <c r="LT402" s="130"/>
      <c r="LU402" s="130"/>
      <c r="LV402" s="130"/>
      <c r="LW402" s="130"/>
      <c r="LX402" s="135"/>
      <c r="LY402" s="30"/>
      <c r="LZ402" s="30"/>
      <c r="MA402" s="30"/>
      <c r="MB402" s="30"/>
      <c r="MC402" s="30"/>
      <c r="MD402" s="30"/>
      <c r="ME402" s="30"/>
      <c r="MF402" s="30"/>
      <c r="MG402" s="30"/>
      <c r="MH402" s="30"/>
      <c r="MI402" s="30"/>
      <c r="MJ402" s="30"/>
      <c r="MK402" s="30"/>
      <c r="ML402" s="30"/>
      <c r="MM402" s="30"/>
      <c r="MN402" s="30"/>
      <c r="MO402" s="30"/>
      <c r="MP402" s="30"/>
      <c r="MQ402" s="30"/>
      <c r="MR402" s="30"/>
      <c r="MS402" s="30"/>
      <c r="MT402" s="30"/>
      <c r="MU402" s="30"/>
      <c r="MV402" s="30"/>
      <c r="MW402" s="30"/>
      <c r="MX402" s="30"/>
      <c r="MY402" s="30"/>
      <c r="MZ402" s="30"/>
      <c r="NA402" s="30"/>
      <c r="NB402" s="30"/>
      <c r="NC402" s="135"/>
      <c r="ND402" s="30"/>
      <c r="NE402" s="30"/>
      <c r="NF402" s="30"/>
      <c r="NG402" s="30"/>
      <c r="NH402" s="30"/>
      <c r="NI402" s="30"/>
      <c r="NJ402" s="30"/>
      <c r="NK402" s="30"/>
      <c r="NL402" s="30"/>
      <c r="NM402" s="30"/>
      <c r="NN402" s="30"/>
      <c r="NO402" s="30"/>
      <c r="NP402" s="30"/>
      <c r="NQ402" s="30"/>
      <c r="NR402" s="30"/>
      <c r="NS402" s="30"/>
      <c r="NT402" s="30"/>
      <c r="NU402" s="30"/>
      <c r="NV402" s="30"/>
      <c r="NW402" s="30"/>
      <c r="NX402" s="30"/>
      <c r="NY402" s="30"/>
      <c r="NZ402" s="30"/>
      <c r="OA402" s="30"/>
      <c r="OB402" s="30"/>
      <c r="OC402" s="30"/>
      <c r="OD402" s="30"/>
      <c r="OE402" s="30"/>
      <c r="OF402" s="30"/>
      <c r="OG402" s="30"/>
      <c r="OH402" s="30"/>
      <c r="OI402" s="30"/>
      <c r="OJ402" s="30"/>
      <c r="OK402" s="30"/>
      <c r="OL402" s="30"/>
      <c r="OM402" s="30">
        <f t="shared" si="1207"/>
        <v>1</v>
      </c>
      <c r="ON402" s="80"/>
    </row>
    <row r="403" spans="1:404" ht="111.75" hidden="1" customHeight="1">
      <c r="A403" s="317"/>
      <c r="B403" s="80">
        <v>127</v>
      </c>
      <c r="C403" s="16" t="s">
        <v>356</v>
      </c>
      <c r="D403" s="82" t="s">
        <v>2</v>
      </c>
      <c r="E403" s="16" t="s">
        <v>357</v>
      </c>
      <c r="F403" s="82" t="s">
        <v>2</v>
      </c>
      <c r="G403" s="82"/>
      <c r="H403" s="16" t="s">
        <v>357</v>
      </c>
      <c r="I403" s="26" t="s">
        <v>773</v>
      </c>
      <c r="J403" s="54"/>
      <c r="K403" s="30" t="s">
        <v>958</v>
      </c>
      <c r="L403" s="30" t="s">
        <v>957</v>
      </c>
      <c r="M403" s="29" t="s">
        <v>985</v>
      </c>
      <c r="N403" s="93" t="s">
        <v>639</v>
      </c>
      <c r="O403" s="302"/>
      <c r="P403" s="54"/>
      <c r="Q403" s="30"/>
      <c r="R403" s="30"/>
      <c r="S403" s="30"/>
      <c r="T403" s="30"/>
      <c r="U403" s="30"/>
      <c r="V403" s="30"/>
      <c r="W403" s="30"/>
      <c r="X403" s="30"/>
      <c r="Y403" s="30"/>
      <c r="Z403" s="30"/>
      <c r="AA403" s="30" t="s">
        <v>27</v>
      </c>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130"/>
      <c r="CP403" s="130"/>
      <c r="CQ403" s="130"/>
      <c r="CR403" s="130"/>
      <c r="CS403" s="130"/>
      <c r="CT403" s="130"/>
      <c r="CU403" s="130"/>
      <c r="CV403" s="130"/>
      <c r="CW403" s="130"/>
      <c r="CX403" s="130"/>
      <c r="CY403" s="30"/>
      <c r="CZ403" s="30"/>
      <c r="DA403" s="30"/>
      <c r="DB403" s="30"/>
      <c r="DC403" s="30"/>
      <c r="DD403" s="30"/>
      <c r="DE403" s="30"/>
      <c r="DF403" s="30"/>
      <c r="DG403" s="30"/>
      <c r="DH403" s="135"/>
      <c r="DI403" s="30"/>
      <c r="DJ403" s="30"/>
      <c r="DK403" s="30"/>
      <c r="DL403" s="30"/>
      <c r="DM403" s="30"/>
      <c r="DN403" s="30"/>
      <c r="DO403" s="30"/>
      <c r="DP403" s="30"/>
      <c r="DQ403" s="30"/>
      <c r="DR403" s="135"/>
      <c r="DS403" s="30"/>
      <c r="DT403" s="30"/>
      <c r="DU403" s="30"/>
      <c r="DV403" s="130"/>
      <c r="DW403" s="130"/>
      <c r="DX403" s="130"/>
      <c r="DY403" s="130"/>
      <c r="DZ403" s="130"/>
      <c r="EA403" s="130"/>
      <c r="EB403" s="130"/>
      <c r="EC403" s="130"/>
      <c r="ED403" s="130"/>
      <c r="EE403" s="130"/>
      <c r="EF403" s="130"/>
      <c r="EG403" s="130"/>
      <c r="EH403" s="130"/>
      <c r="EI403" s="130"/>
      <c r="EJ403" s="130"/>
      <c r="EK403" s="130"/>
      <c r="EL403" s="130"/>
      <c r="EM403" s="130"/>
      <c r="EN403" s="130"/>
      <c r="EO403" s="130"/>
      <c r="EP403" s="30"/>
      <c r="EQ403" s="30"/>
      <c r="ER403" s="30"/>
      <c r="ES403" s="30"/>
      <c r="ET403" s="30"/>
      <c r="EU403" s="30"/>
      <c r="EV403" s="30"/>
      <c r="EW403" s="30"/>
      <c r="EX403" s="30"/>
      <c r="EY403" s="135"/>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c r="JC403" s="30"/>
      <c r="JD403" s="30"/>
      <c r="JE403" s="30"/>
      <c r="JF403" s="30"/>
      <c r="JG403" s="30"/>
      <c r="JH403" s="30"/>
      <c r="JI403" s="30"/>
      <c r="JJ403" s="30"/>
      <c r="JK403" s="30"/>
      <c r="JL403" s="30"/>
      <c r="JM403" s="30"/>
      <c r="JN403" s="30"/>
      <c r="JO403" s="30"/>
      <c r="JP403" s="30"/>
      <c r="JQ403" s="30"/>
      <c r="JR403" s="30"/>
      <c r="JS403" s="30"/>
      <c r="JT403" s="30"/>
      <c r="JU403" s="30"/>
      <c r="JV403" s="30"/>
      <c r="JW403" s="30"/>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c r="KZ403" s="30"/>
      <c r="LA403" s="30"/>
      <c r="LB403" s="30"/>
      <c r="LC403" s="30"/>
      <c r="LD403" s="130"/>
      <c r="LE403" s="130"/>
      <c r="LF403" s="130"/>
      <c r="LG403" s="130"/>
      <c r="LH403" s="130"/>
      <c r="LI403" s="130"/>
      <c r="LJ403" s="130"/>
      <c r="LK403" s="130"/>
      <c r="LL403" s="130"/>
      <c r="LM403" s="130"/>
      <c r="LN403" s="130"/>
      <c r="LO403" s="130"/>
      <c r="LP403" s="130"/>
      <c r="LQ403" s="130"/>
      <c r="LR403" s="130"/>
      <c r="LS403" s="130"/>
      <c r="LT403" s="130"/>
      <c r="LU403" s="130"/>
      <c r="LV403" s="130"/>
      <c r="LW403" s="130"/>
      <c r="LX403" s="135"/>
      <c r="LY403" s="30"/>
      <c r="LZ403" s="30"/>
      <c r="MA403" s="30"/>
      <c r="MB403" s="30"/>
      <c r="MC403" s="30"/>
      <c r="MD403" s="30"/>
      <c r="ME403" s="30"/>
      <c r="MF403" s="30"/>
      <c r="MG403" s="30"/>
      <c r="MH403" s="30"/>
      <c r="MI403" s="30"/>
      <c r="MJ403" s="30"/>
      <c r="MK403" s="30"/>
      <c r="ML403" s="30"/>
      <c r="MM403" s="30"/>
      <c r="MN403" s="30"/>
      <c r="MO403" s="30"/>
      <c r="MP403" s="30"/>
      <c r="MQ403" s="30"/>
      <c r="MR403" s="30"/>
      <c r="MS403" s="30"/>
      <c r="MT403" s="30"/>
      <c r="MU403" s="30"/>
      <c r="MV403" s="30"/>
      <c r="MW403" s="30"/>
      <c r="MX403" s="30"/>
      <c r="MY403" s="30"/>
      <c r="MZ403" s="30"/>
      <c r="NA403" s="30"/>
      <c r="NB403" s="30"/>
      <c r="NC403" s="135"/>
      <c r="ND403" s="30"/>
      <c r="NE403" s="30"/>
      <c r="NF403" s="30"/>
      <c r="NG403" s="30"/>
      <c r="NH403" s="30"/>
      <c r="NI403" s="30"/>
      <c r="NJ403" s="30"/>
      <c r="NK403" s="30"/>
      <c r="NL403" s="30"/>
      <c r="NM403" s="30"/>
      <c r="NN403" s="30"/>
      <c r="NO403" s="30"/>
      <c r="NP403" s="30"/>
      <c r="NQ403" s="30"/>
      <c r="NR403" s="30"/>
      <c r="NS403" s="30"/>
      <c r="NT403" s="30"/>
      <c r="NU403" s="30"/>
      <c r="NV403" s="30"/>
      <c r="NW403" s="30"/>
      <c r="NX403" s="30"/>
      <c r="NY403" s="30"/>
      <c r="NZ403" s="30"/>
      <c r="OA403" s="30"/>
      <c r="OB403" s="30"/>
      <c r="OC403" s="30"/>
      <c r="OD403" s="30"/>
      <c r="OE403" s="30"/>
      <c r="OF403" s="30"/>
      <c r="OG403" s="30"/>
      <c r="OH403" s="30"/>
      <c r="OI403" s="30"/>
      <c r="OJ403" s="30"/>
      <c r="OK403" s="30"/>
      <c r="OL403" s="30"/>
      <c r="OM403" s="30">
        <f t="shared" si="1207"/>
        <v>1</v>
      </c>
      <c r="ON403" s="51"/>
    </row>
    <row r="404" spans="1:404" ht="53.25" hidden="1" customHeight="1">
      <c r="A404" s="309">
        <v>396</v>
      </c>
      <c r="B404" s="61">
        <v>128</v>
      </c>
      <c r="C404" s="16" t="s">
        <v>67</v>
      </c>
      <c r="D404" s="16" t="s">
        <v>2</v>
      </c>
      <c r="E404" s="24" t="s">
        <v>358</v>
      </c>
      <c r="F404" s="82" t="s">
        <v>2</v>
      </c>
      <c r="G404" s="14"/>
      <c r="H404" s="81" t="s">
        <v>358</v>
      </c>
      <c r="I404" s="34" t="s">
        <v>1082</v>
      </c>
      <c r="J404" s="54"/>
      <c r="K404" s="30" t="s">
        <v>636</v>
      </c>
      <c r="L404" s="30" t="s">
        <v>957</v>
      </c>
      <c r="M404" s="29" t="s">
        <v>985</v>
      </c>
      <c r="N404" s="93" t="s">
        <v>981</v>
      </c>
      <c r="O404" s="300" t="s">
        <v>27</v>
      </c>
      <c r="P404" s="357">
        <v>11</v>
      </c>
      <c r="Q404" s="30" t="s">
        <v>27</v>
      </c>
      <c r="R404" s="30"/>
      <c r="S404" s="30"/>
      <c r="T404" s="30"/>
      <c r="U404" s="30"/>
      <c r="V404" s="30"/>
      <c r="W404" s="30"/>
      <c r="X404" s="30"/>
      <c r="Y404" s="30"/>
      <c r="Z404" s="30"/>
      <c r="AA404" s="30"/>
      <c r="AB404" s="152" t="s">
        <v>1072</v>
      </c>
      <c r="AC404" s="152" t="s">
        <v>1072</v>
      </c>
      <c r="AD404" s="152" t="s">
        <v>1072</v>
      </c>
      <c r="AE404" s="30">
        <v>2</v>
      </c>
      <c r="AF404" s="30">
        <v>1</v>
      </c>
      <c r="AG404" s="30">
        <v>2</v>
      </c>
      <c r="AH404" s="30">
        <v>2</v>
      </c>
      <c r="AI404" s="23">
        <v>1</v>
      </c>
      <c r="AJ404" s="23">
        <v>2</v>
      </c>
      <c r="AK404" s="30">
        <v>1</v>
      </c>
      <c r="AL404" s="30">
        <v>2</v>
      </c>
      <c r="AM404" s="30">
        <v>2</v>
      </c>
      <c r="AN404" s="30">
        <v>2</v>
      </c>
      <c r="AO404" s="30">
        <v>2</v>
      </c>
      <c r="AP404" s="23">
        <v>1</v>
      </c>
      <c r="AQ404" s="30">
        <v>2</v>
      </c>
      <c r="AR404" s="23">
        <v>1</v>
      </c>
      <c r="AS404" s="30">
        <v>2</v>
      </c>
      <c r="AT404" s="30">
        <v>2</v>
      </c>
      <c r="AU404" s="30">
        <v>2</v>
      </c>
      <c r="AV404" s="30">
        <v>2</v>
      </c>
      <c r="AW404" s="173">
        <f>COUNTIF(AE404:AV404,"2")</f>
        <v>13</v>
      </c>
      <c r="AX404" s="174">
        <f t="shared" ref="AX404" si="1268">AW404/(AW404+AY404+BA404+BC404)</f>
        <v>0.72222222222222221</v>
      </c>
      <c r="AY404" s="173">
        <f>COUNTIF(AE404:AV404,"1")</f>
        <v>5</v>
      </c>
      <c r="AZ404" s="174">
        <f t="shared" ref="AZ404" si="1269">AY404/(AW404+AY404+BA404+BC404)</f>
        <v>0.27777777777777779</v>
      </c>
      <c r="BA404" s="173">
        <f>COUNTIF(AE404:AV404,"0")</f>
        <v>0</v>
      </c>
      <c r="BB404" s="174">
        <f t="shared" ref="BB404" si="1270">BA404/(AW404+AY404+BA404+BC404)</f>
        <v>0</v>
      </c>
      <c r="BC404" s="173">
        <f>COUNTIF(AE404:AV404,"KĐG")</f>
        <v>0</v>
      </c>
      <c r="BD404" s="174">
        <f t="shared" ref="BD404" si="1271">BC404/(AW404+AY404+BA404+BC404)</f>
        <v>0</v>
      </c>
      <c r="BE404" s="175">
        <f t="shared" ref="BE404" si="1272">(((AW404*2)+(AY404*1)+(BA404*0)))/(AW404+AY404+BA404)</f>
        <v>1.7222222222222223</v>
      </c>
      <c r="BF404" s="169" t="str">
        <f t="shared" ref="BF404" si="1273">IF(BD404&gt;=50%,"KĐG",IF(BE404&gt;=1.6,"ĐMT",IF(BE404&gt;=1,"CCG","CĐ")))</f>
        <v>ĐMT</v>
      </c>
      <c r="BG404" s="152"/>
      <c r="BH404" s="152"/>
      <c r="BI404" s="152"/>
      <c r="BJ404" s="152" t="s">
        <v>1072</v>
      </c>
      <c r="BK404" s="152" t="s">
        <v>1072</v>
      </c>
      <c r="BL404" s="152" t="s">
        <v>1072</v>
      </c>
      <c r="BM404" s="152" t="s">
        <v>1072</v>
      </c>
      <c r="BN404" s="152"/>
      <c r="BO404" s="152"/>
      <c r="BP404" s="152"/>
      <c r="BQ404" s="152" t="s">
        <v>1072</v>
      </c>
      <c r="BR404" s="152" t="s">
        <v>1072</v>
      </c>
      <c r="BS404" s="152" t="s">
        <v>1072</v>
      </c>
      <c r="BT404" s="152" t="s">
        <v>1072</v>
      </c>
      <c r="BU404" s="152" t="s">
        <v>1072</v>
      </c>
      <c r="BV404" s="152" t="s">
        <v>1072</v>
      </c>
      <c r="BW404" s="152" t="s">
        <v>1072</v>
      </c>
      <c r="BX404" s="152" t="s">
        <v>1072</v>
      </c>
      <c r="BY404" s="152" t="s">
        <v>1072</v>
      </c>
      <c r="BZ404" s="152" t="s">
        <v>1072</v>
      </c>
      <c r="CA404" s="152" t="s">
        <v>1072</v>
      </c>
      <c r="CB404" s="152" t="s">
        <v>1072</v>
      </c>
      <c r="CC404" s="152" t="s">
        <v>1072</v>
      </c>
      <c r="CD404" s="152" t="s">
        <v>1072</v>
      </c>
      <c r="CE404" s="152" t="s">
        <v>1072</v>
      </c>
      <c r="CF404" s="152" t="s">
        <v>1072</v>
      </c>
      <c r="CG404" s="152" t="s">
        <v>1072</v>
      </c>
      <c r="CH404" s="152" t="s">
        <v>1072</v>
      </c>
      <c r="CI404" s="152" t="s">
        <v>1072</v>
      </c>
      <c r="CJ404" s="152" t="s">
        <v>1072</v>
      </c>
      <c r="CK404" s="152" t="s">
        <v>1072</v>
      </c>
      <c r="CL404" s="152" t="s">
        <v>1072</v>
      </c>
      <c r="CM404" s="152"/>
      <c r="CN404" s="152"/>
      <c r="CO404" s="152"/>
      <c r="CP404" s="152" t="s">
        <v>1072</v>
      </c>
      <c r="CQ404" s="152" t="s">
        <v>1072</v>
      </c>
      <c r="CR404" s="152" t="s">
        <v>1072</v>
      </c>
      <c r="CS404" s="152" t="s">
        <v>1072</v>
      </c>
      <c r="CT404" s="152" t="s">
        <v>1072</v>
      </c>
      <c r="CU404" s="152" t="s">
        <v>1072</v>
      </c>
      <c r="CV404" s="152" t="s">
        <v>1072</v>
      </c>
      <c r="CW404" s="152" t="s">
        <v>1072</v>
      </c>
      <c r="CX404" s="152" t="s">
        <v>1072</v>
      </c>
      <c r="CY404" s="152" t="s">
        <v>1072</v>
      </c>
      <c r="CZ404" s="152" t="s">
        <v>1072</v>
      </c>
      <c r="DA404" s="152" t="s">
        <v>1072</v>
      </c>
      <c r="DB404" s="152" t="s">
        <v>1072</v>
      </c>
      <c r="DC404" s="152" t="s">
        <v>1072</v>
      </c>
      <c r="DD404" s="152" t="s">
        <v>1072</v>
      </c>
      <c r="DE404" s="152" t="s">
        <v>1072</v>
      </c>
      <c r="DF404" s="152" t="s">
        <v>1072</v>
      </c>
      <c r="DG404" s="152" t="s">
        <v>1072</v>
      </c>
      <c r="DH404" s="152" t="s">
        <v>1072</v>
      </c>
      <c r="DI404" s="152" t="s">
        <v>1072</v>
      </c>
      <c r="DJ404" s="152" t="s">
        <v>1072</v>
      </c>
      <c r="DK404" s="152" t="s">
        <v>1072</v>
      </c>
      <c r="DL404" s="152" t="s">
        <v>1072</v>
      </c>
      <c r="DM404" s="152" t="s">
        <v>1072</v>
      </c>
      <c r="DN404" s="152" t="s">
        <v>1072</v>
      </c>
      <c r="DO404" s="152" t="s">
        <v>1072</v>
      </c>
      <c r="DP404" s="152" t="s">
        <v>1072</v>
      </c>
      <c r="DQ404" s="152" t="s">
        <v>1072</v>
      </c>
      <c r="DR404" s="152"/>
      <c r="DS404" s="152"/>
      <c r="DT404" s="152"/>
      <c r="DU404" s="152"/>
      <c r="DV404" s="152"/>
      <c r="DW404" s="152"/>
      <c r="DX404" s="152"/>
      <c r="DY404" s="152"/>
      <c r="DZ404" s="152"/>
      <c r="EA404" s="152"/>
      <c r="EB404" s="152"/>
      <c r="EC404" s="152"/>
      <c r="ED404" s="152"/>
      <c r="EE404" s="152"/>
      <c r="EF404" s="152"/>
      <c r="EG404" s="152"/>
      <c r="EH404" s="152"/>
      <c r="EI404" s="152"/>
      <c r="EJ404" s="152"/>
      <c r="EK404" s="152"/>
      <c r="EL404" s="152"/>
      <c r="EM404" s="152"/>
      <c r="EN404" s="152"/>
      <c r="EO404" s="152"/>
      <c r="EP404" s="152"/>
      <c r="EQ404" s="152"/>
      <c r="ER404" s="152"/>
      <c r="ES404" s="152"/>
      <c r="ET404" s="152"/>
      <c r="EU404" s="152"/>
      <c r="EV404" s="152"/>
      <c r="EW404" s="152"/>
      <c r="EX404" s="152"/>
      <c r="EY404" s="152"/>
      <c r="EZ404" s="152"/>
      <c r="FA404" s="152"/>
      <c r="FB404" s="152"/>
      <c r="FC404" s="152"/>
      <c r="FD404" s="152"/>
      <c r="FE404" s="152"/>
      <c r="FF404" s="152"/>
      <c r="FG404" s="152"/>
      <c r="FH404" s="152"/>
      <c r="FI404" s="152"/>
      <c r="FJ404" s="152"/>
      <c r="FK404" s="152"/>
      <c r="FL404" s="152"/>
      <c r="FM404" s="152"/>
      <c r="FN404" s="152"/>
      <c r="FO404" s="152"/>
      <c r="FP404" s="152"/>
      <c r="FQ404" s="152"/>
      <c r="FR404" s="152"/>
      <c r="FS404" s="152"/>
      <c r="FT404" s="152"/>
      <c r="FU404" s="152"/>
      <c r="FV404" s="152"/>
      <c r="FW404" s="152"/>
      <c r="FX404" s="152"/>
      <c r="FY404" s="152"/>
      <c r="FZ404" s="152"/>
      <c r="GA404" s="152"/>
      <c r="GB404" s="152"/>
      <c r="GC404" s="152"/>
      <c r="GD404" s="152"/>
      <c r="GE404" s="152"/>
      <c r="GF404" s="152"/>
      <c r="GG404" s="152"/>
      <c r="GH404" s="152"/>
      <c r="GI404" s="152"/>
      <c r="GJ404" s="152"/>
      <c r="GK404" s="152"/>
      <c r="GL404" s="152"/>
      <c r="GM404" s="152"/>
      <c r="GN404" s="152"/>
      <c r="GO404" s="152"/>
      <c r="GP404" s="152"/>
      <c r="GQ404" s="152"/>
      <c r="GR404" s="152"/>
      <c r="GS404" s="152"/>
      <c r="GT404" s="152"/>
      <c r="GU404" s="152"/>
      <c r="GV404" s="152"/>
      <c r="GW404" s="152"/>
      <c r="GX404" s="152"/>
      <c r="GY404" s="152"/>
      <c r="GZ404" s="152"/>
      <c r="HA404" s="152"/>
      <c r="HB404" s="152"/>
      <c r="HC404" s="152"/>
      <c r="HD404" s="152"/>
      <c r="HE404" s="152"/>
      <c r="HF404" s="152"/>
      <c r="HG404" s="152"/>
      <c r="HH404" s="152"/>
      <c r="HI404" s="152"/>
      <c r="HJ404" s="152"/>
      <c r="HK404" s="152"/>
      <c r="HL404" s="152"/>
      <c r="HM404" s="152"/>
      <c r="HN404" s="152"/>
      <c r="HO404" s="152"/>
      <c r="HP404" s="152"/>
      <c r="HQ404" s="152"/>
      <c r="HR404" s="152"/>
      <c r="HS404" s="152"/>
      <c r="HT404" s="152"/>
      <c r="HU404" s="152"/>
      <c r="HV404" s="152"/>
      <c r="HW404" s="152"/>
      <c r="HX404" s="152"/>
      <c r="HY404" s="152"/>
      <c r="HZ404" s="152"/>
      <c r="IA404" s="152"/>
      <c r="IB404" s="152"/>
      <c r="IC404" s="152"/>
      <c r="ID404" s="152"/>
      <c r="IE404" s="152"/>
      <c r="IF404" s="152"/>
      <c r="IG404" s="152"/>
      <c r="IH404" s="152"/>
      <c r="II404" s="152"/>
      <c r="IJ404" s="152"/>
      <c r="IK404" s="152"/>
      <c r="IL404" s="152"/>
      <c r="IM404" s="152"/>
      <c r="IN404" s="152"/>
      <c r="IO404" s="152"/>
      <c r="IP404" s="152"/>
      <c r="IQ404" s="152"/>
      <c r="IR404" s="152"/>
      <c r="IS404" s="152"/>
      <c r="IT404" s="152"/>
      <c r="IU404" s="152"/>
      <c r="IV404" s="152"/>
      <c r="IW404" s="152"/>
      <c r="IX404" s="152"/>
      <c r="IY404" s="152"/>
      <c r="IZ404" s="152"/>
      <c r="JA404" s="152"/>
      <c r="JB404" s="152"/>
      <c r="JC404" s="152"/>
      <c r="JD404" s="152"/>
      <c r="JE404" s="152"/>
      <c r="JF404" s="152"/>
      <c r="JG404" s="152"/>
      <c r="JH404" s="152"/>
      <c r="JI404" s="152"/>
      <c r="JJ404" s="152"/>
      <c r="JK404" s="152"/>
      <c r="JL404" s="152"/>
      <c r="JM404" s="152"/>
      <c r="JN404" s="152"/>
      <c r="JO404" s="152"/>
      <c r="JP404" s="152"/>
      <c r="JQ404" s="152"/>
      <c r="JR404" s="152"/>
      <c r="JS404" s="152"/>
      <c r="JT404" s="152"/>
      <c r="JU404" s="152"/>
      <c r="JV404" s="152"/>
      <c r="JW404" s="152"/>
      <c r="JX404" s="152"/>
      <c r="JY404" s="152"/>
      <c r="JZ404" s="152"/>
      <c r="KA404" s="152"/>
      <c r="KB404" s="152"/>
      <c r="KC404" s="152"/>
      <c r="KD404" s="152"/>
      <c r="KE404" s="152"/>
      <c r="KF404" s="152"/>
      <c r="KG404" s="152"/>
      <c r="KH404" s="152"/>
      <c r="KI404" s="152"/>
      <c r="KJ404" s="152"/>
      <c r="KK404" s="152"/>
      <c r="KL404" s="152"/>
      <c r="KM404" s="152"/>
      <c r="KN404" s="152"/>
      <c r="KO404" s="152"/>
      <c r="KP404" s="152"/>
      <c r="KQ404" s="152"/>
      <c r="KR404" s="152"/>
      <c r="KS404" s="152"/>
      <c r="KT404" s="152"/>
      <c r="KU404" s="152"/>
      <c r="KV404" s="152"/>
      <c r="KW404" s="152"/>
      <c r="KX404" s="152"/>
      <c r="KY404" s="152"/>
      <c r="KZ404" s="152"/>
      <c r="LA404" s="152"/>
      <c r="LB404" s="152"/>
      <c r="LC404" s="152"/>
      <c r="LD404" s="152"/>
      <c r="LE404" s="152"/>
      <c r="LF404" s="152"/>
      <c r="LG404" s="152"/>
      <c r="LH404" s="152"/>
      <c r="LI404" s="152"/>
      <c r="LJ404" s="152"/>
      <c r="LK404" s="152"/>
      <c r="LL404" s="152"/>
      <c r="LM404" s="152"/>
      <c r="LN404" s="152"/>
      <c r="LO404" s="152"/>
      <c r="LP404" s="152"/>
      <c r="LQ404" s="152"/>
      <c r="LR404" s="152"/>
      <c r="LS404" s="152"/>
      <c r="LT404" s="152"/>
      <c r="LU404" s="152"/>
      <c r="LV404" s="152"/>
      <c r="LW404" s="152"/>
      <c r="LX404" s="152"/>
      <c r="LY404" s="152"/>
      <c r="LZ404" s="152"/>
      <c r="MA404" s="152"/>
      <c r="MB404" s="152"/>
      <c r="MC404" s="152"/>
      <c r="MD404" s="152"/>
      <c r="ME404" s="152"/>
      <c r="MF404" s="152"/>
      <c r="MG404" s="152"/>
      <c r="MH404" s="152"/>
      <c r="MI404" s="152"/>
      <c r="MJ404" s="152"/>
      <c r="MK404" s="152"/>
      <c r="ML404" s="152"/>
      <c r="MM404" s="152"/>
      <c r="MN404" s="152"/>
      <c r="MO404" s="152"/>
      <c r="MP404" s="152"/>
      <c r="MQ404" s="152"/>
      <c r="MR404" s="152"/>
      <c r="MS404" s="152"/>
      <c r="MT404" s="152"/>
      <c r="MU404" s="152"/>
      <c r="MV404" s="152"/>
      <c r="MW404" s="152"/>
      <c r="MX404" s="152"/>
      <c r="MY404" s="152"/>
      <c r="MZ404" s="152"/>
      <c r="NA404" s="152"/>
      <c r="NB404" s="152"/>
      <c r="NC404" s="152"/>
      <c r="ND404" s="152"/>
      <c r="NE404" s="152"/>
      <c r="NF404" s="152"/>
      <c r="NG404" s="152"/>
      <c r="NH404" s="152"/>
      <c r="NI404" s="152"/>
      <c r="NJ404" s="152"/>
      <c r="NK404" s="152"/>
      <c r="NL404" s="152"/>
      <c r="NM404" s="152"/>
      <c r="NN404" s="152"/>
      <c r="NO404" s="152"/>
      <c r="NP404" s="152"/>
      <c r="NQ404" s="152"/>
      <c r="NR404" s="152"/>
      <c r="NS404" s="152"/>
      <c r="NT404" s="152"/>
      <c r="NU404" s="152"/>
      <c r="NV404" s="152"/>
      <c r="NW404" s="152"/>
      <c r="NX404" s="152"/>
      <c r="NY404" s="152"/>
      <c r="NZ404" s="152"/>
      <c r="OA404" s="152"/>
      <c r="OB404" s="152"/>
      <c r="OC404" s="152"/>
      <c r="OD404" s="152"/>
      <c r="OE404" s="152"/>
      <c r="OF404" s="152"/>
      <c r="OG404" s="152"/>
      <c r="OH404" s="152"/>
      <c r="OI404" s="152"/>
      <c r="OJ404" s="152"/>
      <c r="OK404" s="152"/>
      <c r="OL404" s="152"/>
      <c r="OM404" s="30">
        <f t="shared" si="1207"/>
        <v>1</v>
      </c>
      <c r="ON404" s="121"/>
    </row>
    <row r="405" spans="1:404" ht="51" hidden="1" customHeight="1">
      <c r="A405" s="310"/>
      <c r="B405" s="61">
        <v>128</v>
      </c>
      <c r="C405" s="16" t="s">
        <v>67</v>
      </c>
      <c r="D405" s="16" t="s">
        <v>2</v>
      </c>
      <c r="E405" s="16" t="s">
        <v>359</v>
      </c>
      <c r="F405" s="82" t="s">
        <v>2</v>
      </c>
      <c r="G405" s="14"/>
      <c r="H405" s="16" t="s">
        <v>359</v>
      </c>
      <c r="I405" s="26" t="s">
        <v>1140</v>
      </c>
      <c r="J405" s="54"/>
      <c r="K405" s="30" t="s">
        <v>636</v>
      </c>
      <c r="L405" s="30" t="s">
        <v>957</v>
      </c>
      <c r="M405" s="29" t="s">
        <v>985</v>
      </c>
      <c r="N405" s="93" t="s">
        <v>981</v>
      </c>
      <c r="O405" s="301"/>
      <c r="P405" s="357"/>
      <c r="Q405" s="30"/>
      <c r="R405" s="30" t="s">
        <v>27</v>
      </c>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152"/>
      <c r="BH405" s="152" t="s">
        <v>1066</v>
      </c>
      <c r="BI405" s="152"/>
      <c r="BJ405" s="30">
        <v>1</v>
      </c>
      <c r="BK405" s="30">
        <v>2</v>
      </c>
      <c r="BL405" s="30">
        <v>2</v>
      </c>
      <c r="BM405" s="30">
        <v>2</v>
      </c>
      <c r="BN405" s="23">
        <v>1</v>
      </c>
      <c r="BO405" s="23">
        <v>1</v>
      </c>
      <c r="BP405" s="30">
        <v>2</v>
      </c>
      <c r="BQ405" s="30">
        <v>2</v>
      </c>
      <c r="BR405" s="30">
        <v>2</v>
      </c>
      <c r="BS405" s="30">
        <v>2</v>
      </c>
      <c r="BT405" s="30">
        <v>2</v>
      </c>
      <c r="BU405" s="23">
        <v>2</v>
      </c>
      <c r="BV405" s="30">
        <v>2</v>
      </c>
      <c r="BW405" s="23">
        <v>1</v>
      </c>
      <c r="BX405" s="30">
        <v>2</v>
      </c>
      <c r="BY405" s="30">
        <v>2</v>
      </c>
      <c r="BZ405" s="30">
        <v>2</v>
      </c>
      <c r="CA405" s="30">
        <v>1</v>
      </c>
      <c r="CB405" s="30"/>
      <c r="CC405" s="185">
        <f>COUNTIF(BJ405:CA405,"2")</f>
        <v>13</v>
      </c>
      <c r="CD405" s="186">
        <f t="shared" ref="CD405" si="1274">CC405/(CC405+CE405+CG405+CI405)</f>
        <v>0.72222222222222221</v>
      </c>
      <c r="CE405" s="185">
        <f>COUNTIF(BJ405:CA405,"1")</f>
        <v>5</v>
      </c>
      <c r="CF405" s="186">
        <f t="shared" ref="CF405" si="1275">CE405/(CC405+CE405+CG405+CI405)</f>
        <v>0.27777777777777779</v>
      </c>
      <c r="CG405" s="185">
        <f>COUNTIF(BJ405:CA405,"0")</f>
        <v>0</v>
      </c>
      <c r="CH405" s="186">
        <f t="shared" ref="CH405" si="1276">CG405/(CC405+CE405+CG405+CI405)</f>
        <v>0</v>
      </c>
      <c r="CI405" s="185">
        <f>COUNTIF(BJ405:CA405,"KĐG")</f>
        <v>0</v>
      </c>
      <c r="CJ405" s="186">
        <f t="shared" ref="CJ405" si="1277">CI405/(CC405+CE405+CG405+CI405)</f>
        <v>0</v>
      </c>
      <c r="CK405" s="187">
        <f t="shared" ref="CK405" si="1278">(((CC405*2)+(CE405*1)+(CG405*0)))/(CC405+CE405+CG405)</f>
        <v>1.7222222222222223</v>
      </c>
      <c r="CL405" s="169" t="str">
        <f t="shared" ref="CL405" si="1279">IF(CJ405&gt;=50%,"KĐG",IF(CK405&gt;=1.6,"ĐMT",IF(CK405&gt;=1,"CCG","CĐ")))</f>
        <v>ĐMT</v>
      </c>
      <c r="CM405" s="30"/>
      <c r="CN405" s="30"/>
      <c r="CO405" s="130"/>
      <c r="CP405" s="130"/>
      <c r="CQ405" s="130"/>
      <c r="CR405" s="130"/>
      <c r="CS405" s="130"/>
      <c r="CT405" s="130"/>
      <c r="CU405" s="130"/>
      <c r="CV405" s="130"/>
      <c r="CW405" s="130"/>
      <c r="CX405" s="130"/>
      <c r="CY405" s="30"/>
      <c r="CZ405" s="30"/>
      <c r="DA405" s="30"/>
      <c r="DB405" s="30"/>
      <c r="DC405" s="30"/>
      <c r="DD405" s="30"/>
      <c r="DE405" s="30"/>
      <c r="DF405" s="30"/>
      <c r="DG405" s="30"/>
      <c r="DH405" s="135"/>
      <c r="DI405" s="30"/>
      <c r="DJ405" s="30"/>
      <c r="DK405" s="30"/>
      <c r="DL405" s="30"/>
      <c r="DM405" s="30"/>
      <c r="DN405" s="30"/>
      <c r="DO405" s="30"/>
      <c r="DP405" s="30"/>
      <c r="DQ405" s="30"/>
      <c r="DR405" s="135"/>
      <c r="DS405" s="30"/>
      <c r="DT405" s="30"/>
      <c r="DU405" s="30"/>
      <c r="DV405" s="130"/>
      <c r="DW405" s="130"/>
      <c r="DX405" s="130"/>
      <c r="DY405" s="130"/>
      <c r="DZ405" s="130"/>
      <c r="EA405" s="130"/>
      <c r="EB405" s="130"/>
      <c r="EC405" s="130"/>
      <c r="ED405" s="130"/>
      <c r="EE405" s="130"/>
      <c r="EF405" s="130"/>
      <c r="EG405" s="130"/>
      <c r="EH405" s="130"/>
      <c r="EI405" s="130"/>
      <c r="EJ405" s="130"/>
      <c r="EK405" s="130"/>
      <c r="EL405" s="130"/>
      <c r="EM405" s="130"/>
      <c r="EN405" s="130"/>
      <c r="EO405" s="130"/>
      <c r="EP405" s="30"/>
      <c r="EQ405" s="30"/>
      <c r="ER405" s="30"/>
      <c r="ES405" s="30"/>
      <c r="ET405" s="30"/>
      <c r="EU405" s="30"/>
      <c r="EV405" s="30"/>
      <c r="EW405" s="30"/>
      <c r="EX405" s="30"/>
      <c r="EY405" s="135"/>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130"/>
      <c r="LE405" s="130"/>
      <c r="LF405" s="130"/>
      <c r="LG405" s="130"/>
      <c r="LH405" s="130"/>
      <c r="LI405" s="130"/>
      <c r="LJ405" s="130"/>
      <c r="LK405" s="130"/>
      <c r="LL405" s="130"/>
      <c r="LM405" s="130"/>
      <c r="LN405" s="130"/>
      <c r="LO405" s="130"/>
      <c r="LP405" s="130"/>
      <c r="LQ405" s="130"/>
      <c r="LR405" s="130"/>
      <c r="LS405" s="130"/>
      <c r="LT405" s="130"/>
      <c r="LU405" s="130"/>
      <c r="LV405" s="130"/>
      <c r="LW405" s="130"/>
      <c r="LX405" s="135"/>
      <c r="LY405" s="30"/>
      <c r="LZ405" s="30"/>
      <c r="MA405" s="30"/>
      <c r="MB405" s="30"/>
      <c r="MC405" s="30"/>
      <c r="MD405" s="30"/>
      <c r="ME405" s="30"/>
      <c r="MF405" s="30"/>
      <c r="MG405" s="30"/>
      <c r="MH405" s="30"/>
      <c r="MI405" s="30"/>
      <c r="MJ405" s="30"/>
      <c r="MK405" s="30"/>
      <c r="ML405" s="30"/>
      <c r="MM405" s="30"/>
      <c r="MN405" s="30"/>
      <c r="MO405" s="30"/>
      <c r="MP405" s="30"/>
      <c r="MQ405" s="30"/>
      <c r="MR405" s="30"/>
      <c r="MS405" s="30"/>
      <c r="MT405" s="30"/>
      <c r="MU405" s="30"/>
      <c r="MV405" s="30"/>
      <c r="MW405" s="30"/>
      <c r="MX405" s="30"/>
      <c r="MY405" s="30"/>
      <c r="MZ405" s="30"/>
      <c r="NA405" s="30"/>
      <c r="NB405" s="30"/>
      <c r="NC405" s="135"/>
      <c r="ND405" s="30"/>
      <c r="NE405" s="30"/>
      <c r="NF405" s="30"/>
      <c r="NG405" s="30"/>
      <c r="NH405" s="30"/>
      <c r="NI405" s="30"/>
      <c r="NJ405" s="30"/>
      <c r="NK405" s="30"/>
      <c r="NL405" s="30"/>
      <c r="NM405" s="30"/>
      <c r="NN405" s="30"/>
      <c r="NO405" s="30"/>
      <c r="NP405" s="30"/>
      <c r="NQ405" s="30"/>
      <c r="NR405" s="30"/>
      <c r="NS405" s="30"/>
      <c r="NT405" s="30"/>
      <c r="NU405" s="30"/>
      <c r="NV405" s="30"/>
      <c r="NW405" s="30"/>
      <c r="NX405" s="30"/>
      <c r="NY405" s="30"/>
      <c r="NZ405" s="30"/>
      <c r="OA405" s="30"/>
      <c r="OB405" s="30"/>
      <c r="OC405" s="30"/>
      <c r="OD405" s="30"/>
      <c r="OE405" s="30"/>
      <c r="OF405" s="30"/>
      <c r="OG405" s="30"/>
      <c r="OH405" s="30"/>
      <c r="OI405" s="30"/>
      <c r="OJ405" s="30"/>
      <c r="OK405" s="30"/>
      <c r="OL405" s="30"/>
      <c r="OM405" s="30">
        <f t="shared" si="1207"/>
        <v>1</v>
      </c>
      <c r="ON405" s="51"/>
    </row>
    <row r="406" spans="1:404" ht="43.5" hidden="1" customHeight="1">
      <c r="A406" s="310"/>
      <c r="B406" s="61">
        <v>128</v>
      </c>
      <c r="C406" s="16" t="s">
        <v>67</v>
      </c>
      <c r="D406" s="16" t="s">
        <v>2</v>
      </c>
      <c r="E406" s="16" t="s">
        <v>360</v>
      </c>
      <c r="F406" s="82" t="s">
        <v>2</v>
      </c>
      <c r="G406" s="29"/>
      <c r="H406" s="16" t="s">
        <v>360</v>
      </c>
      <c r="I406" s="26" t="s">
        <v>1194</v>
      </c>
      <c r="J406" s="54"/>
      <c r="K406" s="30" t="s">
        <v>636</v>
      </c>
      <c r="L406" s="30" t="s">
        <v>957</v>
      </c>
      <c r="M406" s="29" t="s">
        <v>985</v>
      </c>
      <c r="N406" s="93" t="s">
        <v>981</v>
      </c>
      <c r="O406" s="301"/>
      <c r="P406" s="357"/>
      <c r="Q406" s="30"/>
      <c r="R406" s="30"/>
      <c r="S406" s="30" t="s">
        <v>27</v>
      </c>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152" t="s">
        <v>1066</v>
      </c>
      <c r="CN406" s="152" t="s">
        <v>1072</v>
      </c>
      <c r="CO406" s="152" t="s">
        <v>1072</v>
      </c>
      <c r="CP406" s="30">
        <v>1</v>
      </c>
      <c r="CQ406" s="30">
        <v>2</v>
      </c>
      <c r="CR406" s="30">
        <v>2</v>
      </c>
      <c r="CS406" s="30">
        <v>2</v>
      </c>
      <c r="CT406" s="23">
        <v>1</v>
      </c>
      <c r="CU406" s="23">
        <v>2</v>
      </c>
      <c r="CV406" s="30">
        <v>2</v>
      </c>
      <c r="CW406" s="30">
        <v>1</v>
      </c>
      <c r="CX406" s="30">
        <v>2</v>
      </c>
      <c r="CY406" s="30">
        <v>2</v>
      </c>
      <c r="CZ406" s="30">
        <v>2</v>
      </c>
      <c r="DA406" s="23">
        <v>2</v>
      </c>
      <c r="DB406" s="30">
        <v>2</v>
      </c>
      <c r="DC406" s="23">
        <v>1</v>
      </c>
      <c r="DD406" s="30">
        <v>2</v>
      </c>
      <c r="DE406" s="30">
        <v>2</v>
      </c>
      <c r="DF406" s="30">
        <v>2</v>
      </c>
      <c r="DG406" s="30"/>
      <c r="DH406" s="201">
        <f>COUNTIF(CP406:DG406,"2")</f>
        <v>13</v>
      </c>
      <c r="DI406" s="198">
        <f t="shared" ref="DI406" si="1280">DH406/(DH406+DJ406+DL406+DN406)</f>
        <v>0.76470588235294112</v>
      </c>
      <c r="DJ406" s="201">
        <f>COUNTIF(CP406:DG406,"1")</f>
        <v>4</v>
      </c>
      <c r="DK406" s="198">
        <f t="shared" ref="DK406" si="1281">DJ406/(DH406+DJ406+DL406+DN406)</f>
        <v>0.23529411764705882</v>
      </c>
      <c r="DL406" s="201">
        <f>COUNTIF(CP406:DG406,"0")</f>
        <v>0</v>
      </c>
      <c r="DM406" s="198">
        <f t="shared" ref="DM406" si="1282">DL406/(DH406+DJ406+DL406+DN406)</f>
        <v>0</v>
      </c>
      <c r="DN406" s="201">
        <f>COUNTIF(CP406:DG406,"KĐG")</f>
        <v>0</v>
      </c>
      <c r="DO406" s="198">
        <f t="shared" ref="DO406" si="1283">DN406/(DH406+DJ406+DL406+DN406)</f>
        <v>0</v>
      </c>
      <c r="DP406" s="199">
        <f t="shared" ref="DP406" si="1284">(((DH406*2)+(DJ406*1)+(DL406*0)))/(DH406+DJ406+DL406)</f>
        <v>1.7647058823529411</v>
      </c>
      <c r="DQ406" s="169" t="str">
        <f t="shared" ref="DQ406" si="1285">IF(DO406&gt;=50%,"KĐG",IF(DP406&gt;=1.6,"ĐMT",IF(DP406&gt;=1,"CCG","CĐ")))</f>
        <v>ĐMT</v>
      </c>
      <c r="DR406" s="135"/>
      <c r="DS406" s="30"/>
      <c r="DT406" s="30"/>
      <c r="DU406" s="30"/>
      <c r="DV406" s="130"/>
      <c r="DW406" s="130"/>
      <c r="DX406" s="130"/>
      <c r="DY406" s="130"/>
      <c r="DZ406" s="130"/>
      <c r="EA406" s="130"/>
      <c r="EB406" s="130"/>
      <c r="EC406" s="130"/>
      <c r="ED406" s="130"/>
      <c r="EE406" s="130"/>
      <c r="EF406" s="130"/>
      <c r="EG406" s="130"/>
      <c r="EH406" s="130"/>
      <c r="EI406" s="130"/>
      <c r="EJ406" s="130"/>
      <c r="EK406" s="130"/>
      <c r="EL406" s="130"/>
      <c r="EM406" s="130"/>
      <c r="EN406" s="130"/>
      <c r="EO406" s="130"/>
      <c r="EP406" s="30"/>
      <c r="EQ406" s="30"/>
      <c r="ER406" s="30"/>
      <c r="ES406" s="30"/>
      <c r="ET406" s="30"/>
      <c r="EU406" s="30"/>
      <c r="EV406" s="30"/>
      <c r="EW406" s="30"/>
      <c r="EX406" s="30"/>
      <c r="EY406" s="135"/>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c r="JC406" s="30"/>
      <c r="JD406" s="30"/>
      <c r="JE406" s="30"/>
      <c r="JF406" s="30"/>
      <c r="JG406" s="30"/>
      <c r="JH406" s="30"/>
      <c r="JI406" s="30"/>
      <c r="JJ406" s="30"/>
      <c r="JK406" s="30"/>
      <c r="JL406" s="30"/>
      <c r="JM406" s="30"/>
      <c r="JN406" s="30"/>
      <c r="JO406" s="30"/>
      <c r="JP406" s="30"/>
      <c r="JQ406" s="30"/>
      <c r="JR406" s="30"/>
      <c r="JS406" s="30"/>
      <c r="JT406" s="30"/>
      <c r="JU406" s="30"/>
      <c r="JV406" s="30"/>
      <c r="JW406" s="30"/>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c r="KZ406" s="30"/>
      <c r="LA406" s="30"/>
      <c r="LB406" s="30"/>
      <c r="LC406" s="30"/>
      <c r="LD406" s="130"/>
      <c r="LE406" s="130"/>
      <c r="LF406" s="130"/>
      <c r="LG406" s="130"/>
      <c r="LH406" s="130"/>
      <c r="LI406" s="130"/>
      <c r="LJ406" s="130"/>
      <c r="LK406" s="130"/>
      <c r="LL406" s="130"/>
      <c r="LM406" s="130"/>
      <c r="LN406" s="130"/>
      <c r="LO406" s="130"/>
      <c r="LP406" s="130"/>
      <c r="LQ406" s="130"/>
      <c r="LR406" s="130"/>
      <c r="LS406" s="130"/>
      <c r="LT406" s="130"/>
      <c r="LU406" s="130"/>
      <c r="LV406" s="130"/>
      <c r="LW406" s="130"/>
      <c r="LX406" s="135"/>
      <c r="LY406" s="30"/>
      <c r="LZ406" s="30"/>
      <c r="MA406" s="30"/>
      <c r="MB406" s="30"/>
      <c r="MC406" s="30"/>
      <c r="MD406" s="30"/>
      <c r="ME406" s="30"/>
      <c r="MF406" s="30"/>
      <c r="MG406" s="30"/>
      <c r="MH406" s="30"/>
      <c r="MI406" s="30"/>
      <c r="MJ406" s="30"/>
      <c r="MK406" s="30"/>
      <c r="ML406" s="30"/>
      <c r="MM406" s="30"/>
      <c r="MN406" s="30"/>
      <c r="MO406" s="30"/>
      <c r="MP406" s="30"/>
      <c r="MQ406" s="30"/>
      <c r="MR406" s="30"/>
      <c r="MS406" s="30"/>
      <c r="MT406" s="30"/>
      <c r="MU406" s="30"/>
      <c r="MV406" s="30"/>
      <c r="MW406" s="30"/>
      <c r="MX406" s="30"/>
      <c r="MY406" s="30"/>
      <c r="MZ406" s="30"/>
      <c r="NA406" s="30"/>
      <c r="NB406" s="30"/>
      <c r="NC406" s="135"/>
      <c r="ND406" s="30"/>
      <c r="NE406" s="30"/>
      <c r="NF406" s="30"/>
      <c r="NG406" s="30"/>
      <c r="NH406" s="30"/>
      <c r="NI406" s="30"/>
      <c r="NJ406" s="30"/>
      <c r="NK406" s="30"/>
      <c r="NL406" s="30"/>
      <c r="NM406" s="30"/>
      <c r="NN406" s="30"/>
      <c r="NO406" s="30"/>
      <c r="NP406" s="30"/>
      <c r="NQ406" s="30"/>
      <c r="NR406" s="30"/>
      <c r="NS406" s="30"/>
      <c r="NT406" s="30"/>
      <c r="NU406" s="30"/>
      <c r="NV406" s="30"/>
      <c r="NW406" s="30"/>
      <c r="NX406" s="30"/>
      <c r="NY406" s="30"/>
      <c r="NZ406" s="30"/>
      <c r="OA406" s="30"/>
      <c r="OB406" s="30"/>
      <c r="OC406" s="30"/>
      <c r="OD406" s="30"/>
      <c r="OE406" s="30"/>
      <c r="OF406" s="30"/>
      <c r="OG406" s="30"/>
      <c r="OH406" s="30"/>
      <c r="OI406" s="30"/>
      <c r="OJ406" s="30"/>
      <c r="OK406" s="30"/>
      <c r="OL406" s="30"/>
      <c r="OM406" s="30">
        <f t="shared" si="1207"/>
        <v>1</v>
      </c>
      <c r="ON406" s="51"/>
    </row>
    <row r="407" spans="1:404" ht="51" hidden="1" customHeight="1">
      <c r="A407" s="310"/>
      <c r="B407" s="61">
        <v>128</v>
      </c>
      <c r="C407" s="16" t="s">
        <v>67</v>
      </c>
      <c r="D407" s="16" t="s">
        <v>2</v>
      </c>
      <c r="E407" s="16" t="s">
        <v>362</v>
      </c>
      <c r="F407" s="82" t="s">
        <v>2</v>
      </c>
      <c r="G407" s="14"/>
      <c r="H407" s="16" t="s">
        <v>362</v>
      </c>
      <c r="I407" s="26" t="s">
        <v>1226</v>
      </c>
      <c r="J407" s="54"/>
      <c r="K407" s="30" t="s">
        <v>636</v>
      </c>
      <c r="L407" s="30" t="s">
        <v>957</v>
      </c>
      <c r="M407" s="29" t="s">
        <v>985</v>
      </c>
      <c r="N407" s="93" t="s">
        <v>981</v>
      </c>
      <c r="O407" s="301"/>
      <c r="P407" s="54"/>
      <c r="Q407" s="30"/>
      <c r="R407" s="30"/>
      <c r="S407" s="30"/>
      <c r="T407" s="30" t="s">
        <v>27</v>
      </c>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130"/>
      <c r="CP407" s="130"/>
      <c r="CQ407" s="130"/>
      <c r="CR407" s="130"/>
      <c r="CS407" s="130"/>
      <c r="CT407" s="130"/>
      <c r="CU407" s="130"/>
      <c r="CV407" s="130"/>
      <c r="CW407" s="130"/>
      <c r="CX407" s="130"/>
      <c r="CY407" s="30"/>
      <c r="CZ407" s="30"/>
      <c r="DA407" s="30"/>
      <c r="DB407" s="30"/>
      <c r="DC407" s="30"/>
      <c r="DD407" s="30"/>
      <c r="DE407" s="30"/>
      <c r="DF407" s="30"/>
      <c r="DG407" s="30"/>
      <c r="DH407" s="135"/>
      <c r="DI407" s="30"/>
      <c r="DJ407" s="30"/>
      <c r="DK407" s="30"/>
      <c r="DL407" s="30"/>
      <c r="DM407" s="30"/>
      <c r="DN407" s="30"/>
      <c r="DO407" s="30"/>
      <c r="DP407" s="30"/>
      <c r="DQ407" s="30"/>
      <c r="DR407" s="152"/>
      <c r="DS407" s="152" t="s">
        <v>1066</v>
      </c>
      <c r="DT407" s="152"/>
      <c r="DU407" s="152"/>
      <c r="DV407" s="152"/>
      <c r="DW407" s="30">
        <v>1</v>
      </c>
      <c r="DX407" s="30">
        <v>2</v>
      </c>
      <c r="DY407" s="30">
        <v>2</v>
      </c>
      <c r="DZ407" s="30">
        <v>2</v>
      </c>
      <c r="EA407" s="23">
        <v>1</v>
      </c>
      <c r="EB407" s="23">
        <v>2</v>
      </c>
      <c r="EC407" s="30">
        <v>2</v>
      </c>
      <c r="ED407" s="30">
        <v>2</v>
      </c>
      <c r="EE407" s="30">
        <v>2</v>
      </c>
      <c r="EF407" s="30">
        <v>2</v>
      </c>
      <c r="EG407" s="30">
        <v>2</v>
      </c>
      <c r="EH407" s="23">
        <v>2</v>
      </c>
      <c r="EI407" s="30">
        <v>2</v>
      </c>
      <c r="EJ407" s="23">
        <v>1</v>
      </c>
      <c r="EK407" s="30">
        <v>2</v>
      </c>
      <c r="EL407" s="30">
        <v>2</v>
      </c>
      <c r="EM407" s="30">
        <v>2</v>
      </c>
      <c r="EN407" s="30"/>
      <c r="EO407" s="208">
        <f>COUNTIF(DW407:EN407,"2")</f>
        <v>14</v>
      </c>
      <c r="EP407" s="207">
        <f t="shared" ref="EP407" si="1286">EO407/(EO407+EQ407+ES407+EU407)</f>
        <v>0.82352941176470584</v>
      </c>
      <c r="EQ407" s="208">
        <f>COUNTIF(DW407:EN407,"1")</f>
        <v>3</v>
      </c>
      <c r="ER407" s="207">
        <f t="shared" ref="ER407" si="1287">EQ407/(EO407+EQ407+ES407+EU407)</f>
        <v>0.17647058823529413</v>
      </c>
      <c r="ES407" s="208">
        <f>COUNTIF(DW407:EN407,"0")</f>
        <v>0</v>
      </c>
      <c r="ET407" s="207">
        <f t="shared" ref="ET407" si="1288">ES407/(EO407+EQ407+ES407+EU407)</f>
        <v>0</v>
      </c>
      <c r="EU407" s="208">
        <f>COUNTIF(DW407:EN407,"KĐG")</f>
        <v>0</v>
      </c>
      <c r="EV407" s="207">
        <f t="shared" ref="EV407" si="1289">EU407/(EO407+EQ407+ES407+EU407)</f>
        <v>0</v>
      </c>
      <c r="EW407" s="209">
        <f t="shared" ref="EW407" si="1290">(((EO407*2)+(EQ407*1)+(ES407*0)))/(EO407+EQ407+ES407)</f>
        <v>1.8235294117647058</v>
      </c>
      <c r="EX407" s="169" t="str">
        <f t="shared" ref="EX407" si="1291">IF(EV407&gt;=50%,"KĐG",IF(EW407&gt;=1.6,"ĐMT",IF(EW407&gt;=1,"CCG","CĐ")))</f>
        <v>ĐMT</v>
      </c>
      <c r="EY407" s="135"/>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130"/>
      <c r="LE407" s="130"/>
      <c r="LF407" s="130"/>
      <c r="LG407" s="130"/>
      <c r="LH407" s="130"/>
      <c r="LI407" s="130"/>
      <c r="LJ407" s="130"/>
      <c r="LK407" s="130"/>
      <c r="LL407" s="130"/>
      <c r="LM407" s="130"/>
      <c r="LN407" s="130"/>
      <c r="LO407" s="130"/>
      <c r="LP407" s="130"/>
      <c r="LQ407" s="130"/>
      <c r="LR407" s="130"/>
      <c r="LS407" s="130"/>
      <c r="LT407" s="130"/>
      <c r="LU407" s="130"/>
      <c r="LV407" s="130"/>
      <c r="LW407" s="130"/>
      <c r="LX407" s="135"/>
      <c r="LY407" s="30"/>
      <c r="LZ407" s="30"/>
      <c r="MA407" s="30"/>
      <c r="MB407" s="30"/>
      <c r="MC407" s="30"/>
      <c r="MD407" s="30"/>
      <c r="ME407" s="30"/>
      <c r="MF407" s="30"/>
      <c r="MG407" s="30"/>
      <c r="MH407" s="30"/>
      <c r="MI407" s="30"/>
      <c r="MJ407" s="30"/>
      <c r="MK407" s="30"/>
      <c r="ML407" s="30"/>
      <c r="MM407" s="30"/>
      <c r="MN407" s="30"/>
      <c r="MO407" s="30"/>
      <c r="MP407" s="30"/>
      <c r="MQ407" s="30"/>
      <c r="MR407" s="30"/>
      <c r="MS407" s="30"/>
      <c r="MT407" s="30"/>
      <c r="MU407" s="30"/>
      <c r="MV407" s="30"/>
      <c r="MW407" s="30"/>
      <c r="MX407" s="30"/>
      <c r="MY407" s="30"/>
      <c r="MZ407" s="30"/>
      <c r="NA407" s="30"/>
      <c r="NB407" s="30"/>
      <c r="NC407" s="135"/>
      <c r="ND407" s="30"/>
      <c r="NE407" s="30"/>
      <c r="NF407" s="30"/>
      <c r="NG407" s="30"/>
      <c r="NH407" s="30"/>
      <c r="NI407" s="30"/>
      <c r="NJ407" s="30"/>
      <c r="NK407" s="30"/>
      <c r="NL407" s="30"/>
      <c r="NM407" s="30"/>
      <c r="NN407" s="30"/>
      <c r="NO407" s="30"/>
      <c r="NP407" s="30"/>
      <c r="NQ407" s="30"/>
      <c r="NR407" s="30"/>
      <c r="NS407" s="30"/>
      <c r="NT407" s="30"/>
      <c r="NU407" s="30"/>
      <c r="NV407" s="30"/>
      <c r="NW407" s="30"/>
      <c r="NX407" s="30"/>
      <c r="NY407" s="30"/>
      <c r="NZ407" s="30"/>
      <c r="OA407" s="30"/>
      <c r="OB407" s="30"/>
      <c r="OC407" s="30"/>
      <c r="OD407" s="30"/>
      <c r="OE407" s="30"/>
      <c r="OF407" s="30"/>
      <c r="OG407" s="30"/>
      <c r="OH407" s="30"/>
      <c r="OI407" s="30"/>
      <c r="OJ407" s="30"/>
      <c r="OK407" s="30"/>
      <c r="OL407" s="30"/>
      <c r="OM407" s="30">
        <f t="shared" si="1207"/>
        <v>1</v>
      </c>
      <c r="ON407" s="51"/>
    </row>
    <row r="408" spans="1:404" ht="0.75" hidden="1" customHeight="1">
      <c r="A408" s="310"/>
      <c r="B408" s="65">
        <v>128</v>
      </c>
      <c r="C408" s="16" t="s">
        <v>67</v>
      </c>
      <c r="D408" s="16" t="s">
        <v>2</v>
      </c>
      <c r="E408" s="16" t="s">
        <v>361</v>
      </c>
      <c r="F408" s="82" t="s">
        <v>2</v>
      </c>
      <c r="G408" s="64"/>
      <c r="H408" s="16" t="s">
        <v>361</v>
      </c>
      <c r="I408" s="26" t="s">
        <v>1270</v>
      </c>
      <c r="J408" s="66"/>
      <c r="K408" s="30" t="s">
        <v>636</v>
      </c>
      <c r="L408" s="30" t="s">
        <v>957</v>
      </c>
      <c r="M408" s="29" t="s">
        <v>985</v>
      </c>
      <c r="N408" s="93" t="s">
        <v>981</v>
      </c>
      <c r="O408" s="301"/>
      <c r="P408" s="66"/>
      <c r="Q408" s="30"/>
      <c r="R408" s="30"/>
      <c r="S408" s="30"/>
      <c r="T408" s="30"/>
      <c r="U408" s="30" t="s">
        <v>27</v>
      </c>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130"/>
      <c r="CP408" s="130"/>
      <c r="CQ408" s="130"/>
      <c r="CR408" s="130"/>
      <c r="CS408" s="130"/>
      <c r="CT408" s="130"/>
      <c r="CU408" s="130"/>
      <c r="CV408" s="130"/>
      <c r="CW408" s="130"/>
      <c r="CX408" s="130"/>
      <c r="CY408" s="30"/>
      <c r="CZ408" s="30"/>
      <c r="DA408" s="30"/>
      <c r="DB408" s="30"/>
      <c r="DC408" s="30"/>
      <c r="DD408" s="30"/>
      <c r="DE408" s="30"/>
      <c r="DF408" s="30"/>
      <c r="DG408" s="30"/>
      <c r="DH408" s="135"/>
      <c r="DI408" s="30"/>
      <c r="DJ408" s="30"/>
      <c r="DK408" s="30"/>
      <c r="DL408" s="30"/>
      <c r="DM408" s="30"/>
      <c r="DN408" s="30"/>
      <c r="DO408" s="30"/>
      <c r="DP408" s="30"/>
      <c r="DQ408" s="30"/>
      <c r="DR408" s="135"/>
      <c r="DS408" s="30"/>
      <c r="DT408" s="30"/>
      <c r="DU408" s="30"/>
      <c r="DV408" s="130"/>
      <c r="DW408" s="130"/>
      <c r="DX408" s="130"/>
      <c r="DY408" s="130"/>
      <c r="DZ408" s="130"/>
      <c r="EA408" s="130"/>
      <c r="EB408" s="130"/>
      <c r="EC408" s="130"/>
      <c r="ED408" s="130"/>
      <c r="EE408" s="130"/>
      <c r="EF408" s="130"/>
      <c r="EG408" s="130"/>
      <c r="EH408" s="130"/>
      <c r="EI408" s="130"/>
      <c r="EJ408" s="130"/>
      <c r="EK408" s="130"/>
      <c r="EL408" s="130"/>
      <c r="EM408" s="130"/>
      <c r="EN408" s="130"/>
      <c r="EO408" s="130"/>
      <c r="EP408" s="30"/>
      <c r="EQ408" s="30"/>
      <c r="ER408" s="30"/>
      <c r="ES408" s="30"/>
      <c r="ET408" s="30"/>
      <c r="EU408" s="30"/>
      <c r="EV408" s="30"/>
      <c r="EW408" s="30"/>
      <c r="EX408" s="30"/>
      <c r="EY408" s="152" t="s">
        <v>1066</v>
      </c>
      <c r="EZ408" s="152"/>
      <c r="FA408" s="152"/>
      <c r="FB408" s="30">
        <v>2</v>
      </c>
      <c r="FC408" s="30">
        <v>2</v>
      </c>
      <c r="FD408" s="30">
        <v>2</v>
      </c>
      <c r="FE408" s="30">
        <v>2</v>
      </c>
      <c r="FF408" s="23">
        <v>1</v>
      </c>
      <c r="FG408" s="23">
        <v>2</v>
      </c>
      <c r="FH408" s="30">
        <v>2</v>
      </c>
      <c r="FI408" s="30">
        <v>2</v>
      </c>
      <c r="FJ408" s="30">
        <v>2</v>
      </c>
      <c r="FK408" s="30">
        <v>2</v>
      </c>
      <c r="FL408" s="30">
        <v>2</v>
      </c>
      <c r="FM408" s="23">
        <v>2</v>
      </c>
      <c r="FN408" s="30">
        <v>2</v>
      </c>
      <c r="FO408" s="23">
        <v>1</v>
      </c>
      <c r="FP408" s="30">
        <v>2</v>
      </c>
      <c r="FQ408" s="30">
        <v>2</v>
      </c>
      <c r="FR408" s="30">
        <v>2</v>
      </c>
      <c r="FS408" s="30"/>
      <c r="FT408" s="214">
        <f>COUNTIF(FB408:FS408,"2")</f>
        <v>15</v>
      </c>
      <c r="FU408" s="215">
        <f t="shared" ref="FU408" si="1292">FT408/(FT408+FV408+FX408+FZ408)</f>
        <v>0.88235294117647056</v>
      </c>
      <c r="FV408" s="214">
        <f>COUNTIF(FB408:FS408,"1")</f>
        <v>2</v>
      </c>
      <c r="FW408" s="215">
        <f t="shared" ref="FW408" si="1293">FV408/(FT408+FV408+FX408+FZ408)</f>
        <v>0.11764705882352941</v>
      </c>
      <c r="FX408" s="214">
        <f>COUNTIF(FB408:FS408,"0")</f>
        <v>0</v>
      </c>
      <c r="FY408" s="215">
        <f t="shared" ref="FY408" si="1294">FX408/(FT408+FV408+FX408+FZ408)</f>
        <v>0</v>
      </c>
      <c r="FZ408" s="214">
        <f>COUNTIF(FB408:FS408,"KĐG")</f>
        <v>0</v>
      </c>
      <c r="GA408" s="215">
        <f t="shared" ref="GA408" si="1295">FZ408/(FT408+FV408+FX408+FZ408)</f>
        <v>0</v>
      </c>
      <c r="GB408" s="216">
        <f t="shared" ref="GB408" si="1296">(((FT408*2)+(FV408*1)+(FX408*0)))/(FT408+FV408+FX408)</f>
        <v>1.8823529411764706</v>
      </c>
      <c r="GC408" s="169" t="str">
        <f t="shared" ref="GC408" si="1297">IF(GA408&gt;=50%,"KĐG",IF(GB408&gt;=1.6,"ĐMT",IF(GB408&gt;=1,"CCG","CĐ")))</f>
        <v>ĐMT</v>
      </c>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c r="JC408" s="30"/>
      <c r="JD408" s="30"/>
      <c r="JE408" s="30"/>
      <c r="JF408" s="30"/>
      <c r="JG408" s="30"/>
      <c r="JH408" s="30"/>
      <c r="JI408" s="30"/>
      <c r="JJ408" s="30"/>
      <c r="JK408" s="30"/>
      <c r="JL408" s="30"/>
      <c r="JM408" s="30"/>
      <c r="JN408" s="30"/>
      <c r="JO408" s="30"/>
      <c r="JP408" s="30"/>
      <c r="JQ408" s="30"/>
      <c r="JR408" s="30"/>
      <c r="JS408" s="30"/>
      <c r="JT408" s="30"/>
      <c r="JU408" s="30"/>
      <c r="JV408" s="30"/>
      <c r="JW408" s="30"/>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130"/>
      <c r="LE408" s="130"/>
      <c r="LF408" s="130"/>
      <c r="LG408" s="130"/>
      <c r="LH408" s="130"/>
      <c r="LI408" s="130"/>
      <c r="LJ408" s="130"/>
      <c r="LK408" s="130"/>
      <c r="LL408" s="130"/>
      <c r="LM408" s="130"/>
      <c r="LN408" s="130"/>
      <c r="LO408" s="130"/>
      <c r="LP408" s="130"/>
      <c r="LQ408" s="130"/>
      <c r="LR408" s="130"/>
      <c r="LS408" s="130"/>
      <c r="LT408" s="130"/>
      <c r="LU408" s="130"/>
      <c r="LV408" s="130"/>
      <c r="LW408" s="130"/>
      <c r="LX408" s="135"/>
      <c r="LY408" s="30"/>
      <c r="LZ408" s="30"/>
      <c r="MA408" s="30"/>
      <c r="MB408" s="30"/>
      <c r="MC408" s="30"/>
      <c r="MD408" s="30"/>
      <c r="ME408" s="30"/>
      <c r="MF408" s="30"/>
      <c r="MG408" s="30"/>
      <c r="MH408" s="30"/>
      <c r="MI408" s="30"/>
      <c r="MJ408" s="30"/>
      <c r="MK408" s="30"/>
      <c r="ML408" s="30"/>
      <c r="MM408" s="30"/>
      <c r="MN408" s="30"/>
      <c r="MO408" s="30"/>
      <c r="MP408" s="30"/>
      <c r="MQ408" s="30"/>
      <c r="MR408" s="30"/>
      <c r="MS408" s="30"/>
      <c r="MT408" s="30"/>
      <c r="MU408" s="30"/>
      <c r="MV408" s="30"/>
      <c r="MW408" s="30"/>
      <c r="MX408" s="30"/>
      <c r="MY408" s="30"/>
      <c r="MZ408" s="30"/>
      <c r="NA408" s="30"/>
      <c r="NB408" s="30"/>
      <c r="NC408" s="135"/>
      <c r="ND408" s="30"/>
      <c r="NE408" s="30"/>
      <c r="NF408" s="30"/>
      <c r="NG408" s="30"/>
      <c r="NH408" s="30"/>
      <c r="NI408" s="30"/>
      <c r="NJ408" s="30"/>
      <c r="NK408" s="30"/>
      <c r="NL408" s="30"/>
      <c r="NM408" s="30"/>
      <c r="NN408" s="30"/>
      <c r="NO408" s="30"/>
      <c r="NP408" s="30"/>
      <c r="NQ408" s="30"/>
      <c r="NR408" s="30"/>
      <c r="NS408" s="30"/>
      <c r="NT408" s="30"/>
      <c r="NU408" s="30"/>
      <c r="NV408" s="30"/>
      <c r="NW408" s="30"/>
      <c r="NX408" s="30"/>
      <c r="NY408" s="30"/>
      <c r="NZ408" s="30"/>
      <c r="OA408" s="30"/>
      <c r="OB408" s="30"/>
      <c r="OC408" s="30"/>
      <c r="OD408" s="30"/>
      <c r="OE408" s="30"/>
      <c r="OF408" s="30"/>
      <c r="OG408" s="30"/>
      <c r="OH408" s="30"/>
      <c r="OI408" s="30"/>
      <c r="OJ408" s="30"/>
      <c r="OK408" s="30"/>
      <c r="OL408" s="30"/>
      <c r="OM408" s="30">
        <f t="shared" si="1207"/>
        <v>1</v>
      </c>
      <c r="ON408" s="65"/>
    </row>
    <row r="409" spans="1:404" ht="37.5" hidden="1" customHeight="1">
      <c r="A409" s="310"/>
      <c r="B409" s="65">
        <v>128</v>
      </c>
      <c r="C409" s="16" t="s">
        <v>67</v>
      </c>
      <c r="D409" s="16" t="s">
        <v>2</v>
      </c>
      <c r="E409" s="16" t="s">
        <v>774</v>
      </c>
      <c r="F409" s="82" t="s">
        <v>2</v>
      </c>
      <c r="G409" s="64"/>
      <c r="H409" s="16" t="s">
        <v>774</v>
      </c>
      <c r="I409" s="34" t="s">
        <v>1307</v>
      </c>
      <c r="J409" s="66"/>
      <c r="K409" s="30" t="s">
        <v>636</v>
      </c>
      <c r="L409" s="30" t="s">
        <v>957</v>
      </c>
      <c r="M409" s="29" t="s">
        <v>985</v>
      </c>
      <c r="N409" s="93" t="s">
        <v>981</v>
      </c>
      <c r="O409" s="301"/>
      <c r="P409" s="66"/>
      <c r="Q409" s="30"/>
      <c r="R409" s="30"/>
      <c r="S409" s="30"/>
      <c r="T409" s="30"/>
      <c r="U409" s="30"/>
      <c r="V409" s="30" t="s">
        <v>27</v>
      </c>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130"/>
      <c r="CP409" s="130"/>
      <c r="CQ409" s="130"/>
      <c r="CR409" s="130"/>
      <c r="CS409" s="130"/>
      <c r="CT409" s="130"/>
      <c r="CU409" s="130"/>
      <c r="CV409" s="130"/>
      <c r="CW409" s="130"/>
      <c r="CX409" s="130"/>
      <c r="CY409" s="30"/>
      <c r="CZ409" s="30"/>
      <c r="DA409" s="30"/>
      <c r="DB409" s="30"/>
      <c r="DC409" s="30"/>
      <c r="DD409" s="30"/>
      <c r="DE409" s="30"/>
      <c r="DF409" s="30"/>
      <c r="DG409" s="30"/>
      <c r="DH409" s="135"/>
      <c r="DI409" s="30"/>
      <c r="DJ409" s="30"/>
      <c r="DK409" s="30"/>
      <c r="DL409" s="30"/>
      <c r="DM409" s="30"/>
      <c r="DN409" s="30"/>
      <c r="DO409" s="30"/>
      <c r="DP409" s="30"/>
      <c r="DQ409" s="30"/>
      <c r="DR409" s="135"/>
      <c r="DS409" s="30"/>
      <c r="DT409" s="30"/>
      <c r="DU409" s="30"/>
      <c r="DV409" s="130"/>
      <c r="DW409" s="130"/>
      <c r="DX409" s="130"/>
      <c r="DY409" s="130"/>
      <c r="DZ409" s="130"/>
      <c r="EA409" s="130"/>
      <c r="EB409" s="130"/>
      <c r="EC409" s="130"/>
      <c r="ED409" s="130"/>
      <c r="EE409" s="130"/>
      <c r="EF409" s="130"/>
      <c r="EG409" s="130"/>
      <c r="EH409" s="130"/>
      <c r="EI409" s="130"/>
      <c r="EJ409" s="130"/>
      <c r="EK409" s="130"/>
      <c r="EL409" s="130"/>
      <c r="EM409" s="130"/>
      <c r="EN409" s="130"/>
      <c r="EO409" s="130"/>
      <c r="EP409" s="30"/>
      <c r="EQ409" s="30"/>
      <c r="ER409" s="30"/>
      <c r="ES409" s="30"/>
      <c r="ET409" s="30"/>
      <c r="EU409" s="30"/>
      <c r="EV409" s="30"/>
      <c r="EW409" s="30"/>
      <c r="EX409" s="30"/>
      <c r="EY409" s="135"/>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152" t="s">
        <v>1072</v>
      </c>
      <c r="GE409" s="152" t="s">
        <v>1072</v>
      </c>
      <c r="GF409" s="30">
        <v>2</v>
      </c>
      <c r="GG409" s="30">
        <v>2</v>
      </c>
      <c r="GH409" s="30">
        <v>2</v>
      </c>
      <c r="GI409" s="30">
        <v>2</v>
      </c>
      <c r="GJ409" s="23">
        <v>1</v>
      </c>
      <c r="GK409" s="23">
        <v>1</v>
      </c>
      <c r="GL409" s="30">
        <v>2</v>
      </c>
      <c r="GM409" s="30">
        <v>2</v>
      </c>
      <c r="GN409" s="30">
        <v>2</v>
      </c>
      <c r="GO409" s="30">
        <v>2</v>
      </c>
      <c r="GP409" s="30">
        <v>2</v>
      </c>
      <c r="GQ409" s="30">
        <v>2</v>
      </c>
      <c r="GR409" s="30">
        <v>2</v>
      </c>
      <c r="GS409" s="23">
        <v>1</v>
      </c>
      <c r="GT409" s="30">
        <v>2</v>
      </c>
      <c r="GU409" s="30">
        <v>2</v>
      </c>
      <c r="GV409" s="30">
        <v>2</v>
      </c>
      <c r="GW409" s="30"/>
      <c r="GX409" s="30">
        <v>2</v>
      </c>
      <c r="GY409" s="224">
        <f>COUNTIF(GF409:GX409,"2")</f>
        <v>15</v>
      </c>
      <c r="GZ409" s="225">
        <f t="shared" ref="GZ409" si="1298">GY409/(GY409+HA409+HC409+HE409)</f>
        <v>0.83333333333333337</v>
      </c>
      <c r="HA409" s="224">
        <f>COUNTIF(GG409:GX409,"1")</f>
        <v>3</v>
      </c>
      <c r="HB409" s="225">
        <f t="shared" ref="HB409" si="1299">HA409/(GY409+HA409+HC409+HE409)</f>
        <v>0.16666666666666666</v>
      </c>
      <c r="HC409" s="224">
        <f>COUNTIF(GG409:GX409,"0")</f>
        <v>0</v>
      </c>
      <c r="HD409" s="225">
        <f t="shared" ref="HD409" si="1300">HC409/(GY409+HA409+HC409+HE409)</f>
        <v>0</v>
      </c>
      <c r="HE409" s="224">
        <f>COUNTIF(GG409:GX409,"KĐG")</f>
        <v>0</v>
      </c>
      <c r="HF409" s="225">
        <f t="shared" ref="HF409" si="1301">HE409/(GY409+HA409+HC409+HE409)</f>
        <v>0</v>
      </c>
      <c r="HG409" s="226">
        <f t="shared" ref="HG409" si="1302">(((GY409*2)+(HA409*1)+(HC409*0)))/(GY409+HA409+HC409)</f>
        <v>1.8333333333333333</v>
      </c>
      <c r="HH409" s="169" t="str">
        <f t="shared" ref="HH409" si="1303">IF(HF409&gt;=50%,"KĐG",IF(HG409&gt;=1.6,"ĐMT",IF(HG409&gt;=1,"CCG","CĐ")))</f>
        <v>ĐMT</v>
      </c>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130"/>
      <c r="LE409" s="130"/>
      <c r="LF409" s="130"/>
      <c r="LG409" s="130"/>
      <c r="LH409" s="130"/>
      <c r="LI409" s="130"/>
      <c r="LJ409" s="130"/>
      <c r="LK409" s="130"/>
      <c r="LL409" s="130"/>
      <c r="LM409" s="130"/>
      <c r="LN409" s="130"/>
      <c r="LO409" s="130"/>
      <c r="LP409" s="130"/>
      <c r="LQ409" s="130"/>
      <c r="LR409" s="130"/>
      <c r="LS409" s="130"/>
      <c r="LT409" s="130"/>
      <c r="LU409" s="130"/>
      <c r="LV409" s="130"/>
      <c r="LW409" s="130"/>
      <c r="LX409" s="135"/>
      <c r="LY409" s="30"/>
      <c r="LZ409" s="30"/>
      <c r="MA409" s="30"/>
      <c r="MB409" s="30"/>
      <c r="MC409" s="30"/>
      <c r="MD409" s="30"/>
      <c r="ME409" s="30"/>
      <c r="MF409" s="30"/>
      <c r="MG409" s="30"/>
      <c r="MH409" s="30"/>
      <c r="MI409" s="30"/>
      <c r="MJ409" s="30"/>
      <c r="MK409" s="30"/>
      <c r="ML409" s="30"/>
      <c r="MM409" s="30"/>
      <c r="MN409" s="30"/>
      <c r="MO409" s="30"/>
      <c r="MP409" s="30"/>
      <c r="MQ409" s="30"/>
      <c r="MR409" s="30"/>
      <c r="MS409" s="30"/>
      <c r="MT409" s="30"/>
      <c r="MU409" s="30"/>
      <c r="MV409" s="30"/>
      <c r="MW409" s="30"/>
      <c r="MX409" s="30"/>
      <c r="MY409" s="30"/>
      <c r="MZ409" s="30"/>
      <c r="NA409" s="30"/>
      <c r="NB409" s="30"/>
      <c r="NC409" s="135"/>
      <c r="ND409" s="30"/>
      <c r="NE409" s="30"/>
      <c r="NF409" s="30"/>
      <c r="NG409" s="30"/>
      <c r="NH409" s="30"/>
      <c r="NI409" s="30"/>
      <c r="NJ409" s="30"/>
      <c r="NK409" s="30"/>
      <c r="NL409" s="30"/>
      <c r="NM409" s="30"/>
      <c r="NN409" s="30"/>
      <c r="NO409" s="30"/>
      <c r="NP409" s="30"/>
      <c r="NQ409" s="30"/>
      <c r="NR409" s="30"/>
      <c r="NS409" s="30"/>
      <c r="NT409" s="30"/>
      <c r="NU409" s="30"/>
      <c r="NV409" s="30"/>
      <c r="NW409" s="30"/>
      <c r="NX409" s="30"/>
      <c r="NY409" s="30"/>
      <c r="NZ409" s="30"/>
      <c r="OA409" s="30"/>
      <c r="OB409" s="30"/>
      <c r="OC409" s="30"/>
      <c r="OD409" s="30"/>
      <c r="OE409" s="30"/>
      <c r="OF409" s="30"/>
      <c r="OG409" s="30"/>
      <c r="OH409" s="30"/>
      <c r="OI409" s="30"/>
      <c r="OJ409" s="30"/>
      <c r="OK409" s="30"/>
      <c r="OL409" s="30"/>
      <c r="OM409" s="30">
        <f t="shared" si="1207"/>
        <v>1</v>
      </c>
      <c r="ON409" s="65"/>
    </row>
    <row r="410" spans="1:404" ht="48.75" customHeight="1">
      <c r="A410" s="310"/>
      <c r="B410" s="61">
        <v>128</v>
      </c>
      <c r="C410" s="16" t="s">
        <v>67</v>
      </c>
      <c r="D410" s="16" t="s">
        <v>2</v>
      </c>
      <c r="E410" s="16" t="s">
        <v>363</v>
      </c>
      <c r="F410" s="82" t="s">
        <v>2</v>
      </c>
      <c r="G410" s="14"/>
      <c r="H410" s="16" t="s">
        <v>363</v>
      </c>
      <c r="I410" s="26" t="s">
        <v>1336</v>
      </c>
      <c r="J410" s="54"/>
      <c r="K410" s="30" t="s">
        <v>636</v>
      </c>
      <c r="L410" s="30" t="s">
        <v>957</v>
      </c>
      <c r="M410" s="29" t="s">
        <v>985</v>
      </c>
      <c r="N410" s="93" t="s">
        <v>981</v>
      </c>
      <c r="O410" s="301"/>
      <c r="P410" s="54"/>
      <c r="Q410" s="30"/>
      <c r="R410" s="30"/>
      <c r="S410" s="30"/>
      <c r="T410" s="30"/>
      <c r="U410" s="30"/>
      <c r="V410" s="30"/>
      <c r="W410" s="30" t="s">
        <v>27</v>
      </c>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130"/>
      <c r="CP410" s="130"/>
      <c r="CQ410" s="130"/>
      <c r="CR410" s="130"/>
      <c r="CS410" s="130"/>
      <c r="CT410" s="130"/>
      <c r="CU410" s="130"/>
      <c r="CV410" s="130"/>
      <c r="CW410" s="130"/>
      <c r="CX410" s="130"/>
      <c r="CY410" s="30"/>
      <c r="CZ410" s="30"/>
      <c r="DA410" s="30"/>
      <c r="DB410" s="30"/>
      <c r="DC410" s="30"/>
      <c r="DD410" s="30"/>
      <c r="DE410" s="30"/>
      <c r="DF410" s="30"/>
      <c r="DG410" s="30"/>
      <c r="DH410" s="135"/>
      <c r="DI410" s="30"/>
      <c r="DJ410" s="30"/>
      <c r="DK410" s="30"/>
      <c r="DL410" s="30"/>
      <c r="DM410" s="30"/>
      <c r="DN410" s="30"/>
      <c r="DO410" s="30"/>
      <c r="DP410" s="30"/>
      <c r="DQ410" s="30"/>
      <c r="DR410" s="135"/>
      <c r="DS410" s="30"/>
      <c r="DT410" s="30"/>
      <c r="DU410" s="30"/>
      <c r="DV410" s="130"/>
      <c r="DW410" s="130"/>
      <c r="DX410" s="130"/>
      <c r="DY410" s="130"/>
      <c r="DZ410" s="130"/>
      <c r="EA410" s="130"/>
      <c r="EB410" s="130"/>
      <c r="EC410" s="130"/>
      <c r="ED410" s="130"/>
      <c r="EE410" s="130"/>
      <c r="EF410" s="130"/>
      <c r="EG410" s="130"/>
      <c r="EH410" s="130"/>
      <c r="EI410" s="130"/>
      <c r="EJ410" s="130"/>
      <c r="EK410" s="130"/>
      <c r="EL410" s="130"/>
      <c r="EM410" s="130"/>
      <c r="EN410" s="130"/>
      <c r="EO410" s="130"/>
      <c r="EP410" s="30"/>
      <c r="EQ410" s="30"/>
      <c r="ER410" s="30"/>
      <c r="ES410" s="30"/>
      <c r="ET410" s="30"/>
      <c r="EU410" s="30"/>
      <c r="EV410" s="30"/>
      <c r="EW410" s="30"/>
      <c r="EX410" s="30"/>
      <c r="EY410" s="135"/>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152" t="s">
        <v>1066</v>
      </c>
      <c r="HJ410" s="152"/>
      <c r="HK410" s="152"/>
      <c r="HL410" s="152" t="s">
        <v>1066</v>
      </c>
      <c r="HM410" s="152"/>
      <c r="HN410" s="30">
        <v>2</v>
      </c>
      <c r="HO410" s="30">
        <v>1</v>
      </c>
      <c r="HP410" s="30">
        <v>2</v>
      </c>
      <c r="HQ410" s="30">
        <v>2</v>
      </c>
      <c r="HR410" s="23">
        <v>1</v>
      </c>
      <c r="HS410" s="23">
        <v>2</v>
      </c>
      <c r="HT410" s="30">
        <v>2</v>
      </c>
      <c r="HU410" s="30">
        <v>2</v>
      </c>
      <c r="HV410" s="30">
        <v>2</v>
      </c>
      <c r="HW410" s="30">
        <v>2</v>
      </c>
      <c r="HX410" s="30">
        <v>2</v>
      </c>
      <c r="HY410" s="30">
        <v>2</v>
      </c>
      <c r="HZ410" s="30">
        <v>2</v>
      </c>
      <c r="IA410" s="23">
        <v>1</v>
      </c>
      <c r="IB410" s="30">
        <v>2</v>
      </c>
      <c r="IC410" s="30">
        <v>2</v>
      </c>
      <c r="ID410" s="30">
        <v>2</v>
      </c>
      <c r="IE410" s="30"/>
      <c r="IF410" s="30">
        <v>2</v>
      </c>
      <c r="IG410" s="234">
        <f>COUNTIF(HN410:IF410,"2")</f>
        <v>15</v>
      </c>
      <c r="IH410" s="235">
        <f t="shared" ref="IH410" si="1304">IG410/(IG410+II410+IK410+IM410)</f>
        <v>0.83333333333333337</v>
      </c>
      <c r="II410" s="234">
        <f>COUNTIF(HO410:IF410,"1")</f>
        <v>3</v>
      </c>
      <c r="IJ410" s="235">
        <f t="shared" ref="IJ410" si="1305">II410/(IG410+II410+IK410+IM410)</f>
        <v>0.16666666666666666</v>
      </c>
      <c r="IK410" s="234">
        <f>COUNTIF(HO410:IF410,"0")</f>
        <v>0</v>
      </c>
      <c r="IL410" s="235">
        <f t="shared" ref="IL410" si="1306">IK410/(IG410+II410+IK410+IM410)</f>
        <v>0</v>
      </c>
      <c r="IM410" s="234">
        <f>COUNTIF(HO410:IF410,"KĐG")</f>
        <v>0</v>
      </c>
      <c r="IN410" s="235">
        <f t="shared" ref="IN410" si="1307">IM410/(IG410+II410+IK410+IM410)</f>
        <v>0</v>
      </c>
      <c r="IO410" s="236">
        <f t="shared" ref="IO410" si="1308">(((IG410*2)+(II410*1)+(IK410*0)))/(IG410+II410+IK410)</f>
        <v>1.8333333333333333</v>
      </c>
      <c r="IP410" s="169" t="str">
        <f t="shared" ref="IP410" si="1309">IF(IN410&gt;=50%,"KĐG",IF(IO410&gt;=1.6,"ĐMT",IF(IO410&gt;=1,"CCG","CĐ")))</f>
        <v>ĐMT</v>
      </c>
      <c r="IQ410" s="30"/>
      <c r="IR410" s="30"/>
      <c r="IS410" s="30"/>
      <c r="IT410" s="30"/>
      <c r="IU410" s="30"/>
      <c r="IV410" s="30"/>
      <c r="IW410" s="30"/>
      <c r="IX410" s="30"/>
      <c r="IY410" s="30"/>
      <c r="IZ410" s="30"/>
      <c r="JA410" s="30"/>
      <c r="JB410" s="30"/>
      <c r="JC410" s="30"/>
      <c r="JD410" s="30"/>
      <c r="JE410" s="30"/>
      <c r="JF410" s="30"/>
      <c r="JG410" s="30"/>
      <c r="JH410" s="30"/>
      <c r="JI410" s="30"/>
      <c r="JJ410" s="30"/>
      <c r="JK410" s="30"/>
      <c r="JL410" s="30"/>
      <c r="JM410" s="30"/>
      <c r="JN410" s="30"/>
      <c r="JO410" s="30"/>
      <c r="JP410" s="30"/>
      <c r="JQ410" s="30"/>
      <c r="JR410" s="30"/>
      <c r="JS410" s="30"/>
      <c r="JT410" s="30"/>
      <c r="JU410" s="30"/>
      <c r="JV410" s="30"/>
      <c r="JW410" s="3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130"/>
      <c r="LE410" s="130"/>
      <c r="LF410" s="130"/>
      <c r="LG410" s="130"/>
      <c r="LH410" s="130"/>
      <c r="LI410" s="130"/>
      <c r="LJ410" s="130"/>
      <c r="LK410" s="130"/>
      <c r="LL410" s="130"/>
      <c r="LM410" s="130"/>
      <c r="LN410" s="130"/>
      <c r="LO410" s="130"/>
      <c r="LP410" s="130"/>
      <c r="LQ410" s="130"/>
      <c r="LR410" s="130"/>
      <c r="LS410" s="130"/>
      <c r="LT410" s="130"/>
      <c r="LU410" s="130"/>
      <c r="LV410" s="130"/>
      <c r="LW410" s="130"/>
      <c r="LX410" s="135"/>
      <c r="LY410" s="30"/>
      <c r="LZ410" s="30"/>
      <c r="MA410" s="30"/>
      <c r="MB410" s="30"/>
      <c r="MC410" s="30"/>
      <c r="MD410" s="30"/>
      <c r="ME410" s="30"/>
      <c r="MF410" s="30"/>
      <c r="MG410" s="30"/>
      <c r="MH410" s="30"/>
      <c r="MI410" s="30"/>
      <c r="MJ410" s="30"/>
      <c r="MK410" s="30"/>
      <c r="ML410" s="30"/>
      <c r="MM410" s="30"/>
      <c r="MN410" s="30"/>
      <c r="MO410" s="30"/>
      <c r="MP410" s="30"/>
      <c r="MQ410" s="30"/>
      <c r="MR410" s="30"/>
      <c r="MS410" s="30"/>
      <c r="MT410" s="30"/>
      <c r="MU410" s="30"/>
      <c r="MV410" s="30"/>
      <c r="MW410" s="30"/>
      <c r="MX410" s="30"/>
      <c r="MY410" s="30"/>
      <c r="MZ410" s="30"/>
      <c r="NA410" s="30"/>
      <c r="NB410" s="30"/>
      <c r="NC410" s="135"/>
      <c r="ND410" s="30"/>
      <c r="NE410" s="30"/>
      <c r="NF410" s="30"/>
      <c r="NG410" s="30"/>
      <c r="NH410" s="30"/>
      <c r="NI410" s="30"/>
      <c r="NJ410" s="30"/>
      <c r="NK410" s="30"/>
      <c r="NL410" s="30"/>
      <c r="NM410" s="30"/>
      <c r="NN410" s="30"/>
      <c r="NO410" s="30"/>
      <c r="NP410" s="30"/>
      <c r="NQ410" s="30"/>
      <c r="NR410" s="30"/>
      <c r="NS410" s="30"/>
      <c r="NT410" s="30"/>
      <c r="NU410" s="30"/>
      <c r="NV410" s="30"/>
      <c r="NW410" s="30"/>
      <c r="NX410" s="30"/>
      <c r="NY410" s="30"/>
      <c r="NZ410" s="30"/>
      <c r="OA410" s="30"/>
      <c r="OB410" s="30"/>
      <c r="OC410" s="30"/>
      <c r="OD410" s="30"/>
      <c r="OE410" s="30"/>
      <c r="OF410" s="30"/>
      <c r="OG410" s="30"/>
      <c r="OH410" s="30"/>
      <c r="OI410" s="30"/>
      <c r="OJ410" s="30"/>
      <c r="OK410" s="30"/>
      <c r="OL410" s="30"/>
      <c r="OM410" s="30">
        <f t="shared" si="1207"/>
        <v>1</v>
      </c>
      <c r="ON410" s="51"/>
    </row>
    <row r="411" spans="1:404" ht="91.5" hidden="1" customHeight="1">
      <c r="A411" s="310"/>
      <c r="B411" s="61">
        <v>128</v>
      </c>
      <c r="C411" s="16" t="s">
        <v>67</v>
      </c>
      <c r="D411" s="16" t="s">
        <v>2</v>
      </c>
      <c r="E411" s="16" t="s">
        <v>364</v>
      </c>
      <c r="F411" s="82" t="s">
        <v>2</v>
      </c>
      <c r="G411" s="14"/>
      <c r="H411" s="16" t="s">
        <v>364</v>
      </c>
      <c r="I411" s="26" t="s">
        <v>789</v>
      </c>
      <c r="J411" s="54"/>
      <c r="K411" s="30" t="s">
        <v>636</v>
      </c>
      <c r="L411" s="30" t="s">
        <v>957</v>
      </c>
      <c r="M411" s="29" t="s">
        <v>985</v>
      </c>
      <c r="N411" s="93" t="s">
        <v>981</v>
      </c>
      <c r="O411" s="301"/>
      <c r="P411" s="54"/>
      <c r="Q411" s="30"/>
      <c r="R411" s="30"/>
      <c r="S411" s="30"/>
      <c r="T411" s="30"/>
      <c r="U411" s="30"/>
      <c r="V411" s="30"/>
      <c r="W411" s="30"/>
      <c r="X411" s="30" t="s">
        <v>27</v>
      </c>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130"/>
      <c r="CP411" s="130"/>
      <c r="CQ411" s="130"/>
      <c r="CR411" s="130"/>
      <c r="CS411" s="130"/>
      <c r="CT411" s="130"/>
      <c r="CU411" s="130"/>
      <c r="CV411" s="130"/>
      <c r="CW411" s="130"/>
      <c r="CX411" s="130"/>
      <c r="CY411" s="30"/>
      <c r="CZ411" s="30"/>
      <c r="DA411" s="30"/>
      <c r="DB411" s="30"/>
      <c r="DC411" s="30"/>
      <c r="DD411" s="30"/>
      <c r="DE411" s="30"/>
      <c r="DF411" s="30"/>
      <c r="DG411" s="30"/>
      <c r="DH411" s="135"/>
      <c r="DI411" s="30"/>
      <c r="DJ411" s="30"/>
      <c r="DK411" s="30"/>
      <c r="DL411" s="30"/>
      <c r="DM411" s="30"/>
      <c r="DN411" s="30"/>
      <c r="DO411" s="30"/>
      <c r="DP411" s="30"/>
      <c r="DQ411" s="30"/>
      <c r="DR411" s="135"/>
      <c r="DS411" s="30"/>
      <c r="DT411" s="30"/>
      <c r="DU411" s="30"/>
      <c r="DV411" s="130"/>
      <c r="DW411" s="130"/>
      <c r="DX411" s="130"/>
      <c r="DY411" s="130"/>
      <c r="DZ411" s="130"/>
      <c r="EA411" s="130"/>
      <c r="EB411" s="130"/>
      <c r="EC411" s="130"/>
      <c r="ED411" s="130"/>
      <c r="EE411" s="130"/>
      <c r="EF411" s="130"/>
      <c r="EG411" s="130"/>
      <c r="EH411" s="130"/>
      <c r="EI411" s="130"/>
      <c r="EJ411" s="130"/>
      <c r="EK411" s="130"/>
      <c r="EL411" s="130"/>
      <c r="EM411" s="130"/>
      <c r="EN411" s="130"/>
      <c r="EO411" s="130"/>
      <c r="EP411" s="30"/>
      <c r="EQ411" s="30"/>
      <c r="ER411" s="30"/>
      <c r="ES411" s="30"/>
      <c r="ET411" s="30"/>
      <c r="EU411" s="30"/>
      <c r="EV411" s="30"/>
      <c r="EW411" s="30"/>
      <c r="EX411" s="30"/>
      <c r="EY411" s="135"/>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130"/>
      <c r="LE411" s="130"/>
      <c r="LF411" s="130"/>
      <c r="LG411" s="130"/>
      <c r="LH411" s="130"/>
      <c r="LI411" s="130"/>
      <c r="LJ411" s="130"/>
      <c r="LK411" s="130"/>
      <c r="LL411" s="130"/>
      <c r="LM411" s="130"/>
      <c r="LN411" s="130"/>
      <c r="LO411" s="130"/>
      <c r="LP411" s="130"/>
      <c r="LQ411" s="130"/>
      <c r="LR411" s="130"/>
      <c r="LS411" s="130"/>
      <c r="LT411" s="130"/>
      <c r="LU411" s="130"/>
      <c r="LV411" s="130"/>
      <c r="LW411" s="130"/>
      <c r="LX411" s="135"/>
      <c r="LY411" s="30"/>
      <c r="LZ411" s="30"/>
      <c r="MA411" s="30"/>
      <c r="MB411" s="30"/>
      <c r="MC411" s="30"/>
      <c r="MD411" s="30"/>
      <c r="ME411" s="30"/>
      <c r="MF411" s="30"/>
      <c r="MG411" s="30"/>
      <c r="MH411" s="30"/>
      <c r="MI411" s="30"/>
      <c r="MJ411" s="30"/>
      <c r="MK411" s="30"/>
      <c r="ML411" s="30"/>
      <c r="MM411" s="30"/>
      <c r="MN411" s="30"/>
      <c r="MO411" s="30"/>
      <c r="MP411" s="30"/>
      <c r="MQ411" s="30"/>
      <c r="MR411" s="30"/>
      <c r="MS411" s="30"/>
      <c r="MT411" s="30"/>
      <c r="MU411" s="30"/>
      <c r="MV411" s="30"/>
      <c r="MW411" s="30"/>
      <c r="MX411" s="30"/>
      <c r="MY411" s="30"/>
      <c r="MZ411" s="30"/>
      <c r="NA411" s="30"/>
      <c r="NB411" s="30"/>
      <c r="NC411" s="135"/>
      <c r="ND411" s="30"/>
      <c r="NE411" s="30"/>
      <c r="NF411" s="30"/>
      <c r="NG411" s="30"/>
      <c r="NH411" s="30"/>
      <c r="NI411" s="30"/>
      <c r="NJ411" s="30"/>
      <c r="NK411" s="30"/>
      <c r="NL411" s="30"/>
      <c r="NM411" s="30"/>
      <c r="NN411" s="30"/>
      <c r="NO411" s="30"/>
      <c r="NP411" s="30"/>
      <c r="NQ411" s="30"/>
      <c r="NR411" s="30"/>
      <c r="NS411" s="30"/>
      <c r="NT411" s="30"/>
      <c r="NU411" s="30"/>
      <c r="NV411" s="30"/>
      <c r="NW411" s="30"/>
      <c r="NX411" s="30"/>
      <c r="NY411" s="30"/>
      <c r="NZ411" s="30"/>
      <c r="OA411" s="30"/>
      <c r="OB411" s="30"/>
      <c r="OC411" s="30"/>
      <c r="OD411" s="30"/>
      <c r="OE411" s="30"/>
      <c r="OF411" s="30"/>
      <c r="OG411" s="30"/>
      <c r="OH411" s="30"/>
      <c r="OI411" s="30"/>
      <c r="OJ411" s="30"/>
      <c r="OK411" s="30"/>
      <c r="OL411" s="30"/>
      <c r="OM411" s="30">
        <f t="shared" si="1207"/>
        <v>1</v>
      </c>
      <c r="ON411" s="51"/>
    </row>
    <row r="412" spans="1:404" ht="82.5" hidden="1" customHeight="1">
      <c r="A412" s="310"/>
      <c r="B412" s="61">
        <v>128</v>
      </c>
      <c r="C412" s="16" t="s">
        <v>67</v>
      </c>
      <c r="D412" s="16" t="s">
        <v>2</v>
      </c>
      <c r="E412" s="16" t="s">
        <v>365</v>
      </c>
      <c r="F412" s="358" t="s">
        <v>2</v>
      </c>
      <c r="G412" s="14"/>
      <c r="H412" s="16" t="s">
        <v>365</v>
      </c>
      <c r="I412" s="26" t="s">
        <v>791</v>
      </c>
      <c r="J412" s="54"/>
      <c r="K412" s="30" t="s">
        <v>636</v>
      </c>
      <c r="L412" s="30" t="s">
        <v>957</v>
      </c>
      <c r="M412" s="29" t="s">
        <v>985</v>
      </c>
      <c r="N412" s="93" t="s">
        <v>981</v>
      </c>
      <c r="O412" s="301"/>
      <c r="P412" s="54"/>
      <c r="Q412" s="30"/>
      <c r="R412" s="30"/>
      <c r="S412" s="30"/>
      <c r="T412" s="30"/>
      <c r="U412" s="30"/>
      <c r="V412" s="30"/>
      <c r="W412" s="30"/>
      <c r="X412" s="30"/>
      <c r="Y412" s="30" t="s">
        <v>27</v>
      </c>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130"/>
      <c r="CP412" s="130"/>
      <c r="CQ412" s="130"/>
      <c r="CR412" s="130"/>
      <c r="CS412" s="130"/>
      <c r="CT412" s="130"/>
      <c r="CU412" s="130"/>
      <c r="CV412" s="130"/>
      <c r="CW412" s="130"/>
      <c r="CX412" s="130"/>
      <c r="CY412" s="30"/>
      <c r="CZ412" s="30"/>
      <c r="DA412" s="30"/>
      <c r="DB412" s="30"/>
      <c r="DC412" s="30"/>
      <c r="DD412" s="30"/>
      <c r="DE412" s="30"/>
      <c r="DF412" s="30"/>
      <c r="DG412" s="30"/>
      <c r="DH412" s="135"/>
      <c r="DI412" s="30"/>
      <c r="DJ412" s="30"/>
      <c r="DK412" s="30"/>
      <c r="DL412" s="30"/>
      <c r="DM412" s="30"/>
      <c r="DN412" s="30"/>
      <c r="DO412" s="30"/>
      <c r="DP412" s="30"/>
      <c r="DQ412" s="30"/>
      <c r="DR412" s="135"/>
      <c r="DS412" s="30"/>
      <c r="DT412" s="30"/>
      <c r="DU412" s="30"/>
      <c r="DV412" s="130"/>
      <c r="DW412" s="130"/>
      <c r="DX412" s="130"/>
      <c r="DY412" s="130"/>
      <c r="DZ412" s="130"/>
      <c r="EA412" s="130"/>
      <c r="EB412" s="130"/>
      <c r="EC412" s="130"/>
      <c r="ED412" s="130"/>
      <c r="EE412" s="130"/>
      <c r="EF412" s="130"/>
      <c r="EG412" s="130"/>
      <c r="EH412" s="130"/>
      <c r="EI412" s="130"/>
      <c r="EJ412" s="130"/>
      <c r="EK412" s="130"/>
      <c r="EL412" s="130"/>
      <c r="EM412" s="130"/>
      <c r="EN412" s="130"/>
      <c r="EO412" s="130"/>
      <c r="EP412" s="30"/>
      <c r="EQ412" s="30"/>
      <c r="ER412" s="30"/>
      <c r="ES412" s="30"/>
      <c r="ET412" s="30"/>
      <c r="EU412" s="30"/>
      <c r="EV412" s="30"/>
      <c r="EW412" s="30"/>
      <c r="EX412" s="30"/>
      <c r="EY412" s="135"/>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c r="JC412" s="30"/>
      <c r="JD412" s="30"/>
      <c r="JE412" s="30"/>
      <c r="JF412" s="30"/>
      <c r="JG412" s="30"/>
      <c r="JH412" s="30"/>
      <c r="JI412" s="30"/>
      <c r="JJ412" s="30"/>
      <c r="JK412" s="30"/>
      <c r="JL412" s="30"/>
      <c r="JM412" s="30"/>
      <c r="JN412" s="30"/>
      <c r="JO412" s="30"/>
      <c r="JP412" s="30"/>
      <c r="JQ412" s="30"/>
      <c r="JR412" s="30"/>
      <c r="JS412" s="30"/>
      <c r="JT412" s="30"/>
      <c r="JU412" s="30"/>
      <c r="JV412" s="30"/>
      <c r="JW412" s="30"/>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130"/>
      <c r="LE412" s="130"/>
      <c r="LF412" s="130"/>
      <c r="LG412" s="130"/>
      <c r="LH412" s="130"/>
      <c r="LI412" s="130"/>
      <c r="LJ412" s="130"/>
      <c r="LK412" s="130"/>
      <c r="LL412" s="130"/>
      <c r="LM412" s="130"/>
      <c r="LN412" s="130"/>
      <c r="LO412" s="130"/>
      <c r="LP412" s="130"/>
      <c r="LQ412" s="130"/>
      <c r="LR412" s="130"/>
      <c r="LS412" s="130"/>
      <c r="LT412" s="130"/>
      <c r="LU412" s="130"/>
      <c r="LV412" s="130"/>
      <c r="LW412" s="130"/>
      <c r="LX412" s="135"/>
      <c r="LY412" s="30"/>
      <c r="LZ412" s="30"/>
      <c r="MA412" s="30"/>
      <c r="MB412" s="30"/>
      <c r="MC412" s="30"/>
      <c r="MD412" s="30"/>
      <c r="ME412" s="30"/>
      <c r="MF412" s="30"/>
      <c r="MG412" s="30"/>
      <c r="MH412" s="30"/>
      <c r="MI412" s="30"/>
      <c r="MJ412" s="30"/>
      <c r="MK412" s="30"/>
      <c r="ML412" s="30"/>
      <c r="MM412" s="30"/>
      <c r="MN412" s="30"/>
      <c r="MO412" s="30"/>
      <c r="MP412" s="30"/>
      <c r="MQ412" s="30"/>
      <c r="MR412" s="30"/>
      <c r="MS412" s="30"/>
      <c r="MT412" s="30"/>
      <c r="MU412" s="30"/>
      <c r="MV412" s="30"/>
      <c r="MW412" s="30"/>
      <c r="MX412" s="30"/>
      <c r="MY412" s="30"/>
      <c r="MZ412" s="30"/>
      <c r="NA412" s="30"/>
      <c r="NB412" s="30"/>
      <c r="NC412" s="135"/>
      <c r="ND412" s="30"/>
      <c r="NE412" s="30"/>
      <c r="NF412" s="30"/>
      <c r="NG412" s="30"/>
      <c r="NH412" s="30"/>
      <c r="NI412" s="30"/>
      <c r="NJ412" s="30"/>
      <c r="NK412" s="30"/>
      <c r="NL412" s="30"/>
      <c r="NM412" s="30"/>
      <c r="NN412" s="30"/>
      <c r="NO412" s="30"/>
      <c r="NP412" s="30"/>
      <c r="NQ412" s="30"/>
      <c r="NR412" s="30"/>
      <c r="NS412" s="30"/>
      <c r="NT412" s="30"/>
      <c r="NU412" s="30"/>
      <c r="NV412" s="30"/>
      <c r="NW412" s="30"/>
      <c r="NX412" s="30"/>
      <c r="NY412" s="30"/>
      <c r="NZ412" s="30"/>
      <c r="OA412" s="30"/>
      <c r="OB412" s="30"/>
      <c r="OC412" s="30"/>
      <c r="OD412" s="30"/>
      <c r="OE412" s="30"/>
      <c r="OF412" s="30"/>
      <c r="OG412" s="30"/>
      <c r="OH412" s="30"/>
      <c r="OI412" s="30"/>
      <c r="OJ412" s="30"/>
      <c r="OK412" s="30"/>
      <c r="OL412" s="30"/>
      <c r="OM412" s="30">
        <f t="shared" si="1207"/>
        <v>1</v>
      </c>
      <c r="ON412" s="51"/>
    </row>
    <row r="413" spans="1:404" s="8" customFormat="1" ht="67.5" hidden="1" customHeight="1">
      <c r="A413" s="310"/>
      <c r="B413" s="28">
        <v>128</v>
      </c>
      <c r="C413" s="33" t="s">
        <v>67</v>
      </c>
      <c r="D413" s="33" t="s">
        <v>2</v>
      </c>
      <c r="E413" s="33" t="s">
        <v>775</v>
      </c>
      <c r="F413" s="358"/>
      <c r="G413" s="29"/>
      <c r="H413" s="33" t="s">
        <v>776</v>
      </c>
      <c r="I413" s="34" t="s">
        <v>790</v>
      </c>
      <c r="J413" s="30"/>
      <c r="K413" s="30" t="s">
        <v>636</v>
      </c>
      <c r="L413" s="30" t="s">
        <v>957</v>
      </c>
      <c r="M413" s="29" t="s">
        <v>985</v>
      </c>
      <c r="N413" s="93" t="s">
        <v>981</v>
      </c>
      <c r="O413" s="301"/>
      <c r="P413" s="30"/>
      <c r="Q413" s="30"/>
      <c r="R413" s="30"/>
      <c r="S413" s="30"/>
      <c r="T413" s="30"/>
      <c r="U413" s="30"/>
      <c r="V413" s="30"/>
      <c r="W413" s="30"/>
      <c r="X413" s="30"/>
      <c r="Y413" s="30"/>
      <c r="Z413" s="30" t="s">
        <v>27</v>
      </c>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130"/>
      <c r="CP413" s="130"/>
      <c r="CQ413" s="130"/>
      <c r="CR413" s="130"/>
      <c r="CS413" s="130"/>
      <c r="CT413" s="130"/>
      <c r="CU413" s="130"/>
      <c r="CV413" s="130"/>
      <c r="CW413" s="130"/>
      <c r="CX413" s="130"/>
      <c r="CY413" s="30"/>
      <c r="CZ413" s="30"/>
      <c r="DA413" s="30"/>
      <c r="DB413" s="30"/>
      <c r="DC413" s="30"/>
      <c r="DD413" s="30"/>
      <c r="DE413" s="30"/>
      <c r="DF413" s="30"/>
      <c r="DG413" s="30"/>
      <c r="DH413" s="135"/>
      <c r="DI413" s="30"/>
      <c r="DJ413" s="30"/>
      <c r="DK413" s="30"/>
      <c r="DL413" s="30"/>
      <c r="DM413" s="30"/>
      <c r="DN413" s="30"/>
      <c r="DO413" s="30"/>
      <c r="DP413" s="30"/>
      <c r="DQ413" s="30"/>
      <c r="DR413" s="135"/>
      <c r="DS413" s="30"/>
      <c r="DT413" s="30"/>
      <c r="DU413" s="30"/>
      <c r="DV413" s="130"/>
      <c r="DW413" s="130"/>
      <c r="DX413" s="130"/>
      <c r="DY413" s="130"/>
      <c r="DZ413" s="130"/>
      <c r="EA413" s="130"/>
      <c r="EB413" s="130"/>
      <c r="EC413" s="130"/>
      <c r="ED413" s="130"/>
      <c r="EE413" s="130"/>
      <c r="EF413" s="130"/>
      <c r="EG413" s="130"/>
      <c r="EH413" s="130"/>
      <c r="EI413" s="130"/>
      <c r="EJ413" s="130"/>
      <c r="EK413" s="130"/>
      <c r="EL413" s="130"/>
      <c r="EM413" s="130"/>
      <c r="EN413" s="130"/>
      <c r="EO413" s="130"/>
      <c r="EP413" s="30"/>
      <c r="EQ413" s="30"/>
      <c r="ER413" s="30"/>
      <c r="ES413" s="30"/>
      <c r="ET413" s="30"/>
      <c r="EU413" s="30"/>
      <c r="EV413" s="30"/>
      <c r="EW413" s="30"/>
      <c r="EX413" s="30"/>
      <c r="EY413" s="135"/>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130"/>
      <c r="LE413" s="130"/>
      <c r="LF413" s="130"/>
      <c r="LG413" s="130"/>
      <c r="LH413" s="130"/>
      <c r="LI413" s="130"/>
      <c r="LJ413" s="130"/>
      <c r="LK413" s="130"/>
      <c r="LL413" s="130"/>
      <c r="LM413" s="130"/>
      <c r="LN413" s="130"/>
      <c r="LO413" s="130"/>
      <c r="LP413" s="130"/>
      <c r="LQ413" s="130"/>
      <c r="LR413" s="130"/>
      <c r="LS413" s="130"/>
      <c r="LT413" s="130"/>
      <c r="LU413" s="130"/>
      <c r="LV413" s="130"/>
      <c r="LW413" s="130"/>
      <c r="LX413" s="135"/>
      <c r="LY413" s="30"/>
      <c r="LZ413" s="30"/>
      <c r="MA413" s="30"/>
      <c r="MB413" s="30"/>
      <c r="MC413" s="30"/>
      <c r="MD413" s="30"/>
      <c r="ME413" s="30"/>
      <c r="MF413" s="30"/>
      <c r="MG413" s="30"/>
      <c r="MH413" s="30"/>
      <c r="MI413" s="30"/>
      <c r="MJ413" s="30"/>
      <c r="MK413" s="30"/>
      <c r="ML413" s="30"/>
      <c r="MM413" s="30"/>
      <c r="MN413" s="30"/>
      <c r="MO413" s="30"/>
      <c r="MP413" s="30"/>
      <c r="MQ413" s="30"/>
      <c r="MR413" s="30"/>
      <c r="MS413" s="30"/>
      <c r="MT413" s="30"/>
      <c r="MU413" s="30"/>
      <c r="MV413" s="30"/>
      <c r="MW413" s="30"/>
      <c r="MX413" s="30"/>
      <c r="MY413" s="30"/>
      <c r="MZ413" s="30"/>
      <c r="NA413" s="30"/>
      <c r="NB413" s="30"/>
      <c r="NC413" s="135"/>
      <c r="ND413" s="30"/>
      <c r="NE413" s="30"/>
      <c r="NF413" s="30"/>
      <c r="NG413" s="30"/>
      <c r="NH413" s="30"/>
      <c r="NI413" s="30"/>
      <c r="NJ413" s="30"/>
      <c r="NK413" s="30"/>
      <c r="NL413" s="30"/>
      <c r="NM413" s="30"/>
      <c r="NN413" s="30"/>
      <c r="NO413" s="30"/>
      <c r="NP413" s="30"/>
      <c r="NQ413" s="30"/>
      <c r="NR413" s="30"/>
      <c r="NS413" s="30"/>
      <c r="NT413" s="30"/>
      <c r="NU413" s="30"/>
      <c r="NV413" s="30"/>
      <c r="NW413" s="30"/>
      <c r="NX413" s="30"/>
      <c r="NY413" s="30"/>
      <c r="NZ413" s="30"/>
      <c r="OA413" s="30"/>
      <c r="OB413" s="30"/>
      <c r="OC413" s="30"/>
      <c r="OD413" s="30"/>
      <c r="OE413" s="30"/>
      <c r="OF413" s="30"/>
      <c r="OG413" s="30"/>
      <c r="OH413" s="30"/>
      <c r="OI413" s="30"/>
      <c r="OJ413" s="30"/>
      <c r="OK413" s="30"/>
      <c r="OL413" s="30"/>
      <c r="OM413" s="30">
        <f t="shared" si="1207"/>
        <v>1</v>
      </c>
      <c r="ON413" s="28"/>
    </row>
    <row r="414" spans="1:404" ht="78.75" hidden="1" customHeight="1">
      <c r="A414" s="311"/>
      <c r="B414" s="61">
        <v>128</v>
      </c>
      <c r="C414" s="16" t="s">
        <v>67</v>
      </c>
      <c r="D414" s="16" t="s">
        <v>2</v>
      </c>
      <c r="E414" s="16" t="s">
        <v>366</v>
      </c>
      <c r="F414" s="358"/>
      <c r="G414" s="14"/>
      <c r="H414" s="16" t="s">
        <v>366</v>
      </c>
      <c r="I414" s="26" t="s">
        <v>792</v>
      </c>
      <c r="J414" s="54"/>
      <c r="K414" s="30" t="s">
        <v>636</v>
      </c>
      <c r="L414" s="30" t="s">
        <v>957</v>
      </c>
      <c r="M414" s="29" t="s">
        <v>985</v>
      </c>
      <c r="N414" s="93" t="s">
        <v>981</v>
      </c>
      <c r="O414" s="302"/>
      <c r="P414" s="54"/>
      <c r="Q414" s="30"/>
      <c r="R414" s="30"/>
      <c r="S414" s="30"/>
      <c r="T414" s="30"/>
      <c r="U414" s="30"/>
      <c r="V414" s="30"/>
      <c r="W414" s="30"/>
      <c r="X414" s="30"/>
      <c r="Y414" s="30"/>
      <c r="Z414" s="30"/>
      <c r="AA414" s="30" t="s">
        <v>27</v>
      </c>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130"/>
      <c r="CP414" s="130"/>
      <c r="CQ414" s="130"/>
      <c r="CR414" s="130"/>
      <c r="CS414" s="130"/>
      <c r="CT414" s="130"/>
      <c r="CU414" s="130"/>
      <c r="CV414" s="130"/>
      <c r="CW414" s="130"/>
      <c r="CX414" s="130"/>
      <c r="CY414" s="30"/>
      <c r="CZ414" s="30"/>
      <c r="DA414" s="30"/>
      <c r="DB414" s="30"/>
      <c r="DC414" s="30"/>
      <c r="DD414" s="30"/>
      <c r="DE414" s="30"/>
      <c r="DF414" s="30"/>
      <c r="DG414" s="30"/>
      <c r="DH414" s="135"/>
      <c r="DI414" s="30"/>
      <c r="DJ414" s="30"/>
      <c r="DK414" s="30"/>
      <c r="DL414" s="30"/>
      <c r="DM414" s="30"/>
      <c r="DN414" s="30"/>
      <c r="DO414" s="30"/>
      <c r="DP414" s="30"/>
      <c r="DQ414" s="30"/>
      <c r="DR414" s="135"/>
      <c r="DS414" s="30"/>
      <c r="DT414" s="30"/>
      <c r="DU414" s="30"/>
      <c r="DV414" s="130"/>
      <c r="DW414" s="130"/>
      <c r="DX414" s="130"/>
      <c r="DY414" s="130"/>
      <c r="DZ414" s="130"/>
      <c r="EA414" s="130"/>
      <c r="EB414" s="130"/>
      <c r="EC414" s="130"/>
      <c r="ED414" s="130"/>
      <c r="EE414" s="130"/>
      <c r="EF414" s="130"/>
      <c r="EG414" s="130"/>
      <c r="EH414" s="130"/>
      <c r="EI414" s="130"/>
      <c r="EJ414" s="130"/>
      <c r="EK414" s="130"/>
      <c r="EL414" s="130"/>
      <c r="EM414" s="130"/>
      <c r="EN414" s="130"/>
      <c r="EO414" s="130"/>
      <c r="EP414" s="30"/>
      <c r="EQ414" s="30"/>
      <c r="ER414" s="30"/>
      <c r="ES414" s="30"/>
      <c r="ET414" s="30"/>
      <c r="EU414" s="30"/>
      <c r="EV414" s="30"/>
      <c r="EW414" s="30"/>
      <c r="EX414" s="30"/>
      <c r="EY414" s="135"/>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c r="IY414" s="30"/>
      <c r="IZ414" s="30"/>
      <c r="JA414" s="30"/>
      <c r="JB414" s="30"/>
      <c r="JC414" s="30"/>
      <c r="JD414" s="30"/>
      <c r="JE414" s="30"/>
      <c r="JF414" s="30"/>
      <c r="JG414" s="30"/>
      <c r="JH414" s="30"/>
      <c r="JI414" s="30"/>
      <c r="JJ414" s="30"/>
      <c r="JK414" s="30"/>
      <c r="JL414" s="30"/>
      <c r="JM414" s="30"/>
      <c r="JN414" s="30"/>
      <c r="JO414" s="30"/>
      <c r="JP414" s="30"/>
      <c r="JQ414" s="30"/>
      <c r="JR414" s="30"/>
      <c r="JS414" s="30"/>
      <c r="JT414" s="30"/>
      <c r="JU414" s="30"/>
      <c r="JV414" s="30"/>
      <c r="JW414" s="30"/>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130"/>
      <c r="LE414" s="130"/>
      <c r="LF414" s="130"/>
      <c r="LG414" s="130"/>
      <c r="LH414" s="130"/>
      <c r="LI414" s="130"/>
      <c r="LJ414" s="130"/>
      <c r="LK414" s="130"/>
      <c r="LL414" s="130"/>
      <c r="LM414" s="130"/>
      <c r="LN414" s="130"/>
      <c r="LO414" s="130"/>
      <c r="LP414" s="130"/>
      <c r="LQ414" s="130"/>
      <c r="LR414" s="130"/>
      <c r="LS414" s="130"/>
      <c r="LT414" s="130"/>
      <c r="LU414" s="130"/>
      <c r="LV414" s="130"/>
      <c r="LW414" s="130"/>
      <c r="LX414" s="135"/>
      <c r="LY414" s="30"/>
      <c r="LZ414" s="30"/>
      <c r="MA414" s="30"/>
      <c r="MB414" s="30"/>
      <c r="MC414" s="30"/>
      <c r="MD414" s="30"/>
      <c r="ME414" s="30"/>
      <c r="MF414" s="30"/>
      <c r="MG414" s="30"/>
      <c r="MH414" s="30"/>
      <c r="MI414" s="30"/>
      <c r="MJ414" s="30"/>
      <c r="MK414" s="30"/>
      <c r="ML414" s="30"/>
      <c r="MM414" s="30"/>
      <c r="MN414" s="30"/>
      <c r="MO414" s="30"/>
      <c r="MP414" s="30"/>
      <c r="MQ414" s="30"/>
      <c r="MR414" s="30"/>
      <c r="MS414" s="30"/>
      <c r="MT414" s="30"/>
      <c r="MU414" s="30"/>
      <c r="MV414" s="30"/>
      <c r="MW414" s="30"/>
      <c r="MX414" s="30"/>
      <c r="MY414" s="30"/>
      <c r="MZ414" s="30"/>
      <c r="NA414" s="30"/>
      <c r="NB414" s="30"/>
      <c r="NC414" s="135"/>
      <c r="ND414" s="30"/>
      <c r="NE414" s="30"/>
      <c r="NF414" s="30"/>
      <c r="NG414" s="30"/>
      <c r="NH414" s="30"/>
      <c r="NI414" s="30"/>
      <c r="NJ414" s="30"/>
      <c r="NK414" s="30"/>
      <c r="NL414" s="30"/>
      <c r="NM414" s="30"/>
      <c r="NN414" s="30"/>
      <c r="NO414" s="30"/>
      <c r="NP414" s="30"/>
      <c r="NQ414" s="30"/>
      <c r="NR414" s="30"/>
      <c r="NS414" s="30"/>
      <c r="NT414" s="30"/>
      <c r="NU414" s="30"/>
      <c r="NV414" s="30"/>
      <c r="NW414" s="30"/>
      <c r="NX414" s="30"/>
      <c r="NY414" s="30"/>
      <c r="NZ414" s="30"/>
      <c r="OA414" s="30"/>
      <c r="OB414" s="30"/>
      <c r="OC414" s="30"/>
      <c r="OD414" s="30"/>
      <c r="OE414" s="30"/>
      <c r="OF414" s="30"/>
      <c r="OG414" s="30"/>
      <c r="OH414" s="30"/>
      <c r="OI414" s="30"/>
      <c r="OJ414" s="30"/>
      <c r="OK414" s="30"/>
      <c r="OL414" s="30"/>
      <c r="OM414" s="30">
        <f t="shared" si="1207"/>
        <v>1</v>
      </c>
      <c r="ON414" s="51"/>
    </row>
    <row r="415" spans="1:404" ht="54" hidden="1" customHeight="1">
      <c r="A415" s="309">
        <v>397</v>
      </c>
      <c r="B415" s="65">
        <v>129</v>
      </c>
      <c r="C415" s="16" t="s">
        <v>68</v>
      </c>
      <c r="D415" s="16" t="s">
        <v>2</v>
      </c>
      <c r="E415" s="16" t="s">
        <v>600</v>
      </c>
      <c r="F415" s="82" t="s">
        <v>2</v>
      </c>
      <c r="G415" s="64"/>
      <c r="H415" s="16" t="s">
        <v>600</v>
      </c>
      <c r="I415" s="34" t="s">
        <v>1095</v>
      </c>
      <c r="J415" s="66"/>
      <c r="K415" s="30" t="s">
        <v>636</v>
      </c>
      <c r="L415" s="30" t="s">
        <v>957</v>
      </c>
      <c r="M415" s="29" t="s">
        <v>985</v>
      </c>
      <c r="N415" s="93" t="s">
        <v>981</v>
      </c>
      <c r="O415" s="300" t="s">
        <v>27</v>
      </c>
      <c r="P415" s="66"/>
      <c r="Q415" s="30" t="s">
        <v>27</v>
      </c>
      <c r="R415" s="30"/>
      <c r="S415" s="30"/>
      <c r="T415" s="30"/>
      <c r="U415" s="30"/>
      <c r="V415" s="30"/>
      <c r="W415" s="30"/>
      <c r="X415" s="30"/>
      <c r="Y415" s="30"/>
      <c r="Z415" s="30"/>
      <c r="AA415" s="30"/>
      <c r="AB415" s="152" t="s">
        <v>1083</v>
      </c>
      <c r="AC415" s="152" t="s">
        <v>1083</v>
      </c>
      <c r="AD415" s="152" t="s">
        <v>1083</v>
      </c>
      <c r="AE415" s="30">
        <v>2</v>
      </c>
      <c r="AF415" s="30">
        <v>2</v>
      </c>
      <c r="AG415" s="30">
        <v>2</v>
      </c>
      <c r="AH415" s="30">
        <v>2</v>
      </c>
      <c r="AI415" s="23">
        <v>2</v>
      </c>
      <c r="AJ415" s="23">
        <v>2</v>
      </c>
      <c r="AK415" s="30">
        <v>2</v>
      </c>
      <c r="AL415" s="30">
        <v>2</v>
      </c>
      <c r="AM415" s="30">
        <v>2</v>
      </c>
      <c r="AN415" s="30">
        <v>2</v>
      </c>
      <c r="AO415" s="30">
        <v>2</v>
      </c>
      <c r="AP415" s="23">
        <v>2</v>
      </c>
      <c r="AQ415" s="30">
        <v>2</v>
      </c>
      <c r="AR415" s="23">
        <v>2</v>
      </c>
      <c r="AS415" s="30">
        <v>2</v>
      </c>
      <c r="AT415" s="30">
        <v>2</v>
      </c>
      <c r="AU415" s="30">
        <v>2</v>
      </c>
      <c r="AV415" s="30">
        <v>2</v>
      </c>
      <c r="AW415" s="173">
        <f>COUNTIF(AE415:AV415,"2")</f>
        <v>18</v>
      </c>
      <c r="AX415" s="174">
        <f t="shared" ref="AX415" si="1310">AW415/(AW415+AY415+BA415+BC415)</f>
        <v>1</v>
      </c>
      <c r="AY415" s="173">
        <f>COUNTIF(AE415:AV415,"1")</f>
        <v>0</v>
      </c>
      <c r="AZ415" s="174">
        <f t="shared" ref="AZ415" si="1311">AY415/(AW415+AY415+BA415+BC415)</f>
        <v>0</v>
      </c>
      <c r="BA415" s="173">
        <f>COUNTIF(AE415:AV415,"0")</f>
        <v>0</v>
      </c>
      <c r="BB415" s="174">
        <f t="shared" ref="BB415" si="1312">BA415/(AW415+AY415+BA415+BC415)</f>
        <v>0</v>
      </c>
      <c r="BC415" s="173">
        <f>COUNTIF(AE415:AV415,"KĐG")</f>
        <v>0</v>
      </c>
      <c r="BD415" s="174">
        <f t="shared" ref="BD415" si="1313">BC415/(AW415+AY415+BA415+BC415)</f>
        <v>0</v>
      </c>
      <c r="BE415" s="175">
        <f t="shared" ref="BE415" si="1314">(((AW415*2)+(AY415*1)+(BA415*0)))/(AW415+AY415+BA415)</f>
        <v>2</v>
      </c>
      <c r="BF415" s="169" t="str">
        <f t="shared" ref="BF415" si="1315">IF(BD415&gt;=50%,"KĐG",IF(BE415&gt;=1.6,"ĐMT",IF(BE415&gt;=1,"CCG","CĐ")))</f>
        <v>ĐMT</v>
      </c>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130"/>
      <c r="CP415" s="130"/>
      <c r="CQ415" s="130"/>
      <c r="CR415" s="130"/>
      <c r="CS415" s="130"/>
      <c r="CT415" s="130"/>
      <c r="CU415" s="130"/>
      <c r="CV415" s="130"/>
      <c r="CW415" s="130"/>
      <c r="CX415" s="130"/>
      <c r="CY415" s="30"/>
      <c r="CZ415" s="30"/>
      <c r="DA415" s="30"/>
      <c r="DB415" s="30"/>
      <c r="DC415" s="30"/>
      <c r="DD415" s="30"/>
      <c r="DE415" s="30"/>
      <c r="DF415" s="30"/>
      <c r="DG415" s="30"/>
      <c r="DH415" s="135"/>
      <c r="DI415" s="30"/>
      <c r="DJ415" s="30"/>
      <c r="DK415" s="30"/>
      <c r="DL415" s="30"/>
      <c r="DM415" s="30"/>
      <c r="DN415" s="30"/>
      <c r="DO415" s="30"/>
      <c r="DP415" s="30"/>
      <c r="DQ415" s="30"/>
      <c r="DR415" s="135"/>
      <c r="DS415" s="30"/>
      <c r="DT415" s="30"/>
      <c r="DU415" s="30"/>
      <c r="DV415" s="130"/>
      <c r="DW415" s="130"/>
      <c r="DX415" s="130"/>
      <c r="DY415" s="130"/>
      <c r="DZ415" s="130"/>
      <c r="EA415" s="130"/>
      <c r="EB415" s="130"/>
      <c r="EC415" s="130"/>
      <c r="ED415" s="130"/>
      <c r="EE415" s="130"/>
      <c r="EF415" s="130"/>
      <c r="EG415" s="130"/>
      <c r="EH415" s="130"/>
      <c r="EI415" s="130"/>
      <c r="EJ415" s="130"/>
      <c r="EK415" s="130"/>
      <c r="EL415" s="130"/>
      <c r="EM415" s="130"/>
      <c r="EN415" s="130"/>
      <c r="EO415" s="130"/>
      <c r="EP415" s="30"/>
      <c r="EQ415" s="30"/>
      <c r="ER415" s="30"/>
      <c r="ES415" s="30"/>
      <c r="ET415" s="30"/>
      <c r="EU415" s="30"/>
      <c r="EV415" s="30"/>
      <c r="EW415" s="30"/>
      <c r="EX415" s="30"/>
      <c r="EY415" s="135"/>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130"/>
      <c r="LE415" s="130"/>
      <c r="LF415" s="130"/>
      <c r="LG415" s="130"/>
      <c r="LH415" s="130"/>
      <c r="LI415" s="130"/>
      <c r="LJ415" s="130"/>
      <c r="LK415" s="130"/>
      <c r="LL415" s="130"/>
      <c r="LM415" s="130"/>
      <c r="LN415" s="130"/>
      <c r="LO415" s="130"/>
      <c r="LP415" s="130"/>
      <c r="LQ415" s="130"/>
      <c r="LR415" s="130"/>
      <c r="LS415" s="130"/>
      <c r="LT415" s="130"/>
      <c r="LU415" s="130"/>
      <c r="LV415" s="130"/>
      <c r="LW415" s="130"/>
      <c r="LX415" s="135"/>
      <c r="LY415" s="30"/>
      <c r="LZ415" s="30"/>
      <c r="MA415" s="30"/>
      <c r="MB415" s="30"/>
      <c r="MC415" s="30"/>
      <c r="MD415" s="30"/>
      <c r="ME415" s="30"/>
      <c r="MF415" s="30"/>
      <c r="MG415" s="30"/>
      <c r="MH415" s="30"/>
      <c r="MI415" s="30"/>
      <c r="MJ415" s="30"/>
      <c r="MK415" s="30"/>
      <c r="ML415" s="30"/>
      <c r="MM415" s="30"/>
      <c r="MN415" s="30"/>
      <c r="MO415" s="30"/>
      <c r="MP415" s="30"/>
      <c r="MQ415" s="30"/>
      <c r="MR415" s="30"/>
      <c r="MS415" s="30"/>
      <c r="MT415" s="30"/>
      <c r="MU415" s="30"/>
      <c r="MV415" s="30"/>
      <c r="MW415" s="30"/>
      <c r="MX415" s="30"/>
      <c r="MY415" s="30"/>
      <c r="MZ415" s="30"/>
      <c r="NA415" s="30"/>
      <c r="NB415" s="30"/>
      <c r="NC415" s="135"/>
      <c r="ND415" s="30"/>
      <c r="NE415" s="30"/>
      <c r="NF415" s="30"/>
      <c r="NG415" s="30"/>
      <c r="NH415" s="30"/>
      <c r="NI415" s="30"/>
      <c r="NJ415" s="30"/>
      <c r="NK415" s="30"/>
      <c r="NL415" s="30"/>
      <c r="NM415" s="30"/>
      <c r="NN415" s="30"/>
      <c r="NO415" s="30"/>
      <c r="NP415" s="30"/>
      <c r="NQ415" s="30"/>
      <c r="NR415" s="30"/>
      <c r="NS415" s="30"/>
      <c r="NT415" s="30"/>
      <c r="NU415" s="30"/>
      <c r="NV415" s="30"/>
      <c r="NW415" s="30"/>
      <c r="NX415" s="30"/>
      <c r="NY415" s="30"/>
      <c r="NZ415" s="30"/>
      <c r="OA415" s="30"/>
      <c r="OB415" s="30"/>
      <c r="OC415" s="30"/>
      <c r="OD415" s="30"/>
      <c r="OE415" s="30"/>
      <c r="OF415" s="30"/>
      <c r="OG415" s="30"/>
      <c r="OH415" s="30"/>
      <c r="OI415" s="30"/>
      <c r="OJ415" s="30"/>
      <c r="OK415" s="30"/>
      <c r="OL415" s="30"/>
      <c r="OM415" s="30">
        <f t="shared" si="1207"/>
        <v>1</v>
      </c>
      <c r="ON415" s="121"/>
    </row>
    <row r="416" spans="1:404" ht="55.5" hidden="1" customHeight="1">
      <c r="A416" s="310"/>
      <c r="B416" s="65">
        <v>129</v>
      </c>
      <c r="C416" s="16" t="s">
        <v>68</v>
      </c>
      <c r="D416" s="16" t="s">
        <v>2</v>
      </c>
      <c r="E416" s="16" t="s">
        <v>601</v>
      </c>
      <c r="F416" s="82" t="s">
        <v>2</v>
      </c>
      <c r="G416" s="64"/>
      <c r="H416" s="16" t="s">
        <v>601</v>
      </c>
      <c r="I416" s="26" t="s">
        <v>1169</v>
      </c>
      <c r="J416" s="66"/>
      <c r="K416" s="30" t="s">
        <v>636</v>
      </c>
      <c r="L416" s="30" t="s">
        <v>957</v>
      </c>
      <c r="M416" s="29" t="s">
        <v>985</v>
      </c>
      <c r="N416" s="93" t="s">
        <v>981</v>
      </c>
      <c r="O416" s="301"/>
      <c r="P416" s="66"/>
      <c r="Q416" s="30"/>
      <c r="R416" s="30" t="s">
        <v>27</v>
      </c>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152" t="s">
        <v>1083</v>
      </c>
      <c r="BH416" s="152" t="s">
        <v>1083</v>
      </c>
      <c r="BI416" s="152" t="s">
        <v>1083</v>
      </c>
      <c r="BJ416" s="30">
        <v>2</v>
      </c>
      <c r="BK416" s="30">
        <v>2</v>
      </c>
      <c r="BL416" s="30">
        <v>2</v>
      </c>
      <c r="BM416" s="30">
        <v>2</v>
      </c>
      <c r="BN416" s="23">
        <v>2</v>
      </c>
      <c r="BO416" s="23">
        <v>2</v>
      </c>
      <c r="BP416" s="30">
        <v>2</v>
      </c>
      <c r="BQ416" s="30">
        <v>2</v>
      </c>
      <c r="BR416" s="30">
        <v>2</v>
      </c>
      <c r="BS416" s="30">
        <v>2</v>
      </c>
      <c r="BT416" s="30">
        <v>2</v>
      </c>
      <c r="BU416" s="23">
        <v>2</v>
      </c>
      <c r="BV416" s="30">
        <v>2</v>
      </c>
      <c r="BW416" s="23">
        <v>1</v>
      </c>
      <c r="BX416" s="30">
        <v>2</v>
      </c>
      <c r="BY416" s="30">
        <v>2</v>
      </c>
      <c r="BZ416" s="30">
        <v>2</v>
      </c>
      <c r="CA416" s="30">
        <v>1</v>
      </c>
      <c r="CB416" s="30"/>
      <c r="CC416" s="185">
        <f>COUNTIF(BJ416:CA416,"2")</f>
        <v>16</v>
      </c>
      <c r="CD416" s="186">
        <f t="shared" ref="CD416" si="1316">CC416/(CC416+CE416+CG416+CI416)</f>
        <v>0.88888888888888884</v>
      </c>
      <c r="CE416" s="185">
        <f>COUNTIF(BJ416:CA416,"1")</f>
        <v>2</v>
      </c>
      <c r="CF416" s="186">
        <f t="shared" ref="CF416" si="1317">CE416/(CC416+CE416+CG416+CI416)</f>
        <v>0.1111111111111111</v>
      </c>
      <c r="CG416" s="185">
        <f>COUNTIF(BJ416:CA416,"0")</f>
        <v>0</v>
      </c>
      <c r="CH416" s="186">
        <f t="shared" ref="CH416" si="1318">CG416/(CC416+CE416+CG416+CI416)</f>
        <v>0</v>
      </c>
      <c r="CI416" s="185">
        <f>COUNTIF(BJ416:CA416,"KĐG")</f>
        <v>0</v>
      </c>
      <c r="CJ416" s="186">
        <f t="shared" ref="CJ416" si="1319">CI416/(CC416+CE416+CG416+CI416)</f>
        <v>0</v>
      </c>
      <c r="CK416" s="187">
        <f t="shared" ref="CK416" si="1320">(((CC416*2)+(CE416*1)+(CG416*0)))/(CC416+CE416+CG416)</f>
        <v>1.8888888888888888</v>
      </c>
      <c r="CL416" s="169" t="str">
        <f t="shared" ref="CL416" si="1321">IF(CJ416&gt;=50%,"KĐG",IF(CK416&gt;=1.6,"ĐMT",IF(CK416&gt;=1,"CCG","CĐ")))</f>
        <v>ĐMT</v>
      </c>
      <c r="CM416" s="30"/>
      <c r="CN416" s="30"/>
      <c r="CO416" s="130"/>
      <c r="CP416" s="130"/>
      <c r="CQ416" s="130"/>
      <c r="CR416" s="130"/>
      <c r="CS416" s="130"/>
      <c r="CT416" s="130"/>
      <c r="CU416" s="130"/>
      <c r="CV416" s="130"/>
      <c r="CW416" s="130"/>
      <c r="CX416" s="130"/>
      <c r="CY416" s="30"/>
      <c r="CZ416" s="30"/>
      <c r="DA416" s="30"/>
      <c r="DB416" s="30"/>
      <c r="DC416" s="30"/>
      <c r="DD416" s="30"/>
      <c r="DE416" s="30"/>
      <c r="DF416" s="30"/>
      <c r="DG416" s="30"/>
      <c r="DH416" s="135"/>
      <c r="DI416" s="30"/>
      <c r="DJ416" s="30"/>
      <c r="DK416" s="30"/>
      <c r="DL416" s="30"/>
      <c r="DM416" s="30"/>
      <c r="DN416" s="30"/>
      <c r="DO416" s="30"/>
      <c r="DP416" s="30"/>
      <c r="DQ416" s="30"/>
      <c r="DR416" s="135"/>
      <c r="DS416" s="30"/>
      <c r="DT416" s="30"/>
      <c r="DU416" s="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30"/>
      <c r="EQ416" s="30"/>
      <c r="ER416" s="30"/>
      <c r="ES416" s="30"/>
      <c r="ET416" s="30"/>
      <c r="EU416" s="30"/>
      <c r="EV416" s="30"/>
      <c r="EW416" s="30"/>
      <c r="EX416" s="30"/>
      <c r="EY416" s="135"/>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130"/>
      <c r="LE416" s="130"/>
      <c r="LF416" s="130"/>
      <c r="LG416" s="130"/>
      <c r="LH416" s="130"/>
      <c r="LI416" s="130"/>
      <c r="LJ416" s="130"/>
      <c r="LK416" s="130"/>
      <c r="LL416" s="130"/>
      <c r="LM416" s="130"/>
      <c r="LN416" s="130"/>
      <c r="LO416" s="130"/>
      <c r="LP416" s="130"/>
      <c r="LQ416" s="130"/>
      <c r="LR416" s="130"/>
      <c r="LS416" s="130"/>
      <c r="LT416" s="130"/>
      <c r="LU416" s="130"/>
      <c r="LV416" s="130"/>
      <c r="LW416" s="130"/>
      <c r="LX416" s="135"/>
      <c r="LY416" s="30"/>
      <c r="LZ416" s="30"/>
      <c r="MA416" s="30"/>
      <c r="MB416" s="30"/>
      <c r="MC416" s="30"/>
      <c r="MD416" s="30"/>
      <c r="ME416" s="30"/>
      <c r="MF416" s="30"/>
      <c r="MG416" s="30"/>
      <c r="MH416" s="30"/>
      <c r="MI416" s="30"/>
      <c r="MJ416" s="30"/>
      <c r="MK416" s="30"/>
      <c r="ML416" s="30"/>
      <c r="MM416" s="30"/>
      <c r="MN416" s="30"/>
      <c r="MO416" s="30"/>
      <c r="MP416" s="30"/>
      <c r="MQ416" s="30"/>
      <c r="MR416" s="30"/>
      <c r="MS416" s="30"/>
      <c r="MT416" s="30"/>
      <c r="MU416" s="30"/>
      <c r="MV416" s="30"/>
      <c r="MW416" s="30"/>
      <c r="MX416" s="30"/>
      <c r="MY416" s="30"/>
      <c r="MZ416" s="30"/>
      <c r="NA416" s="30"/>
      <c r="NB416" s="30"/>
      <c r="NC416" s="135"/>
      <c r="ND416" s="30"/>
      <c r="NE416" s="30"/>
      <c r="NF416" s="30"/>
      <c r="NG416" s="30"/>
      <c r="NH416" s="30"/>
      <c r="NI416" s="30"/>
      <c r="NJ416" s="30"/>
      <c r="NK416" s="30"/>
      <c r="NL416" s="30"/>
      <c r="NM416" s="30"/>
      <c r="NN416" s="30"/>
      <c r="NO416" s="30"/>
      <c r="NP416" s="30"/>
      <c r="NQ416" s="30"/>
      <c r="NR416" s="30"/>
      <c r="NS416" s="30"/>
      <c r="NT416" s="30"/>
      <c r="NU416" s="30"/>
      <c r="NV416" s="30"/>
      <c r="NW416" s="30"/>
      <c r="NX416" s="30"/>
      <c r="NY416" s="30"/>
      <c r="NZ416" s="30"/>
      <c r="OA416" s="30"/>
      <c r="OB416" s="30"/>
      <c r="OC416" s="30"/>
      <c r="OD416" s="30"/>
      <c r="OE416" s="30"/>
      <c r="OF416" s="30"/>
      <c r="OG416" s="30"/>
      <c r="OH416" s="30"/>
      <c r="OI416" s="30"/>
      <c r="OJ416" s="30"/>
      <c r="OK416" s="30"/>
      <c r="OL416" s="30"/>
      <c r="OM416" s="30">
        <f t="shared" si="1207"/>
        <v>1</v>
      </c>
      <c r="ON416" s="65"/>
    </row>
    <row r="417" spans="1:404" ht="48.75" hidden="1" customHeight="1">
      <c r="A417" s="310"/>
      <c r="B417" s="65">
        <v>129</v>
      </c>
      <c r="C417" s="16" t="s">
        <v>68</v>
      </c>
      <c r="D417" s="16" t="s">
        <v>2</v>
      </c>
      <c r="E417" s="16" t="s">
        <v>367</v>
      </c>
      <c r="F417" s="82" t="s">
        <v>2</v>
      </c>
      <c r="G417" s="29"/>
      <c r="H417" s="16" t="s">
        <v>367</v>
      </c>
      <c r="I417" s="26" t="s">
        <v>1195</v>
      </c>
      <c r="J417" s="54"/>
      <c r="K417" s="30" t="s">
        <v>636</v>
      </c>
      <c r="L417" s="30" t="s">
        <v>957</v>
      </c>
      <c r="M417" s="29" t="s">
        <v>985</v>
      </c>
      <c r="N417" s="93" t="s">
        <v>981</v>
      </c>
      <c r="O417" s="301"/>
      <c r="P417" s="54"/>
      <c r="Q417" s="30"/>
      <c r="R417" s="30"/>
      <c r="S417" s="30" t="s">
        <v>27</v>
      </c>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152" t="s">
        <v>1083</v>
      </c>
      <c r="CN417" s="152" t="s">
        <v>1083</v>
      </c>
      <c r="CO417" s="152" t="s">
        <v>1083</v>
      </c>
      <c r="CP417" s="30">
        <v>2</v>
      </c>
      <c r="CQ417" s="30">
        <v>2</v>
      </c>
      <c r="CR417" s="30">
        <v>2</v>
      </c>
      <c r="CS417" s="30">
        <v>2</v>
      </c>
      <c r="CT417" s="23">
        <v>2</v>
      </c>
      <c r="CU417" s="23">
        <v>2</v>
      </c>
      <c r="CV417" s="30">
        <v>2</v>
      </c>
      <c r="CW417" s="30">
        <v>1</v>
      </c>
      <c r="CX417" s="30">
        <v>2</v>
      </c>
      <c r="CY417" s="30">
        <v>2</v>
      </c>
      <c r="CZ417" s="30">
        <v>2</v>
      </c>
      <c r="DA417" s="23">
        <v>2</v>
      </c>
      <c r="DB417" s="30">
        <v>2</v>
      </c>
      <c r="DC417" s="23">
        <v>1</v>
      </c>
      <c r="DD417" s="30">
        <v>2</v>
      </c>
      <c r="DE417" s="30">
        <v>2</v>
      </c>
      <c r="DF417" s="30">
        <v>2</v>
      </c>
      <c r="DG417" s="30"/>
      <c r="DH417" s="201">
        <f>COUNTIF(CP417:DG417,"2")</f>
        <v>15</v>
      </c>
      <c r="DI417" s="198">
        <f t="shared" ref="DI417" si="1322">DH417/(DH417+DJ417+DL417+DN417)</f>
        <v>0.88235294117647056</v>
      </c>
      <c r="DJ417" s="201">
        <f>COUNTIF(CP417:DG417,"1")</f>
        <v>2</v>
      </c>
      <c r="DK417" s="198">
        <f t="shared" ref="DK417" si="1323">DJ417/(DH417+DJ417+DL417+DN417)</f>
        <v>0.11764705882352941</v>
      </c>
      <c r="DL417" s="201">
        <f>COUNTIF(CP417:DG417,"0")</f>
        <v>0</v>
      </c>
      <c r="DM417" s="198">
        <f t="shared" ref="DM417" si="1324">DL417/(DH417+DJ417+DL417+DN417)</f>
        <v>0</v>
      </c>
      <c r="DN417" s="201">
        <f>COUNTIF(CP417:DG417,"KĐG")</f>
        <v>0</v>
      </c>
      <c r="DO417" s="198">
        <f t="shared" ref="DO417" si="1325">DN417/(DH417+DJ417+DL417+DN417)</f>
        <v>0</v>
      </c>
      <c r="DP417" s="199">
        <f t="shared" ref="DP417" si="1326">(((DH417*2)+(DJ417*1)+(DL417*0)))/(DH417+DJ417+DL417)</f>
        <v>1.8823529411764706</v>
      </c>
      <c r="DQ417" s="169" t="str">
        <f t="shared" ref="DQ417" si="1327">IF(DO417&gt;=50%,"KĐG",IF(DP417&gt;=1.6,"ĐMT",IF(DP417&gt;=1,"CCG","CĐ")))</f>
        <v>ĐMT</v>
      </c>
      <c r="DR417" s="135"/>
      <c r="DS417" s="30"/>
      <c r="DT417" s="30"/>
      <c r="DU417" s="30"/>
      <c r="DV417" s="130"/>
      <c r="DW417" s="130"/>
      <c r="DX417" s="130"/>
      <c r="DY417" s="130"/>
      <c r="DZ417" s="130"/>
      <c r="EA417" s="130"/>
      <c r="EB417" s="130"/>
      <c r="EC417" s="130"/>
      <c r="ED417" s="130"/>
      <c r="EE417" s="130"/>
      <c r="EF417" s="130"/>
      <c r="EG417" s="130"/>
      <c r="EH417" s="130"/>
      <c r="EI417" s="130"/>
      <c r="EJ417" s="130"/>
      <c r="EK417" s="130"/>
      <c r="EL417" s="130"/>
      <c r="EM417" s="130"/>
      <c r="EN417" s="130"/>
      <c r="EO417" s="130"/>
      <c r="EP417" s="30"/>
      <c r="EQ417" s="30"/>
      <c r="ER417" s="30"/>
      <c r="ES417" s="30"/>
      <c r="ET417" s="30"/>
      <c r="EU417" s="30"/>
      <c r="EV417" s="30"/>
      <c r="EW417" s="30"/>
      <c r="EX417" s="30"/>
      <c r="EY417" s="135"/>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130"/>
      <c r="LE417" s="130"/>
      <c r="LF417" s="130"/>
      <c r="LG417" s="130"/>
      <c r="LH417" s="130"/>
      <c r="LI417" s="130"/>
      <c r="LJ417" s="130"/>
      <c r="LK417" s="130"/>
      <c r="LL417" s="130"/>
      <c r="LM417" s="130"/>
      <c r="LN417" s="130"/>
      <c r="LO417" s="130"/>
      <c r="LP417" s="130"/>
      <c r="LQ417" s="130"/>
      <c r="LR417" s="130"/>
      <c r="LS417" s="130"/>
      <c r="LT417" s="130"/>
      <c r="LU417" s="130"/>
      <c r="LV417" s="130"/>
      <c r="LW417" s="130"/>
      <c r="LX417" s="135"/>
      <c r="LY417" s="30"/>
      <c r="LZ417" s="30"/>
      <c r="MA417" s="30"/>
      <c r="MB417" s="30"/>
      <c r="MC417" s="30"/>
      <c r="MD417" s="30"/>
      <c r="ME417" s="30"/>
      <c r="MF417" s="30"/>
      <c r="MG417" s="30"/>
      <c r="MH417" s="30"/>
      <c r="MI417" s="30"/>
      <c r="MJ417" s="30"/>
      <c r="MK417" s="30"/>
      <c r="ML417" s="30"/>
      <c r="MM417" s="30"/>
      <c r="MN417" s="30"/>
      <c r="MO417" s="30"/>
      <c r="MP417" s="30"/>
      <c r="MQ417" s="30"/>
      <c r="MR417" s="30"/>
      <c r="MS417" s="30"/>
      <c r="MT417" s="30"/>
      <c r="MU417" s="30"/>
      <c r="MV417" s="30"/>
      <c r="MW417" s="30"/>
      <c r="MX417" s="30"/>
      <c r="MY417" s="30"/>
      <c r="MZ417" s="30"/>
      <c r="NA417" s="30"/>
      <c r="NB417" s="30"/>
      <c r="NC417" s="135"/>
      <c r="ND417" s="30"/>
      <c r="NE417" s="30"/>
      <c r="NF417" s="30"/>
      <c r="NG417" s="30"/>
      <c r="NH417" s="30"/>
      <c r="NI417" s="30"/>
      <c r="NJ417" s="30"/>
      <c r="NK417" s="30"/>
      <c r="NL417" s="30"/>
      <c r="NM417" s="30"/>
      <c r="NN417" s="30"/>
      <c r="NO417" s="30"/>
      <c r="NP417" s="30"/>
      <c r="NQ417" s="30"/>
      <c r="NR417" s="30"/>
      <c r="NS417" s="30"/>
      <c r="NT417" s="30"/>
      <c r="NU417" s="30"/>
      <c r="NV417" s="30"/>
      <c r="NW417" s="30"/>
      <c r="NX417" s="30"/>
      <c r="NY417" s="30"/>
      <c r="NZ417" s="30"/>
      <c r="OA417" s="30"/>
      <c r="OB417" s="30"/>
      <c r="OC417" s="30"/>
      <c r="OD417" s="30"/>
      <c r="OE417" s="30"/>
      <c r="OF417" s="30"/>
      <c r="OG417" s="30"/>
      <c r="OH417" s="30"/>
      <c r="OI417" s="30"/>
      <c r="OJ417" s="30"/>
      <c r="OK417" s="30"/>
      <c r="OL417" s="30"/>
      <c r="OM417" s="30">
        <f t="shared" si="1207"/>
        <v>1</v>
      </c>
      <c r="ON417" s="51"/>
    </row>
    <row r="418" spans="1:404" ht="55.5" hidden="1" customHeight="1">
      <c r="A418" s="310"/>
      <c r="B418" s="65">
        <v>129</v>
      </c>
      <c r="C418" s="16" t="s">
        <v>68</v>
      </c>
      <c r="D418" s="16" t="s">
        <v>2</v>
      </c>
      <c r="E418" s="16" t="s">
        <v>598</v>
      </c>
      <c r="F418" s="82" t="s">
        <v>2</v>
      </c>
      <c r="G418" s="64"/>
      <c r="H418" s="16" t="s">
        <v>598</v>
      </c>
      <c r="I418" s="26" t="s">
        <v>1246</v>
      </c>
      <c r="J418" s="66"/>
      <c r="K418" s="30" t="s">
        <v>636</v>
      </c>
      <c r="L418" s="30" t="s">
        <v>957</v>
      </c>
      <c r="M418" s="29" t="s">
        <v>985</v>
      </c>
      <c r="N418" s="93" t="s">
        <v>981</v>
      </c>
      <c r="O418" s="301"/>
      <c r="P418" s="66"/>
      <c r="Q418" s="30"/>
      <c r="R418" s="30"/>
      <c r="S418" s="30"/>
      <c r="T418" s="30" t="s">
        <v>27</v>
      </c>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130"/>
      <c r="CP418" s="130"/>
      <c r="CQ418" s="130"/>
      <c r="CR418" s="130"/>
      <c r="CS418" s="130"/>
      <c r="CT418" s="130"/>
      <c r="CU418" s="130"/>
      <c r="CV418" s="130"/>
      <c r="CW418" s="130"/>
      <c r="CX418" s="130"/>
      <c r="CY418" s="30"/>
      <c r="CZ418" s="30"/>
      <c r="DA418" s="30"/>
      <c r="DB418" s="30"/>
      <c r="DC418" s="30"/>
      <c r="DD418" s="30"/>
      <c r="DE418" s="30"/>
      <c r="DF418" s="30"/>
      <c r="DG418" s="30"/>
      <c r="DH418" s="135"/>
      <c r="DI418" s="30"/>
      <c r="DJ418" s="30"/>
      <c r="DK418" s="30"/>
      <c r="DL418" s="30"/>
      <c r="DM418" s="30"/>
      <c r="DN418" s="30"/>
      <c r="DO418" s="30"/>
      <c r="DP418" s="30"/>
      <c r="DQ418" s="30"/>
      <c r="DR418" s="152" t="s">
        <v>1083</v>
      </c>
      <c r="DS418" s="152" t="s">
        <v>1083</v>
      </c>
      <c r="DT418" s="152" t="s">
        <v>1083</v>
      </c>
      <c r="DU418" s="152" t="s">
        <v>1083</v>
      </c>
      <c r="DV418" s="152" t="s">
        <v>1083</v>
      </c>
      <c r="DW418" s="30">
        <v>2</v>
      </c>
      <c r="DX418" s="30">
        <v>2</v>
      </c>
      <c r="DY418" s="30">
        <v>2</v>
      </c>
      <c r="DZ418" s="30">
        <v>2</v>
      </c>
      <c r="EA418" s="23">
        <v>2</v>
      </c>
      <c r="EB418" s="23">
        <v>2</v>
      </c>
      <c r="EC418" s="30">
        <v>2</v>
      </c>
      <c r="ED418" s="30">
        <v>2</v>
      </c>
      <c r="EE418" s="30">
        <v>2</v>
      </c>
      <c r="EF418" s="30">
        <v>2</v>
      </c>
      <c r="EG418" s="30">
        <v>2</v>
      </c>
      <c r="EH418" s="23">
        <v>2</v>
      </c>
      <c r="EI418" s="30">
        <v>2</v>
      </c>
      <c r="EJ418" s="23">
        <v>2</v>
      </c>
      <c r="EK418" s="30">
        <v>2</v>
      </c>
      <c r="EL418" s="30">
        <v>2</v>
      </c>
      <c r="EM418" s="30">
        <v>2</v>
      </c>
      <c r="EN418" s="30"/>
      <c r="EO418" s="208">
        <f>COUNTIF(DW418:EN418,"2")</f>
        <v>17</v>
      </c>
      <c r="EP418" s="207">
        <f t="shared" ref="EP418" si="1328">EO418/(EO418+EQ418+ES418+EU418)</f>
        <v>1</v>
      </c>
      <c r="EQ418" s="208">
        <f>COUNTIF(DW418:EN418,"1")</f>
        <v>0</v>
      </c>
      <c r="ER418" s="207">
        <f t="shared" ref="ER418" si="1329">EQ418/(EO418+EQ418+ES418+EU418)</f>
        <v>0</v>
      </c>
      <c r="ES418" s="208">
        <f>COUNTIF(DW418:EN418,"0")</f>
        <v>0</v>
      </c>
      <c r="ET418" s="207">
        <f t="shared" ref="ET418" si="1330">ES418/(EO418+EQ418+ES418+EU418)</f>
        <v>0</v>
      </c>
      <c r="EU418" s="208">
        <f>COUNTIF(DW418:EN418,"KĐG")</f>
        <v>0</v>
      </c>
      <c r="EV418" s="207">
        <f t="shared" ref="EV418" si="1331">EU418/(EO418+EQ418+ES418+EU418)</f>
        <v>0</v>
      </c>
      <c r="EW418" s="209">
        <f t="shared" ref="EW418" si="1332">(((EO418*2)+(EQ418*1)+(ES418*0)))/(EO418+EQ418+ES418)</f>
        <v>2</v>
      </c>
      <c r="EX418" s="169" t="str">
        <f t="shared" ref="EX418" si="1333">IF(EV418&gt;=50%,"KĐG",IF(EW418&gt;=1.6,"ĐMT",IF(EW418&gt;=1,"CCG","CĐ")))</f>
        <v>ĐMT</v>
      </c>
      <c r="EY418" s="135"/>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c r="IY418" s="30"/>
      <c r="IZ418" s="30"/>
      <c r="JA418" s="30"/>
      <c r="JB418" s="30"/>
      <c r="JC418" s="30"/>
      <c r="JD418" s="30"/>
      <c r="JE418" s="30"/>
      <c r="JF418" s="30"/>
      <c r="JG418" s="30"/>
      <c r="JH418" s="30"/>
      <c r="JI418" s="30"/>
      <c r="JJ418" s="30"/>
      <c r="JK418" s="30"/>
      <c r="JL418" s="30"/>
      <c r="JM418" s="30"/>
      <c r="JN418" s="30"/>
      <c r="JO418" s="30"/>
      <c r="JP418" s="30"/>
      <c r="JQ418" s="30"/>
      <c r="JR418" s="30"/>
      <c r="JS418" s="30"/>
      <c r="JT418" s="30"/>
      <c r="JU418" s="30"/>
      <c r="JV418" s="30"/>
      <c r="JW418" s="30"/>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130"/>
      <c r="LE418" s="130"/>
      <c r="LF418" s="130"/>
      <c r="LG418" s="130"/>
      <c r="LH418" s="130"/>
      <c r="LI418" s="130"/>
      <c r="LJ418" s="130"/>
      <c r="LK418" s="130"/>
      <c r="LL418" s="130"/>
      <c r="LM418" s="130"/>
      <c r="LN418" s="130"/>
      <c r="LO418" s="130"/>
      <c r="LP418" s="130"/>
      <c r="LQ418" s="130"/>
      <c r="LR418" s="130"/>
      <c r="LS418" s="130"/>
      <c r="LT418" s="130"/>
      <c r="LU418" s="130"/>
      <c r="LV418" s="130"/>
      <c r="LW418" s="130"/>
      <c r="LX418" s="135"/>
      <c r="LY418" s="30"/>
      <c r="LZ418" s="30"/>
      <c r="MA418" s="30"/>
      <c r="MB418" s="30"/>
      <c r="MC418" s="30"/>
      <c r="MD418" s="30"/>
      <c r="ME418" s="30"/>
      <c r="MF418" s="30"/>
      <c r="MG418" s="30"/>
      <c r="MH418" s="30"/>
      <c r="MI418" s="30"/>
      <c r="MJ418" s="30"/>
      <c r="MK418" s="30"/>
      <c r="ML418" s="30"/>
      <c r="MM418" s="30"/>
      <c r="MN418" s="30"/>
      <c r="MO418" s="30"/>
      <c r="MP418" s="30"/>
      <c r="MQ418" s="30"/>
      <c r="MR418" s="30"/>
      <c r="MS418" s="30"/>
      <c r="MT418" s="30"/>
      <c r="MU418" s="30"/>
      <c r="MV418" s="30"/>
      <c r="MW418" s="30"/>
      <c r="MX418" s="30"/>
      <c r="MY418" s="30"/>
      <c r="MZ418" s="30"/>
      <c r="NA418" s="30"/>
      <c r="NB418" s="30"/>
      <c r="NC418" s="135"/>
      <c r="ND418" s="30"/>
      <c r="NE418" s="30"/>
      <c r="NF418" s="30"/>
      <c r="NG418" s="30"/>
      <c r="NH418" s="30"/>
      <c r="NI418" s="30"/>
      <c r="NJ418" s="30"/>
      <c r="NK418" s="30"/>
      <c r="NL418" s="30"/>
      <c r="NM418" s="30"/>
      <c r="NN418" s="30"/>
      <c r="NO418" s="30"/>
      <c r="NP418" s="30"/>
      <c r="NQ418" s="30"/>
      <c r="NR418" s="30"/>
      <c r="NS418" s="30"/>
      <c r="NT418" s="30"/>
      <c r="NU418" s="30"/>
      <c r="NV418" s="30"/>
      <c r="NW418" s="30"/>
      <c r="NX418" s="30"/>
      <c r="NY418" s="30"/>
      <c r="NZ418" s="30"/>
      <c r="OA418" s="30"/>
      <c r="OB418" s="30"/>
      <c r="OC418" s="30"/>
      <c r="OD418" s="30"/>
      <c r="OE418" s="30"/>
      <c r="OF418" s="30"/>
      <c r="OG418" s="30"/>
      <c r="OH418" s="30"/>
      <c r="OI418" s="30"/>
      <c r="OJ418" s="30"/>
      <c r="OK418" s="30"/>
      <c r="OL418" s="30"/>
      <c r="OM418" s="30">
        <f t="shared" si="1207"/>
        <v>1</v>
      </c>
      <c r="ON418" s="65"/>
    </row>
    <row r="419" spans="1:404" ht="51" hidden="1" customHeight="1">
      <c r="A419" s="310"/>
      <c r="B419" s="65">
        <v>129</v>
      </c>
      <c r="C419" s="16" t="s">
        <v>68</v>
      </c>
      <c r="D419" s="16" t="s">
        <v>2</v>
      </c>
      <c r="E419" s="16" t="s">
        <v>368</v>
      </c>
      <c r="F419" s="82" t="s">
        <v>2</v>
      </c>
      <c r="G419" s="14"/>
      <c r="H419" s="16" t="s">
        <v>368</v>
      </c>
      <c r="I419" s="26" t="s">
        <v>1265</v>
      </c>
      <c r="J419" s="54"/>
      <c r="K419" s="30" t="s">
        <v>636</v>
      </c>
      <c r="L419" s="30" t="s">
        <v>957</v>
      </c>
      <c r="M419" s="29" t="s">
        <v>985</v>
      </c>
      <c r="N419" s="93" t="s">
        <v>981</v>
      </c>
      <c r="O419" s="301"/>
      <c r="P419" s="54"/>
      <c r="Q419" s="30"/>
      <c r="R419" s="30"/>
      <c r="S419" s="30"/>
      <c r="T419" s="30"/>
      <c r="U419" s="30" t="s">
        <v>27</v>
      </c>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130"/>
      <c r="CP419" s="130"/>
      <c r="CQ419" s="130"/>
      <c r="CR419" s="130"/>
      <c r="CS419" s="130"/>
      <c r="CT419" s="130"/>
      <c r="CU419" s="130"/>
      <c r="CV419" s="130"/>
      <c r="CW419" s="130"/>
      <c r="CX419" s="130"/>
      <c r="CY419" s="30"/>
      <c r="CZ419" s="30"/>
      <c r="DA419" s="30"/>
      <c r="DB419" s="30"/>
      <c r="DC419" s="30"/>
      <c r="DD419" s="30"/>
      <c r="DE419" s="30"/>
      <c r="DF419" s="30"/>
      <c r="DG419" s="30"/>
      <c r="DH419" s="135"/>
      <c r="DI419" s="30"/>
      <c r="DJ419" s="30"/>
      <c r="DK419" s="30"/>
      <c r="DL419" s="30"/>
      <c r="DM419" s="30"/>
      <c r="DN419" s="30"/>
      <c r="DO419" s="30"/>
      <c r="DP419" s="30"/>
      <c r="DQ419" s="30"/>
      <c r="DR419" s="135"/>
      <c r="DS419" s="30"/>
      <c r="DT419" s="30"/>
      <c r="DU419" s="30"/>
      <c r="DV419" s="130"/>
      <c r="DW419" s="130"/>
      <c r="DX419" s="130"/>
      <c r="DY419" s="130"/>
      <c r="DZ419" s="130"/>
      <c r="EA419" s="130"/>
      <c r="EB419" s="130"/>
      <c r="EC419" s="130"/>
      <c r="ED419" s="130"/>
      <c r="EE419" s="130"/>
      <c r="EF419" s="130"/>
      <c r="EG419" s="130"/>
      <c r="EH419" s="130"/>
      <c r="EI419" s="130"/>
      <c r="EJ419" s="130"/>
      <c r="EK419" s="130"/>
      <c r="EL419" s="130"/>
      <c r="EM419" s="130"/>
      <c r="EN419" s="130"/>
      <c r="EO419" s="130"/>
      <c r="EP419" s="30"/>
      <c r="EQ419" s="30"/>
      <c r="ER419" s="30"/>
      <c r="ES419" s="30"/>
      <c r="ET419" s="30"/>
      <c r="EU419" s="30"/>
      <c r="EV419" s="30"/>
      <c r="EW419" s="30"/>
      <c r="EX419" s="30"/>
      <c r="EY419" s="152" t="s">
        <v>1083</v>
      </c>
      <c r="EZ419" s="152" t="s">
        <v>1083</v>
      </c>
      <c r="FA419" s="152" t="s">
        <v>1083</v>
      </c>
      <c r="FB419" s="30">
        <v>2</v>
      </c>
      <c r="FC419" s="30">
        <v>2</v>
      </c>
      <c r="FD419" s="30">
        <v>2</v>
      </c>
      <c r="FE419" s="30">
        <v>2</v>
      </c>
      <c r="FF419" s="23">
        <v>2</v>
      </c>
      <c r="FG419" s="23">
        <v>2</v>
      </c>
      <c r="FH419" s="30">
        <v>2</v>
      </c>
      <c r="FI419" s="30">
        <v>2</v>
      </c>
      <c r="FJ419" s="30">
        <v>2</v>
      </c>
      <c r="FK419" s="30">
        <v>2</v>
      </c>
      <c r="FL419" s="30">
        <v>2</v>
      </c>
      <c r="FM419" s="23">
        <v>2</v>
      </c>
      <c r="FN419" s="30">
        <v>2</v>
      </c>
      <c r="FO419" s="23">
        <v>2</v>
      </c>
      <c r="FP419" s="30">
        <v>2</v>
      </c>
      <c r="FQ419" s="30">
        <v>2</v>
      </c>
      <c r="FR419" s="30">
        <v>2</v>
      </c>
      <c r="FS419" s="30"/>
      <c r="FT419" s="214">
        <f>COUNTIF(FB419:FS419,"2")</f>
        <v>17</v>
      </c>
      <c r="FU419" s="215">
        <f t="shared" ref="FU419" si="1334">FT419/(FT419+FV419+FX419+FZ419)</f>
        <v>1</v>
      </c>
      <c r="FV419" s="214">
        <f>COUNTIF(FB419:FS419,"1")</f>
        <v>0</v>
      </c>
      <c r="FW419" s="215">
        <f t="shared" ref="FW419" si="1335">FV419/(FT419+FV419+FX419+FZ419)</f>
        <v>0</v>
      </c>
      <c r="FX419" s="214">
        <f>COUNTIF(FB419:FS419,"0")</f>
        <v>0</v>
      </c>
      <c r="FY419" s="215">
        <f t="shared" ref="FY419" si="1336">FX419/(FT419+FV419+FX419+FZ419)</f>
        <v>0</v>
      </c>
      <c r="FZ419" s="214">
        <f>COUNTIF(FB419:FS419,"KĐG")</f>
        <v>0</v>
      </c>
      <c r="GA419" s="215">
        <f t="shared" ref="GA419" si="1337">FZ419/(FT419+FV419+FX419+FZ419)</f>
        <v>0</v>
      </c>
      <c r="GB419" s="216">
        <f t="shared" ref="GB419" si="1338">(((FT419*2)+(FV419*1)+(FX419*0)))/(FT419+FV419+FX419)</f>
        <v>2</v>
      </c>
      <c r="GC419" s="169" t="str">
        <f t="shared" ref="GC419" si="1339">IF(GA419&gt;=50%,"KĐG",IF(GB419&gt;=1.6,"ĐMT",IF(GB419&gt;=1,"CCG","CĐ")))</f>
        <v>ĐMT</v>
      </c>
      <c r="GD419" s="152"/>
      <c r="GE419" s="152"/>
      <c r="GF419" s="152"/>
      <c r="GG419" s="152"/>
      <c r="GH419" s="152"/>
      <c r="GI419" s="152"/>
      <c r="GJ419" s="152"/>
      <c r="GK419" s="152"/>
      <c r="GL419" s="152"/>
      <c r="GM419" s="152"/>
      <c r="GN419" s="152"/>
      <c r="GO419" s="152"/>
      <c r="GP419" s="152"/>
      <c r="GQ419" s="152"/>
      <c r="GR419" s="152"/>
      <c r="GS419" s="152"/>
      <c r="GT419" s="152"/>
      <c r="GU419" s="152"/>
      <c r="GV419" s="152"/>
      <c r="GW419" s="152"/>
      <c r="GX419" s="152"/>
      <c r="GY419" s="152"/>
      <c r="GZ419" s="152"/>
      <c r="HA419" s="152"/>
      <c r="HB419" s="152"/>
      <c r="HC419" s="152"/>
      <c r="HD419" s="152"/>
      <c r="HE419" s="152"/>
      <c r="HF419" s="152"/>
      <c r="HG419" s="152"/>
      <c r="HH419" s="152"/>
      <c r="HI419" s="152"/>
      <c r="HJ419" s="152"/>
      <c r="HK419" s="152"/>
      <c r="HL419" s="152"/>
      <c r="HM419" s="152"/>
      <c r="HN419" s="152"/>
      <c r="HO419" s="152"/>
      <c r="HP419" s="152"/>
      <c r="HQ419" s="152"/>
      <c r="HR419" s="152"/>
      <c r="HS419" s="152"/>
      <c r="HT419" s="152"/>
      <c r="HU419" s="152"/>
      <c r="HV419" s="152"/>
      <c r="HW419" s="152"/>
      <c r="HX419" s="152"/>
      <c r="HY419" s="152"/>
      <c r="HZ419" s="152"/>
      <c r="IA419" s="152"/>
      <c r="IB419" s="152"/>
      <c r="IC419" s="152"/>
      <c r="ID419" s="152"/>
      <c r="IE419" s="152"/>
      <c r="IF419" s="152"/>
      <c r="IG419" s="152"/>
      <c r="IH419" s="152"/>
      <c r="II419" s="152"/>
      <c r="IJ419" s="152"/>
      <c r="IK419" s="152"/>
      <c r="IL419" s="152"/>
      <c r="IM419" s="152"/>
      <c r="IN419" s="152"/>
      <c r="IO419" s="152"/>
      <c r="IP419" s="152"/>
      <c r="IQ419" s="152"/>
      <c r="IR419" s="152"/>
      <c r="IS419" s="152"/>
      <c r="IT419" s="152"/>
      <c r="IU419" s="152"/>
      <c r="IV419" s="152"/>
      <c r="IW419" s="152"/>
      <c r="IX419" s="152"/>
      <c r="IY419" s="152"/>
      <c r="IZ419" s="152"/>
      <c r="JA419" s="152"/>
      <c r="JB419" s="152"/>
      <c r="JC419" s="152"/>
      <c r="JD419" s="152"/>
      <c r="JE419" s="152"/>
      <c r="JF419" s="152"/>
      <c r="JG419" s="152"/>
      <c r="JH419" s="152"/>
      <c r="JI419" s="152"/>
      <c r="JJ419" s="152"/>
      <c r="JK419" s="152"/>
      <c r="JL419" s="152"/>
      <c r="JM419" s="152"/>
      <c r="JN419" s="152"/>
      <c r="JO419" s="152"/>
      <c r="JP419" s="152"/>
      <c r="JQ419" s="152"/>
      <c r="JR419" s="152"/>
      <c r="JS419" s="152"/>
      <c r="JT419" s="152"/>
      <c r="JU419" s="152"/>
      <c r="JV419" s="152"/>
      <c r="JW419" s="152"/>
      <c r="JX419" s="152"/>
      <c r="JY419" s="152"/>
      <c r="JZ419" s="152"/>
      <c r="KA419" s="152"/>
      <c r="KB419" s="152"/>
      <c r="KC419" s="152"/>
      <c r="KD419" s="152"/>
      <c r="KE419" s="152"/>
      <c r="KF419" s="152"/>
      <c r="KG419" s="152"/>
      <c r="KH419" s="152"/>
      <c r="KI419" s="152"/>
      <c r="KJ419" s="152"/>
      <c r="KK419" s="152"/>
      <c r="KL419" s="152"/>
      <c r="KM419" s="152"/>
      <c r="KN419" s="152"/>
      <c r="KO419" s="152"/>
      <c r="KP419" s="152"/>
      <c r="KQ419" s="152"/>
      <c r="KR419" s="152"/>
      <c r="KS419" s="152"/>
      <c r="KT419" s="152"/>
      <c r="KU419" s="152"/>
      <c r="KV419" s="152"/>
      <c r="KW419" s="152"/>
      <c r="KX419" s="152"/>
      <c r="KY419" s="152"/>
      <c r="KZ419" s="152"/>
      <c r="LA419" s="152"/>
      <c r="LB419" s="152"/>
      <c r="LC419" s="152"/>
      <c r="LD419" s="152"/>
      <c r="LE419" s="152"/>
      <c r="LF419" s="152"/>
      <c r="LG419" s="152"/>
      <c r="LH419" s="152"/>
      <c r="LI419" s="152"/>
      <c r="LJ419" s="152"/>
      <c r="LK419" s="152"/>
      <c r="LL419" s="152"/>
      <c r="LM419" s="152"/>
      <c r="LN419" s="152"/>
      <c r="LO419" s="152"/>
      <c r="LP419" s="152"/>
      <c r="LQ419" s="152"/>
      <c r="LR419" s="152"/>
      <c r="LS419" s="152"/>
      <c r="LT419" s="152"/>
      <c r="LU419" s="152"/>
      <c r="LV419" s="152"/>
      <c r="LW419" s="152"/>
      <c r="LX419" s="152"/>
      <c r="LY419" s="152"/>
      <c r="LZ419" s="152"/>
      <c r="MA419" s="152"/>
      <c r="MB419" s="152"/>
      <c r="MC419" s="152"/>
      <c r="MD419" s="152"/>
      <c r="ME419" s="152"/>
      <c r="MF419" s="152"/>
      <c r="MG419" s="152"/>
      <c r="MH419" s="152"/>
      <c r="MI419" s="152"/>
      <c r="MJ419" s="152"/>
      <c r="MK419" s="152"/>
      <c r="ML419" s="152"/>
      <c r="MM419" s="152"/>
      <c r="MN419" s="152"/>
      <c r="MO419" s="152"/>
      <c r="MP419" s="152"/>
      <c r="MQ419" s="152"/>
      <c r="MR419" s="152"/>
      <c r="MS419" s="152"/>
      <c r="MT419" s="152"/>
      <c r="MU419" s="152"/>
      <c r="MV419" s="152"/>
      <c r="MW419" s="152"/>
      <c r="MX419" s="152"/>
      <c r="MY419" s="152"/>
      <c r="MZ419" s="152"/>
      <c r="NA419" s="152"/>
      <c r="NB419" s="152"/>
      <c r="NC419" s="152"/>
      <c r="ND419" s="152"/>
      <c r="NE419" s="152"/>
      <c r="NF419" s="152"/>
      <c r="NG419" s="152"/>
      <c r="NH419" s="152"/>
      <c r="NI419" s="152"/>
      <c r="NJ419" s="152"/>
      <c r="NK419" s="152"/>
      <c r="NL419" s="152"/>
      <c r="NM419" s="152"/>
      <c r="NN419" s="152"/>
      <c r="NO419" s="152"/>
      <c r="NP419" s="152"/>
      <c r="NQ419" s="152"/>
      <c r="NR419" s="152"/>
      <c r="NS419" s="152"/>
      <c r="NT419" s="152"/>
      <c r="NU419" s="152"/>
      <c r="NV419" s="152"/>
      <c r="NW419" s="152"/>
      <c r="NX419" s="152"/>
      <c r="NY419" s="152"/>
      <c r="NZ419" s="152"/>
      <c r="OA419" s="152"/>
      <c r="OB419" s="152"/>
      <c r="OC419" s="152"/>
      <c r="OD419" s="152"/>
      <c r="OE419" s="152"/>
      <c r="OF419" s="152"/>
      <c r="OG419" s="152"/>
      <c r="OH419" s="152"/>
      <c r="OI419" s="152"/>
      <c r="OJ419" s="152"/>
      <c r="OK419" s="152"/>
      <c r="OL419" s="152"/>
      <c r="OM419" s="30">
        <f t="shared" si="1207"/>
        <v>1</v>
      </c>
      <c r="ON419" s="51"/>
    </row>
    <row r="420" spans="1:404" ht="32.25" hidden="1" customHeight="1">
      <c r="A420" s="310"/>
      <c r="B420" s="65">
        <v>129</v>
      </c>
      <c r="C420" s="16" t="s">
        <v>68</v>
      </c>
      <c r="D420" s="16" t="s">
        <v>2</v>
      </c>
      <c r="E420" s="16" t="s">
        <v>599</v>
      </c>
      <c r="F420" s="82" t="s">
        <v>2</v>
      </c>
      <c r="G420" s="14"/>
      <c r="H420" s="16" t="s">
        <v>599</v>
      </c>
      <c r="I420" s="26" t="s">
        <v>1304</v>
      </c>
      <c r="J420" s="54"/>
      <c r="K420" s="30" t="s">
        <v>636</v>
      </c>
      <c r="L420" s="30" t="s">
        <v>957</v>
      </c>
      <c r="M420" s="29" t="s">
        <v>985</v>
      </c>
      <c r="N420" s="93" t="s">
        <v>981</v>
      </c>
      <c r="O420" s="301"/>
      <c r="P420" s="54"/>
      <c r="Q420" s="30"/>
      <c r="R420" s="30"/>
      <c r="S420" s="30"/>
      <c r="T420" s="30"/>
      <c r="U420" s="30"/>
      <c r="V420" s="30" t="s">
        <v>27</v>
      </c>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130"/>
      <c r="CP420" s="130"/>
      <c r="CQ420" s="130"/>
      <c r="CR420" s="130"/>
      <c r="CS420" s="130"/>
      <c r="CT420" s="130"/>
      <c r="CU420" s="130"/>
      <c r="CV420" s="130"/>
      <c r="CW420" s="130"/>
      <c r="CX420" s="130"/>
      <c r="CY420" s="30"/>
      <c r="CZ420" s="30"/>
      <c r="DA420" s="30"/>
      <c r="DB420" s="30"/>
      <c r="DC420" s="30"/>
      <c r="DD420" s="30"/>
      <c r="DE420" s="30"/>
      <c r="DF420" s="30"/>
      <c r="DG420" s="30"/>
      <c r="DH420" s="135"/>
      <c r="DI420" s="30"/>
      <c r="DJ420" s="30"/>
      <c r="DK420" s="30"/>
      <c r="DL420" s="30"/>
      <c r="DM420" s="30"/>
      <c r="DN420" s="30"/>
      <c r="DO420" s="30"/>
      <c r="DP420" s="30"/>
      <c r="DQ420" s="30"/>
      <c r="DR420" s="135"/>
      <c r="DS420" s="30"/>
      <c r="DT420" s="30"/>
      <c r="DU420" s="30"/>
      <c r="DV420" s="130"/>
      <c r="DW420" s="130"/>
      <c r="DX420" s="130"/>
      <c r="DY420" s="130"/>
      <c r="DZ420" s="130"/>
      <c r="EA420" s="130"/>
      <c r="EB420" s="130"/>
      <c r="EC420" s="130"/>
      <c r="ED420" s="130"/>
      <c r="EE420" s="130"/>
      <c r="EF420" s="130"/>
      <c r="EG420" s="130"/>
      <c r="EH420" s="130"/>
      <c r="EI420" s="130"/>
      <c r="EJ420" s="130"/>
      <c r="EK420" s="130"/>
      <c r="EL420" s="130"/>
      <c r="EM420" s="130"/>
      <c r="EN420" s="130"/>
      <c r="EO420" s="130"/>
      <c r="EP420" s="30"/>
      <c r="EQ420" s="30"/>
      <c r="ER420" s="30"/>
      <c r="ES420" s="30"/>
      <c r="ET420" s="30"/>
      <c r="EU420" s="30"/>
      <c r="EV420" s="30"/>
      <c r="EW420" s="30"/>
      <c r="EX420" s="30"/>
      <c r="EY420" s="135"/>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152" t="s">
        <v>1083</v>
      </c>
      <c r="GE420" s="152" t="s">
        <v>1083</v>
      </c>
      <c r="GF420" s="30">
        <v>2</v>
      </c>
      <c r="GG420" s="30">
        <v>2</v>
      </c>
      <c r="GH420" s="30">
        <v>2</v>
      </c>
      <c r="GI420" s="30">
        <v>2</v>
      </c>
      <c r="GJ420" s="23">
        <v>2</v>
      </c>
      <c r="GK420" s="23">
        <v>2</v>
      </c>
      <c r="GL420" s="30">
        <v>2</v>
      </c>
      <c r="GM420" s="30">
        <v>2</v>
      </c>
      <c r="GN420" s="30">
        <v>2</v>
      </c>
      <c r="GO420" s="30">
        <v>2</v>
      </c>
      <c r="GP420" s="30">
        <v>2</v>
      </c>
      <c r="GQ420" s="30">
        <v>2</v>
      </c>
      <c r="GR420" s="30">
        <v>2</v>
      </c>
      <c r="GS420" s="23">
        <v>1</v>
      </c>
      <c r="GT420" s="30">
        <v>2</v>
      </c>
      <c r="GU420" s="30">
        <v>2</v>
      </c>
      <c r="GV420" s="30">
        <v>2</v>
      </c>
      <c r="GW420" s="30"/>
      <c r="GX420" s="30">
        <v>2</v>
      </c>
      <c r="GY420" s="224">
        <f>COUNTIF(GF420:GX420,"2")</f>
        <v>17</v>
      </c>
      <c r="GZ420" s="225">
        <f t="shared" ref="GZ420" si="1340">GY420/(GY420+HA420+HC420+HE420)</f>
        <v>0.94444444444444442</v>
      </c>
      <c r="HA420" s="224">
        <f>COUNTIF(GG420:GX420,"1")</f>
        <v>1</v>
      </c>
      <c r="HB420" s="225">
        <f t="shared" ref="HB420" si="1341">HA420/(GY420+HA420+HC420+HE420)</f>
        <v>5.5555555555555552E-2</v>
      </c>
      <c r="HC420" s="224">
        <f>COUNTIF(GG420:GX420,"0")</f>
        <v>0</v>
      </c>
      <c r="HD420" s="225">
        <f t="shared" ref="HD420" si="1342">HC420/(GY420+HA420+HC420+HE420)</f>
        <v>0</v>
      </c>
      <c r="HE420" s="224">
        <f>COUNTIF(GG420:GX420,"KĐG")</f>
        <v>0</v>
      </c>
      <c r="HF420" s="225">
        <f t="shared" ref="HF420" si="1343">HE420/(GY420+HA420+HC420+HE420)</f>
        <v>0</v>
      </c>
      <c r="HG420" s="226">
        <f t="shared" ref="HG420" si="1344">(((GY420*2)+(HA420*1)+(HC420*0)))/(GY420+HA420+HC420)</f>
        <v>1.9444444444444444</v>
      </c>
      <c r="HH420" s="169" t="str">
        <f t="shared" ref="HH420" si="1345">IF(HF420&gt;=50%,"KĐG",IF(HG420&gt;=1.6,"ĐMT",IF(HG420&gt;=1,"CCG","CĐ")))</f>
        <v>ĐMT</v>
      </c>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130"/>
      <c r="LE420" s="130"/>
      <c r="LF420" s="130"/>
      <c r="LG420" s="130"/>
      <c r="LH420" s="130"/>
      <c r="LI420" s="130"/>
      <c r="LJ420" s="130"/>
      <c r="LK420" s="130"/>
      <c r="LL420" s="130"/>
      <c r="LM420" s="130"/>
      <c r="LN420" s="130"/>
      <c r="LO420" s="130"/>
      <c r="LP420" s="130"/>
      <c r="LQ420" s="130"/>
      <c r="LR420" s="130"/>
      <c r="LS420" s="130"/>
      <c r="LT420" s="130"/>
      <c r="LU420" s="130"/>
      <c r="LV420" s="130"/>
      <c r="LW420" s="130"/>
      <c r="LX420" s="135"/>
      <c r="LY420" s="30"/>
      <c r="LZ420" s="30"/>
      <c r="MA420" s="30"/>
      <c r="MB420" s="30"/>
      <c r="MC420" s="30"/>
      <c r="MD420" s="30"/>
      <c r="ME420" s="30"/>
      <c r="MF420" s="30"/>
      <c r="MG420" s="30"/>
      <c r="MH420" s="30"/>
      <c r="MI420" s="30"/>
      <c r="MJ420" s="30"/>
      <c r="MK420" s="30"/>
      <c r="ML420" s="30"/>
      <c r="MM420" s="30"/>
      <c r="MN420" s="30"/>
      <c r="MO420" s="30"/>
      <c r="MP420" s="30"/>
      <c r="MQ420" s="30"/>
      <c r="MR420" s="30"/>
      <c r="MS420" s="30"/>
      <c r="MT420" s="30"/>
      <c r="MU420" s="30"/>
      <c r="MV420" s="30"/>
      <c r="MW420" s="30"/>
      <c r="MX420" s="30"/>
      <c r="MY420" s="30"/>
      <c r="MZ420" s="30"/>
      <c r="NA420" s="30"/>
      <c r="NB420" s="30"/>
      <c r="NC420" s="135"/>
      <c r="ND420" s="30"/>
      <c r="NE420" s="30"/>
      <c r="NF420" s="30"/>
      <c r="NG420" s="30"/>
      <c r="NH420" s="30"/>
      <c r="NI420" s="30"/>
      <c r="NJ420" s="30"/>
      <c r="NK420" s="30"/>
      <c r="NL420" s="30"/>
      <c r="NM420" s="30"/>
      <c r="NN420" s="30"/>
      <c r="NO420" s="30"/>
      <c r="NP420" s="30"/>
      <c r="NQ420" s="30"/>
      <c r="NR420" s="30"/>
      <c r="NS420" s="30"/>
      <c r="NT420" s="30"/>
      <c r="NU420" s="30"/>
      <c r="NV420" s="30"/>
      <c r="NW420" s="30"/>
      <c r="NX420" s="30"/>
      <c r="NY420" s="30"/>
      <c r="NZ420" s="30"/>
      <c r="OA420" s="30"/>
      <c r="OB420" s="30"/>
      <c r="OC420" s="30"/>
      <c r="OD420" s="30"/>
      <c r="OE420" s="30"/>
      <c r="OF420" s="30"/>
      <c r="OG420" s="30"/>
      <c r="OH420" s="30"/>
      <c r="OI420" s="30"/>
      <c r="OJ420" s="30"/>
      <c r="OK420" s="30"/>
      <c r="OL420" s="30"/>
      <c r="OM420" s="30">
        <f t="shared" ref="OM420:OM434" si="1346">COUNTIF(Q420:AA420,"x")</f>
        <v>1</v>
      </c>
      <c r="ON420" s="51"/>
    </row>
    <row r="421" spans="1:404" ht="51" customHeight="1">
      <c r="A421" s="310"/>
      <c r="B421" s="65">
        <v>129</v>
      </c>
      <c r="C421" s="16" t="s">
        <v>68</v>
      </c>
      <c r="D421" s="16" t="s">
        <v>2</v>
      </c>
      <c r="E421" s="16" t="s">
        <v>369</v>
      </c>
      <c r="F421" s="82" t="s">
        <v>2</v>
      </c>
      <c r="G421" s="14"/>
      <c r="H421" s="16" t="s">
        <v>1330</v>
      </c>
      <c r="I421" s="26" t="s">
        <v>1341</v>
      </c>
      <c r="J421" s="54"/>
      <c r="K421" s="30" t="s">
        <v>636</v>
      </c>
      <c r="L421" s="30" t="s">
        <v>957</v>
      </c>
      <c r="M421" s="29" t="s">
        <v>985</v>
      </c>
      <c r="N421" s="93" t="s">
        <v>981</v>
      </c>
      <c r="O421" s="301"/>
      <c r="P421" s="54"/>
      <c r="Q421" s="30"/>
      <c r="R421" s="30"/>
      <c r="S421" s="30"/>
      <c r="T421" s="30"/>
      <c r="U421" s="30"/>
      <c r="V421" s="30"/>
      <c r="W421" s="30" t="s">
        <v>27</v>
      </c>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130"/>
      <c r="CP421" s="130"/>
      <c r="CQ421" s="130"/>
      <c r="CR421" s="130"/>
      <c r="CS421" s="130"/>
      <c r="CT421" s="130"/>
      <c r="CU421" s="130"/>
      <c r="CV421" s="130"/>
      <c r="CW421" s="130"/>
      <c r="CX421" s="130"/>
      <c r="CY421" s="30"/>
      <c r="CZ421" s="30"/>
      <c r="DA421" s="30"/>
      <c r="DB421" s="30"/>
      <c r="DC421" s="30"/>
      <c r="DD421" s="30"/>
      <c r="DE421" s="30"/>
      <c r="DF421" s="30"/>
      <c r="DG421" s="30"/>
      <c r="DH421" s="135"/>
      <c r="DI421" s="30"/>
      <c r="DJ421" s="30"/>
      <c r="DK421" s="30"/>
      <c r="DL421" s="30"/>
      <c r="DM421" s="30"/>
      <c r="DN421" s="30"/>
      <c r="DO421" s="30"/>
      <c r="DP421" s="30"/>
      <c r="DQ421" s="30"/>
      <c r="DR421" s="135"/>
      <c r="DS421" s="30"/>
      <c r="DT421" s="30"/>
      <c r="DU421" s="30"/>
      <c r="DV421" s="130"/>
      <c r="DW421" s="130"/>
      <c r="DX421" s="130"/>
      <c r="DY421" s="130"/>
      <c r="DZ421" s="130"/>
      <c r="EA421" s="130"/>
      <c r="EB421" s="130"/>
      <c r="EC421" s="130"/>
      <c r="ED421" s="130"/>
      <c r="EE421" s="130"/>
      <c r="EF421" s="130"/>
      <c r="EG421" s="130"/>
      <c r="EH421" s="130"/>
      <c r="EI421" s="130"/>
      <c r="EJ421" s="130"/>
      <c r="EK421" s="130"/>
      <c r="EL421" s="130"/>
      <c r="EM421" s="130"/>
      <c r="EN421" s="130"/>
      <c r="EO421" s="130"/>
      <c r="EP421" s="30"/>
      <c r="EQ421" s="30"/>
      <c r="ER421" s="30"/>
      <c r="ES421" s="30"/>
      <c r="ET421" s="30"/>
      <c r="EU421" s="30"/>
      <c r="EV421" s="30"/>
      <c r="EW421" s="30"/>
      <c r="EX421" s="30"/>
      <c r="EY421" s="135"/>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152" t="s">
        <v>1083</v>
      </c>
      <c r="HJ421" s="152" t="s">
        <v>1083</v>
      </c>
      <c r="HK421" s="152" t="s">
        <v>1083</v>
      </c>
      <c r="HL421" s="152" t="s">
        <v>1083</v>
      </c>
      <c r="HM421" s="152" t="s">
        <v>1083</v>
      </c>
      <c r="HN421" s="30">
        <v>2</v>
      </c>
      <c r="HO421" s="30">
        <v>2</v>
      </c>
      <c r="HP421" s="30">
        <v>2</v>
      </c>
      <c r="HQ421" s="30">
        <v>2</v>
      </c>
      <c r="HR421" s="30">
        <v>2</v>
      </c>
      <c r="HS421" s="30">
        <v>2</v>
      </c>
      <c r="HT421" s="30">
        <v>2</v>
      </c>
      <c r="HU421" s="30">
        <v>2</v>
      </c>
      <c r="HV421" s="30">
        <v>2</v>
      </c>
      <c r="HW421" s="30">
        <v>2</v>
      </c>
      <c r="HX421" s="30">
        <v>2</v>
      </c>
      <c r="HY421" s="30">
        <v>2</v>
      </c>
      <c r="HZ421" s="30">
        <v>2</v>
      </c>
      <c r="IA421" s="30">
        <v>2</v>
      </c>
      <c r="IB421" s="30">
        <v>2</v>
      </c>
      <c r="IC421" s="30">
        <v>2</v>
      </c>
      <c r="ID421" s="30">
        <v>2</v>
      </c>
      <c r="IE421" s="30"/>
      <c r="IF421" s="30">
        <v>2</v>
      </c>
      <c r="IG421" s="234">
        <f>COUNTIF(HN421:IF421,"2")</f>
        <v>18</v>
      </c>
      <c r="IH421" s="235">
        <f t="shared" ref="IH421" si="1347">IG421/(IG421+II421+IK421+IM421)</f>
        <v>1</v>
      </c>
      <c r="II421" s="234">
        <f>COUNTIF(HO421:IF421,"1")</f>
        <v>0</v>
      </c>
      <c r="IJ421" s="235">
        <f t="shared" ref="IJ421" si="1348">II421/(IG421+II421+IK421+IM421)</f>
        <v>0</v>
      </c>
      <c r="IK421" s="234">
        <f>COUNTIF(HO421:IF421,"0")</f>
        <v>0</v>
      </c>
      <c r="IL421" s="235">
        <f t="shared" ref="IL421" si="1349">IK421/(IG421+II421+IK421+IM421)</f>
        <v>0</v>
      </c>
      <c r="IM421" s="234">
        <f>COUNTIF(HO421:IF421,"KĐG")</f>
        <v>0</v>
      </c>
      <c r="IN421" s="235">
        <f t="shared" ref="IN421" si="1350">IM421/(IG421+II421+IK421+IM421)</f>
        <v>0</v>
      </c>
      <c r="IO421" s="236">
        <f t="shared" ref="IO421" si="1351">(((IG421*2)+(II421*1)+(IK421*0)))/(IG421+II421+IK421)</f>
        <v>2</v>
      </c>
      <c r="IP421" s="169" t="str">
        <f t="shared" ref="IP421" si="1352">IF(IN421&gt;=50%,"KĐG",IF(IO421&gt;=1.6,"ĐMT",IF(IO421&gt;=1,"CCG","CĐ")))</f>
        <v>ĐMT</v>
      </c>
      <c r="IQ421" s="152" t="s">
        <v>1083</v>
      </c>
      <c r="IR421" s="152" t="s">
        <v>1083</v>
      </c>
      <c r="IS421" s="152" t="s">
        <v>1083</v>
      </c>
      <c r="IT421" s="152" t="s">
        <v>1083</v>
      </c>
      <c r="IU421" s="152" t="s">
        <v>1083</v>
      </c>
      <c r="IV421" s="152" t="s">
        <v>1083</v>
      </c>
      <c r="IW421" s="152" t="s">
        <v>1083</v>
      </c>
      <c r="IX421" s="152" t="s">
        <v>1083</v>
      </c>
      <c r="IY421" s="152" t="s">
        <v>1083</v>
      </c>
      <c r="IZ421" s="152" t="s">
        <v>1083</v>
      </c>
      <c r="JA421" s="152" t="s">
        <v>1083</v>
      </c>
      <c r="JB421" s="152" t="s">
        <v>1083</v>
      </c>
      <c r="JC421" s="152" t="s">
        <v>1083</v>
      </c>
      <c r="JD421" s="152" t="s">
        <v>1083</v>
      </c>
      <c r="JE421" s="152" t="s">
        <v>1083</v>
      </c>
      <c r="JF421" s="152" t="s">
        <v>1083</v>
      </c>
      <c r="JG421" s="152" t="s">
        <v>1083</v>
      </c>
      <c r="JH421" s="152" t="s">
        <v>1083</v>
      </c>
      <c r="JI421" s="152" t="s">
        <v>1083</v>
      </c>
      <c r="JJ421" s="152" t="s">
        <v>1083</v>
      </c>
      <c r="JK421" s="152" t="s">
        <v>1083</v>
      </c>
      <c r="JL421" s="152" t="s">
        <v>1083</v>
      </c>
      <c r="JM421" s="152" t="s">
        <v>1083</v>
      </c>
      <c r="JN421" s="152" t="s">
        <v>1083</v>
      </c>
      <c r="JO421" s="152" t="s">
        <v>1083</v>
      </c>
      <c r="JP421" s="152" t="s">
        <v>1083</v>
      </c>
      <c r="JQ421" s="152" t="s">
        <v>1083</v>
      </c>
      <c r="JR421" s="152" t="s">
        <v>1083</v>
      </c>
      <c r="JS421" s="152" t="s">
        <v>1083</v>
      </c>
      <c r="JT421" s="152" t="s">
        <v>1083</v>
      </c>
      <c r="JU421" s="152" t="s">
        <v>1083</v>
      </c>
      <c r="JV421" s="152" t="s">
        <v>1083</v>
      </c>
      <c r="JW421" s="152" t="s">
        <v>1083</v>
      </c>
      <c r="JX421" s="152" t="s">
        <v>1083</v>
      </c>
      <c r="JY421" s="152" t="s">
        <v>1083</v>
      </c>
      <c r="JZ421" s="152" t="s">
        <v>1083</v>
      </c>
      <c r="KA421" s="152" t="s">
        <v>1083</v>
      </c>
      <c r="KB421" s="152" t="s">
        <v>1083</v>
      </c>
      <c r="KC421" s="152" t="s">
        <v>1083</v>
      </c>
      <c r="KD421" s="152" t="s">
        <v>1083</v>
      </c>
      <c r="KE421" s="152" t="s">
        <v>1083</v>
      </c>
      <c r="KF421" s="152" t="s">
        <v>1083</v>
      </c>
      <c r="KG421" s="152" t="s">
        <v>1083</v>
      </c>
      <c r="KH421" s="152" t="s">
        <v>1083</v>
      </c>
      <c r="KI421" s="152" t="s">
        <v>1083</v>
      </c>
      <c r="KJ421" s="152" t="s">
        <v>1083</v>
      </c>
      <c r="KK421" s="152" t="s">
        <v>1083</v>
      </c>
      <c r="KL421" s="152" t="s">
        <v>1083</v>
      </c>
      <c r="KM421" s="152" t="s">
        <v>1083</v>
      </c>
      <c r="KN421" s="152" t="s">
        <v>1083</v>
      </c>
      <c r="KO421" s="152" t="s">
        <v>1083</v>
      </c>
      <c r="KP421" s="152" t="s">
        <v>1083</v>
      </c>
      <c r="KQ421" s="152" t="s">
        <v>1083</v>
      </c>
      <c r="KR421" s="152" t="s">
        <v>1083</v>
      </c>
      <c r="KS421" s="152" t="s">
        <v>1083</v>
      </c>
      <c r="KT421" s="152" t="s">
        <v>1083</v>
      </c>
      <c r="KU421" s="152" t="s">
        <v>1083</v>
      </c>
      <c r="KV421" s="152" t="s">
        <v>1083</v>
      </c>
      <c r="KW421" s="152" t="s">
        <v>1083</v>
      </c>
      <c r="KX421" s="152" t="s">
        <v>1083</v>
      </c>
      <c r="KY421" s="152" t="s">
        <v>1083</v>
      </c>
      <c r="KZ421" s="152" t="s">
        <v>1083</v>
      </c>
      <c r="LA421" s="152" t="s">
        <v>1083</v>
      </c>
      <c r="LB421" s="152" t="s">
        <v>1083</v>
      </c>
      <c r="LC421" s="152" t="s">
        <v>1083</v>
      </c>
      <c r="LD421" s="152" t="s">
        <v>1083</v>
      </c>
      <c r="LE421" s="152" t="s">
        <v>1083</v>
      </c>
      <c r="LF421" s="152" t="s">
        <v>1083</v>
      </c>
      <c r="LG421" s="152" t="s">
        <v>1083</v>
      </c>
      <c r="LH421" s="152" t="s">
        <v>1083</v>
      </c>
      <c r="LI421" s="152" t="s">
        <v>1083</v>
      </c>
      <c r="LJ421" s="152" t="s">
        <v>1083</v>
      </c>
      <c r="LK421" s="152" t="s">
        <v>1083</v>
      </c>
      <c r="LL421" s="152" t="s">
        <v>1083</v>
      </c>
      <c r="LM421" s="152" t="s">
        <v>1083</v>
      </c>
      <c r="LN421" s="152" t="s">
        <v>1083</v>
      </c>
      <c r="LO421" s="152" t="s">
        <v>1083</v>
      </c>
      <c r="LP421" s="152" t="s">
        <v>1083</v>
      </c>
      <c r="LQ421" s="152" t="s">
        <v>1083</v>
      </c>
      <c r="LR421" s="152" t="s">
        <v>1083</v>
      </c>
      <c r="LS421" s="152" t="s">
        <v>1083</v>
      </c>
      <c r="LT421" s="152" t="s">
        <v>1083</v>
      </c>
      <c r="LU421" s="152" t="s">
        <v>1083</v>
      </c>
      <c r="LV421" s="152" t="s">
        <v>1083</v>
      </c>
      <c r="LW421" s="152" t="s">
        <v>1083</v>
      </c>
      <c r="LX421" s="152" t="s">
        <v>1083</v>
      </c>
      <c r="LY421" s="152" t="s">
        <v>1083</v>
      </c>
      <c r="LZ421" s="152" t="s">
        <v>1083</v>
      </c>
      <c r="MA421" s="152" t="s">
        <v>1083</v>
      </c>
      <c r="MB421" s="152" t="s">
        <v>1083</v>
      </c>
      <c r="MC421" s="152" t="s">
        <v>1083</v>
      </c>
      <c r="MD421" s="152" t="s">
        <v>1083</v>
      </c>
      <c r="ME421" s="152" t="s">
        <v>1083</v>
      </c>
      <c r="MF421" s="152" t="s">
        <v>1083</v>
      </c>
      <c r="MG421" s="152" t="s">
        <v>1083</v>
      </c>
      <c r="MH421" s="152" t="s">
        <v>1083</v>
      </c>
      <c r="MI421" s="152" t="s">
        <v>1083</v>
      </c>
      <c r="MJ421" s="152" t="s">
        <v>1083</v>
      </c>
      <c r="MK421" s="152" t="s">
        <v>1083</v>
      </c>
      <c r="ML421" s="152" t="s">
        <v>1083</v>
      </c>
      <c r="MM421" s="152" t="s">
        <v>1083</v>
      </c>
      <c r="MN421" s="152" t="s">
        <v>1083</v>
      </c>
      <c r="MO421" s="152" t="s">
        <v>1083</v>
      </c>
      <c r="MP421" s="152" t="s">
        <v>1083</v>
      </c>
      <c r="MQ421" s="152" t="s">
        <v>1083</v>
      </c>
      <c r="MR421" s="152" t="s">
        <v>1083</v>
      </c>
      <c r="MS421" s="152" t="s">
        <v>1083</v>
      </c>
      <c r="MT421" s="152" t="s">
        <v>1083</v>
      </c>
      <c r="MU421" s="152" t="s">
        <v>1083</v>
      </c>
      <c r="MV421" s="152" t="s">
        <v>1083</v>
      </c>
      <c r="MW421" s="152" t="s">
        <v>1083</v>
      </c>
      <c r="MX421" s="152" t="s">
        <v>1083</v>
      </c>
      <c r="MY421" s="152" t="s">
        <v>1083</v>
      </c>
      <c r="MZ421" s="152" t="s">
        <v>1083</v>
      </c>
      <c r="NA421" s="152" t="s">
        <v>1083</v>
      </c>
      <c r="NB421" s="152" t="s">
        <v>1083</v>
      </c>
      <c r="NC421" s="152" t="s">
        <v>1083</v>
      </c>
      <c r="ND421" s="152" t="s">
        <v>1083</v>
      </c>
      <c r="NE421" s="152" t="s">
        <v>1083</v>
      </c>
      <c r="NF421" s="152" t="s">
        <v>1083</v>
      </c>
      <c r="NG421" s="152" t="s">
        <v>1083</v>
      </c>
      <c r="NH421" s="152" t="s">
        <v>1083</v>
      </c>
      <c r="NI421" s="152" t="s">
        <v>1083</v>
      </c>
      <c r="NJ421" s="152" t="s">
        <v>1083</v>
      </c>
      <c r="NK421" s="152" t="s">
        <v>1083</v>
      </c>
      <c r="NL421" s="152" t="s">
        <v>1083</v>
      </c>
      <c r="NM421" s="152" t="s">
        <v>1083</v>
      </c>
      <c r="NN421" s="152" t="s">
        <v>1083</v>
      </c>
      <c r="NO421" s="152" t="s">
        <v>1083</v>
      </c>
      <c r="NP421" s="152" t="s">
        <v>1083</v>
      </c>
      <c r="NQ421" s="152" t="s">
        <v>1083</v>
      </c>
      <c r="NR421" s="152" t="s">
        <v>1083</v>
      </c>
      <c r="NS421" s="152" t="s">
        <v>1083</v>
      </c>
      <c r="NT421" s="152" t="s">
        <v>1083</v>
      </c>
      <c r="NU421" s="152" t="s">
        <v>1083</v>
      </c>
      <c r="NV421" s="152" t="s">
        <v>1083</v>
      </c>
      <c r="NW421" s="152" t="s">
        <v>1083</v>
      </c>
      <c r="NX421" s="152" t="s">
        <v>1083</v>
      </c>
      <c r="NY421" s="152" t="s">
        <v>1083</v>
      </c>
      <c r="NZ421" s="152" t="s">
        <v>1083</v>
      </c>
      <c r="OA421" s="152" t="s">
        <v>1083</v>
      </c>
      <c r="OB421" s="152" t="s">
        <v>1083</v>
      </c>
      <c r="OC421" s="152" t="s">
        <v>1083</v>
      </c>
      <c r="OD421" s="152" t="s">
        <v>1083</v>
      </c>
      <c r="OE421" s="152" t="s">
        <v>1083</v>
      </c>
      <c r="OF421" s="152" t="s">
        <v>1083</v>
      </c>
      <c r="OG421" s="152" t="s">
        <v>1083</v>
      </c>
      <c r="OH421" s="152" t="s">
        <v>1083</v>
      </c>
      <c r="OI421" s="152" t="s">
        <v>1083</v>
      </c>
      <c r="OJ421" s="152" t="s">
        <v>1083</v>
      </c>
      <c r="OK421" s="152" t="s">
        <v>1083</v>
      </c>
      <c r="OL421" s="152" t="s">
        <v>1083</v>
      </c>
      <c r="OM421" s="152" t="s">
        <v>1083</v>
      </c>
      <c r="ON421" s="51"/>
    </row>
    <row r="422" spans="1:404" ht="81.75" hidden="1" customHeight="1">
      <c r="A422" s="310"/>
      <c r="B422" s="65">
        <v>129</v>
      </c>
      <c r="C422" s="16" t="s">
        <v>68</v>
      </c>
      <c r="D422" s="16" t="s">
        <v>2</v>
      </c>
      <c r="E422" s="16" t="s">
        <v>370</v>
      </c>
      <c r="F422" s="82" t="s">
        <v>2</v>
      </c>
      <c r="G422" s="14"/>
      <c r="H422" s="16" t="s">
        <v>370</v>
      </c>
      <c r="I422" s="26" t="s">
        <v>793</v>
      </c>
      <c r="J422" s="54"/>
      <c r="K422" s="30" t="s">
        <v>636</v>
      </c>
      <c r="L422" s="30" t="s">
        <v>957</v>
      </c>
      <c r="M422" s="29" t="s">
        <v>985</v>
      </c>
      <c r="N422" s="93" t="s">
        <v>981</v>
      </c>
      <c r="O422" s="301"/>
      <c r="P422" s="54"/>
      <c r="Q422" s="30"/>
      <c r="R422" s="30"/>
      <c r="S422" s="30"/>
      <c r="T422" s="30"/>
      <c r="U422" s="30"/>
      <c r="V422" s="30"/>
      <c r="W422" s="30"/>
      <c r="X422" s="30" t="s">
        <v>27</v>
      </c>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130"/>
      <c r="CP422" s="130"/>
      <c r="CQ422" s="130"/>
      <c r="CR422" s="130"/>
      <c r="CS422" s="130"/>
      <c r="CT422" s="130"/>
      <c r="CU422" s="130"/>
      <c r="CV422" s="130"/>
      <c r="CW422" s="130"/>
      <c r="CX422" s="130"/>
      <c r="CY422" s="30"/>
      <c r="CZ422" s="30"/>
      <c r="DA422" s="30"/>
      <c r="DB422" s="30"/>
      <c r="DC422" s="30"/>
      <c r="DD422" s="30"/>
      <c r="DE422" s="30"/>
      <c r="DF422" s="30"/>
      <c r="DG422" s="30"/>
      <c r="DH422" s="135"/>
      <c r="DI422" s="30"/>
      <c r="DJ422" s="30"/>
      <c r="DK422" s="30"/>
      <c r="DL422" s="30"/>
      <c r="DM422" s="30"/>
      <c r="DN422" s="30"/>
      <c r="DO422" s="30"/>
      <c r="DP422" s="30"/>
      <c r="DQ422" s="30"/>
      <c r="DR422" s="135"/>
      <c r="DS422" s="30"/>
      <c r="DT422" s="30"/>
      <c r="DU422" s="30"/>
      <c r="DV422" s="130"/>
      <c r="DW422" s="130"/>
      <c r="DX422" s="130"/>
      <c r="DY422" s="130"/>
      <c r="DZ422" s="130"/>
      <c r="EA422" s="130"/>
      <c r="EB422" s="130"/>
      <c r="EC422" s="130"/>
      <c r="ED422" s="130"/>
      <c r="EE422" s="130"/>
      <c r="EF422" s="130"/>
      <c r="EG422" s="130"/>
      <c r="EH422" s="130"/>
      <c r="EI422" s="130"/>
      <c r="EJ422" s="130"/>
      <c r="EK422" s="130"/>
      <c r="EL422" s="130"/>
      <c r="EM422" s="130"/>
      <c r="EN422" s="130"/>
      <c r="EO422" s="130"/>
      <c r="EP422" s="30"/>
      <c r="EQ422" s="30"/>
      <c r="ER422" s="30"/>
      <c r="ES422" s="30"/>
      <c r="ET422" s="30"/>
      <c r="EU422" s="30"/>
      <c r="EV422" s="30"/>
      <c r="EW422" s="30"/>
      <c r="EX422" s="30"/>
      <c r="EY422" s="135"/>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c r="IW422" s="30"/>
      <c r="IX422" s="30"/>
      <c r="IY422" s="30"/>
      <c r="IZ422" s="30"/>
      <c r="JA422" s="30"/>
      <c r="JB422" s="30"/>
      <c r="JC422" s="30"/>
      <c r="JD422" s="30"/>
      <c r="JE422" s="30"/>
      <c r="JF422" s="30"/>
      <c r="JG422" s="30"/>
      <c r="JH422" s="30"/>
      <c r="JI422" s="30"/>
      <c r="JJ422" s="30"/>
      <c r="JK422" s="30"/>
      <c r="JL422" s="30"/>
      <c r="JM422" s="30"/>
      <c r="JN422" s="30"/>
      <c r="JO422" s="30"/>
      <c r="JP422" s="30"/>
      <c r="JQ422" s="30"/>
      <c r="JR422" s="30"/>
      <c r="JS422" s="30"/>
      <c r="JT422" s="30"/>
      <c r="JU422" s="30"/>
      <c r="JV422" s="30"/>
      <c r="JW422" s="30"/>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130"/>
      <c r="LE422" s="130"/>
      <c r="LF422" s="130"/>
      <c r="LG422" s="130"/>
      <c r="LH422" s="130"/>
      <c r="LI422" s="130"/>
      <c r="LJ422" s="130"/>
      <c r="LK422" s="130"/>
      <c r="LL422" s="130"/>
      <c r="LM422" s="130"/>
      <c r="LN422" s="130"/>
      <c r="LO422" s="130"/>
      <c r="LP422" s="130"/>
      <c r="LQ422" s="130"/>
      <c r="LR422" s="130"/>
      <c r="LS422" s="130"/>
      <c r="LT422" s="130"/>
      <c r="LU422" s="130"/>
      <c r="LV422" s="130"/>
      <c r="LW422" s="130"/>
      <c r="LX422" s="135"/>
      <c r="LY422" s="30"/>
      <c r="LZ422" s="30"/>
      <c r="MA422" s="30"/>
      <c r="MB422" s="30"/>
      <c r="MC422" s="30"/>
      <c r="MD422" s="30"/>
      <c r="ME422" s="30"/>
      <c r="MF422" s="30"/>
      <c r="MG422" s="30"/>
      <c r="MH422" s="30"/>
      <c r="MI422" s="30"/>
      <c r="MJ422" s="30"/>
      <c r="MK422" s="30"/>
      <c r="ML422" s="30"/>
      <c r="MM422" s="30"/>
      <c r="MN422" s="30"/>
      <c r="MO422" s="30"/>
      <c r="MP422" s="30"/>
      <c r="MQ422" s="30"/>
      <c r="MR422" s="30"/>
      <c r="MS422" s="30"/>
      <c r="MT422" s="30"/>
      <c r="MU422" s="30"/>
      <c r="MV422" s="30"/>
      <c r="MW422" s="30"/>
      <c r="MX422" s="30"/>
      <c r="MY422" s="30"/>
      <c r="MZ422" s="30"/>
      <c r="NA422" s="30"/>
      <c r="NB422" s="30"/>
      <c r="NC422" s="135"/>
      <c r="ND422" s="30"/>
      <c r="NE422" s="30"/>
      <c r="NF422" s="30"/>
      <c r="NG422" s="30"/>
      <c r="NH422" s="30"/>
      <c r="NI422" s="30"/>
      <c r="NJ422" s="30"/>
      <c r="NK422" s="30"/>
      <c r="NL422" s="30"/>
      <c r="NM422" s="30"/>
      <c r="NN422" s="30"/>
      <c r="NO422" s="30"/>
      <c r="NP422" s="30"/>
      <c r="NQ422" s="30"/>
      <c r="NR422" s="30"/>
      <c r="NS422" s="30"/>
      <c r="NT422" s="30"/>
      <c r="NU422" s="30"/>
      <c r="NV422" s="30"/>
      <c r="NW422" s="30"/>
      <c r="NX422" s="30"/>
      <c r="NY422" s="30"/>
      <c r="NZ422" s="30"/>
      <c r="OA422" s="30"/>
      <c r="OB422" s="30"/>
      <c r="OC422" s="30"/>
      <c r="OD422" s="30"/>
      <c r="OE422" s="30"/>
      <c r="OF422" s="30"/>
      <c r="OG422" s="30"/>
      <c r="OH422" s="30"/>
      <c r="OI422" s="30"/>
      <c r="OJ422" s="30"/>
      <c r="OK422" s="30"/>
      <c r="OL422" s="30"/>
      <c r="OM422" s="30">
        <f t="shared" si="1346"/>
        <v>1</v>
      </c>
      <c r="ON422" s="51"/>
    </row>
    <row r="423" spans="1:404" ht="81.75" hidden="1" customHeight="1">
      <c r="A423" s="310"/>
      <c r="B423" s="65">
        <v>129</v>
      </c>
      <c r="C423" s="16" t="s">
        <v>68</v>
      </c>
      <c r="D423" s="16" t="s">
        <v>2</v>
      </c>
      <c r="E423" s="16" t="s">
        <v>371</v>
      </c>
      <c r="F423" s="82" t="s">
        <v>2</v>
      </c>
      <c r="G423" s="14"/>
      <c r="H423" s="16" t="s">
        <v>371</v>
      </c>
      <c r="I423" s="26" t="s">
        <v>794</v>
      </c>
      <c r="J423" s="54"/>
      <c r="K423" s="30" t="s">
        <v>636</v>
      </c>
      <c r="L423" s="30" t="s">
        <v>957</v>
      </c>
      <c r="M423" s="29" t="s">
        <v>985</v>
      </c>
      <c r="N423" s="93" t="s">
        <v>981</v>
      </c>
      <c r="O423" s="301"/>
      <c r="P423" s="54"/>
      <c r="Q423" s="30"/>
      <c r="R423" s="30"/>
      <c r="S423" s="30"/>
      <c r="T423" s="30"/>
      <c r="U423" s="30"/>
      <c r="V423" s="30"/>
      <c r="W423" s="30"/>
      <c r="X423" s="30"/>
      <c r="Y423" s="30" t="s">
        <v>27</v>
      </c>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130"/>
      <c r="CP423" s="130"/>
      <c r="CQ423" s="130"/>
      <c r="CR423" s="130"/>
      <c r="CS423" s="130"/>
      <c r="CT423" s="130"/>
      <c r="CU423" s="130"/>
      <c r="CV423" s="130"/>
      <c r="CW423" s="130"/>
      <c r="CX423" s="130"/>
      <c r="CY423" s="30"/>
      <c r="CZ423" s="30"/>
      <c r="DA423" s="30"/>
      <c r="DB423" s="30"/>
      <c r="DC423" s="30"/>
      <c r="DD423" s="30"/>
      <c r="DE423" s="30"/>
      <c r="DF423" s="30"/>
      <c r="DG423" s="30"/>
      <c r="DH423" s="135"/>
      <c r="DI423" s="30"/>
      <c r="DJ423" s="30"/>
      <c r="DK423" s="30"/>
      <c r="DL423" s="30"/>
      <c r="DM423" s="30"/>
      <c r="DN423" s="30"/>
      <c r="DO423" s="30"/>
      <c r="DP423" s="30"/>
      <c r="DQ423" s="30"/>
      <c r="DR423" s="135"/>
      <c r="DS423" s="30"/>
      <c r="DT423" s="30"/>
      <c r="DU423" s="30"/>
      <c r="DV423" s="130"/>
      <c r="DW423" s="130"/>
      <c r="DX423" s="130"/>
      <c r="DY423" s="130"/>
      <c r="DZ423" s="130"/>
      <c r="EA423" s="130"/>
      <c r="EB423" s="130"/>
      <c r="EC423" s="130"/>
      <c r="ED423" s="130"/>
      <c r="EE423" s="130"/>
      <c r="EF423" s="130"/>
      <c r="EG423" s="130"/>
      <c r="EH423" s="130"/>
      <c r="EI423" s="130"/>
      <c r="EJ423" s="130"/>
      <c r="EK423" s="130"/>
      <c r="EL423" s="130"/>
      <c r="EM423" s="130"/>
      <c r="EN423" s="130"/>
      <c r="EO423" s="130"/>
      <c r="EP423" s="30"/>
      <c r="EQ423" s="30"/>
      <c r="ER423" s="30"/>
      <c r="ES423" s="30"/>
      <c r="ET423" s="30"/>
      <c r="EU423" s="30"/>
      <c r="EV423" s="30"/>
      <c r="EW423" s="30"/>
      <c r="EX423" s="30"/>
      <c r="EY423" s="135"/>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130"/>
      <c r="LE423" s="130"/>
      <c r="LF423" s="130"/>
      <c r="LG423" s="130"/>
      <c r="LH423" s="130"/>
      <c r="LI423" s="130"/>
      <c r="LJ423" s="130"/>
      <c r="LK423" s="130"/>
      <c r="LL423" s="130"/>
      <c r="LM423" s="130"/>
      <c r="LN423" s="130"/>
      <c r="LO423" s="130"/>
      <c r="LP423" s="130"/>
      <c r="LQ423" s="130"/>
      <c r="LR423" s="130"/>
      <c r="LS423" s="130"/>
      <c r="LT423" s="130"/>
      <c r="LU423" s="130"/>
      <c r="LV423" s="130"/>
      <c r="LW423" s="130"/>
      <c r="LX423" s="135"/>
      <c r="LY423" s="30"/>
      <c r="LZ423" s="30"/>
      <c r="MA423" s="30"/>
      <c r="MB423" s="30"/>
      <c r="MC423" s="30"/>
      <c r="MD423" s="30"/>
      <c r="ME423" s="30"/>
      <c r="MF423" s="30"/>
      <c r="MG423" s="30"/>
      <c r="MH423" s="30"/>
      <c r="MI423" s="30"/>
      <c r="MJ423" s="30"/>
      <c r="MK423" s="30"/>
      <c r="ML423" s="30"/>
      <c r="MM423" s="30"/>
      <c r="MN423" s="30"/>
      <c r="MO423" s="30"/>
      <c r="MP423" s="30"/>
      <c r="MQ423" s="30"/>
      <c r="MR423" s="30"/>
      <c r="MS423" s="30"/>
      <c r="MT423" s="30"/>
      <c r="MU423" s="30"/>
      <c r="MV423" s="30"/>
      <c r="MW423" s="30"/>
      <c r="MX423" s="30"/>
      <c r="MY423" s="30"/>
      <c r="MZ423" s="30"/>
      <c r="NA423" s="30"/>
      <c r="NB423" s="30"/>
      <c r="NC423" s="135"/>
      <c r="ND423" s="30"/>
      <c r="NE423" s="30"/>
      <c r="NF423" s="30"/>
      <c r="NG423" s="30"/>
      <c r="NH423" s="30"/>
      <c r="NI423" s="30"/>
      <c r="NJ423" s="30"/>
      <c r="NK423" s="30"/>
      <c r="NL423" s="30"/>
      <c r="NM423" s="30"/>
      <c r="NN423" s="30"/>
      <c r="NO423" s="30"/>
      <c r="NP423" s="30"/>
      <c r="NQ423" s="30"/>
      <c r="NR423" s="30"/>
      <c r="NS423" s="30"/>
      <c r="NT423" s="30"/>
      <c r="NU423" s="30"/>
      <c r="NV423" s="30"/>
      <c r="NW423" s="30"/>
      <c r="NX423" s="30"/>
      <c r="NY423" s="30"/>
      <c r="NZ423" s="30"/>
      <c r="OA423" s="30"/>
      <c r="OB423" s="30"/>
      <c r="OC423" s="30"/>
      <c r="OD423" s="30"/>
      <c r="OE423" s="30"/>
      <c r="OF423" s="30"/>
      <c r="OG423" s="30"/>
      <c r="OH423" s="30"/>
      <c r="OI423" s="30"/>
      <c r="OJ423" s="30"/>
      <c r="OK423" s="30"/>
      <c r="OL423" s="30"/>
      <c r="OM423" s="30">
        <f t="shared" si="1346"/>
        <v>1</v>
      </c>
      <c r="ON423" s="51"/>
    </row>
    <row r="424" spans="1:404" ht="81.75" hidden="1" customHeight="1">
      <c r="A424" s="310"/>
      <c r="B424" s="65">
        <v>129</v>
      </c>
      <c r="C424" s="16" t="s">
        <v>68</v>
      </c>
      <c r="D424" s="16" t="s">
        <v>2</v>
      </c>
      <c r="E424" s="16" t="s">
        <v>602</v>
      </c>
      <c r="F424" s="82" t="s">
        <v>2</v>
      </c>
      <c r="G424" s="64"/>
      <c r="H424" s="16" t="s">
        <v>602</v>
      </c>
      <c r="I424" s="26" t="s">
        <v>795</v>
      </c>
      <c r="J424" s="66"/>
      <c r="K424" s="30" t="s">
        <v>636</v>
      </c>
      <c r="L424" s="30" t="s">
        <v>957</v>
      </c>
      <c r="M424" s="29" t="s">
        <v>985</v>
      </c>
      <c r="N424" s="93" t="s">
        <v>981</v>
      </c>
      <c r="O424" s="301"/>
      <c r="P424" s="66"/>
      <c r="Q424" s="30"/>
      <c r="R424" s="30"/>
      <c r="S424" s="30"/>
      <c r="T424" s="30"/>
      <c r="U424" s="30"/>
      <c r="V424" s="30"/>
      <c r="W424" s="30"/>
      <c r="X424" s="30"/>
      <c r="Y424" s="30"/>
      <c r="Z424" s="30" t="s">
        <v>27</v>
      </c>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130"/>
      <c r="CP424" s="130"/>
      <c r="CQ424" s="130"/>
      <c r="CR424" s="130"/>
      <c r="CS424" s="130"/>
      <c r="CT424" s="130"/>
      <c r="CU424" s="130"/>
      <c r="CV424" s="130"/>
      <c r="CW424" s="130"/>
      <c r="CX424" s="130"/>
      <c r="CY424" s="30"/>
      <c r="CZ424" s="30"/>
      <c r="DA424" s="30"/>
      <c r="DB424" s="30"/>
      <c r="DC424" s="30"/>
      <c r="DD424" s="30"/>
      <c r="DE424" s="30"/>
      <c r="DF424" s="30"/>
      <c r="DG424" s="30"/>
      <c r="DH424" s="135"/>
      <c r="DI424" s="30"/>
      <c r="DJ424" s="30"/>
      <c r="DK424" s="30"/>
      <c r="DL424" s="30"/>
      <c r="DM424" s="30"/>
      <c r="DN424" s="30"/>
      <c r="DO424" s="30"/>
      <c r="DP424" s="30"/>
      <c r="DQ424" s="30"/>
      <c r="DR424" s="135"/>
      <c r="DS424" s="30"/>
      <c r="DT424" s="30"/>
      <c r="DU424" s="30"/>
      <c r="DV424" s="130"/>
      <c r="DW424" s="130"/>
      <c r="DX424" s="130"/>
      <c r="DY424" s="130"/>
      <c r="DZ424" s="130"/>
      <c r="EA424" s="130"/>
      <c r="EB424" s="130"/>
      <c r="EC424" s="130"/>
      <c r="ED424" s="130"/>
      <c r="EE424" s="130"/>
      <c r="EF424" s="130"/>
      <c r="EG424" s="130"/>
      <c r="EH424" s="130"/>
      <c r="EI424" s="130"/>
      <c r="EJ424" s="130"/>
      <c r="EK424" s="130"/>
      <c r="EL424" s="130"/>
      <c r="EM424" s="130"/>
      <c r="EN424" s="130"/>
      <c r="EO424" s="130"/>
      <c r="EP424" s="30"/>
      <c r="EQ424" s="30"/>
      <c r="ER424" s="30"/>
      <c r="ES424" s="30"/>
      <c r="ET424" s="30"/>
      <c r="EU424" s="30"/>
      <c r="EV424" s="30"/>
      <c r="EW424" s="30"/>
      <c r="EX424" s="30"/>
      <c r="EY424" s="135"/>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c r="IY424" s="30"/>
      <c r="IZ424" s="30"/>
      <c r="JA424" s="30"/>
      <c r="JB424" s="30"/>
      <c r="JC424" s="30"/>
      <c r="JD424" s="30"/>
      <c r="JE424" s="30"/>
      <c r="JF424" s="30"/>
      <c r="JG424" s="30"/>
      <c r="JH424" s="30"/>
      <c r="JI424" s="30"/>
      <c r="JJ424" s="30"/>
      <c r="JK424" s="30"/>
      <c r="JL424" s="30"/>
      <c r="JM424" s="30"/>
      <c r="JN424" s="30"/>
      <c r="JO424" s="30"/>
      <c r="JP424" s="30"/>
      <c r="JQ424" s="30"/>
      <c r="JR424" s="30"/>
      <c r="JS424" s="30"/>
      <c r="JT424" s="30"/>
      <c r="JU424" s="30"/>
      <c r="JV424" s="30"/>
      <c r="JW424" s="30"/>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130"/>
      <c r="LE424" s="130"/>
      <c r="LF424" s="130"/>
      <c r="LG424" s="130"/>
      <c r="LH424" s="130"/>
      <c r="LI424" s="130"/>
      <c r="LJ424" s="130"/>
      <c r="LK424" s="130"/>
      <c r="LL424" s="130"/>
      <c r="LM424" s="130"/>
      <c r="LN424" s="130"/>
      <c r="LO424" s="130"/>
      <c r="LP424" s="130"/>
      <c r="LQ424" s="130"/>
      <c r="LR424" s="130"/>
      <c r="LS424" s="130"/>
      <c r="LT424" s="130"/>
      <c r="LU424" s="130"/>
      <c r="LV424" s="130"/>
      <c r="LW424" s="130"/>
      <c r="LX424" s="135"/>
      <c r="LY424" s="30"/>
      <c r="LZ424" s="30"/>
      <c r="MA424" s="30"/>
      <c r="MB424" s="30"/>
      <c r="MC424" s="30"/>
      <c r="MD424" s="30"/>
      <c r="ME424" s="30"/>
      <c r="MF424" s="30"/>
      <c r="MG424" s="30"/>
      <c r="MH424" s="30"/>
      <c r="MI424" s="30"/>
      <c r="MJ424" s="30"/>
      <c r="MK424" s="30"/>
      <c r="ML424" s="30"/>
      <c r="MM424" s="30"/>
      <c r="MN424" s="30"/>
      <c r="MO424" s="30"/>
      <c r="MP424" s="30"/>
      <c r="MQ424" s="30"/>
      <c r="MR424" s="30"/>
      <c r="MS424" s="30"/>
      <c r="MT424" s="30"/>
      <c r="MU424" s="30"/>
      <c r="MV424" s="30"/>
      <c r="MW424" s="30"/>
      <c r="MX424" s="30"/>
      <c r="MY424" s="30"/>
      <c r="MZ424" s="30"/>
      <c r="NA424" s="30"/>
      <c r="NB424" s="30"/>
      <c r="NC424" s="135"/>
      <c r="ND424" s="30"/>
      <c r="NE424" s="30"/>
      <c r="NF424" s="30"/>
      <c r="NG424" s="30"/>
      <c r="NH424" s="30"/>
      <c r="NI424" s="30"/>
      <c r="NJ424" s="30"/>
      <c r="NK424" s="30"/>
      <c r="NL424" s="30"/>
      <c r="NM424" s="30"/>
      <c r="NN424" s="30"/>
      <c r="NO424" s="30"/>
      <c r="NP424" s="30"/>
      <c r="NQ424" s="30"/>
      <c r="NR424" s="30"/>
      <c r="NS424" s="30"/>
      <c r="NT424" s="30"/>
      <c r="NU424" s="30"/>
      <c r="NV424" s="30"/>
      <c r="NW424" s="30"/>
      <c r="NX424" s="30"/>
      <c r="NY424" s="30"/>
      <c r="NZ424" s="30"/>
      <c r="OA424" s="30"/>
      <c r="OB424" s="30"/>
      <c r="OC424" s="30"/>
      <c r="OD424" s="30"/>
      <c r="OE424" s="30"/>
      <c r="OF424" s="30"/>
      <c r="OG424" s="30"/>
      <c r="OH424" s="30"/>
      <c r="OI424" s="30"/>
      <c r="OJ424" s="30"/>
      <c r="OK424" s="30"/>
      <c r="OL424" s="30"/>
      <c r="OM424" s="30">
        <f t="shared" si="1346"/>
        <v>1</v>
      </c>
      <c r="ON424" s="65"/>
    </row>
    <row r="425" spans="1:404" ht="81.75" hidden="1" customHeight="1">
      <c r="A425" s="311"/>
      <c r="B425" s="65">
        <v>129</v>
      </c>
      <c r="C425" s="16" t="s">
        <v>68</v>
      </c>
      <c r="D425" s="16" t="s">
        <v>2</v>
      </c>
      <c r="E425" s="16" t="s">
        <v>372</v>
      </c>
      <c r="F425" s="82" t="s">
        <v>2</v>
      </c>
      <c r="G425" s="14"/>
      <c r="H425" s="16" t="s">
        <v>372</v>
      </c>
      <c r="I425" s="26" t="s">
        <v>796</v>
      </c>
      <c r="J425" s="54"/>
      <c r="K425" s="30" t="s">
        <v>636</v>
      </c>
      <c r="L425" s="30" t="s">
        <v>957</v>
      </c>
      <c r="M425" s="29" t="s">
        <v>985</v>
      </c>
      <c r="N425" s="93" t="s">
        <v>981</v>
      </c>
      <c r="O425" s="302"/>
      <c r="P425" s="54"/>
      <c r="Q425" s="30"/>
      <c r="R425" s="30"/>
      <c r="S425" s="30"/>
      <c r="T425" s="30"/>
      <c r="U425" s="30"/>
      <c r="V425" s="30"/>
      <c r="W425" s="30"/>
      <c r="X425" s="30"/>
      <c r="Y425" s="30"/>
      <c r="Z425" s="30"/>
      <c r="AA425" s="30" t="s">
        <v>27</v>
      </c>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130"/>
      <c r="CP425" s="130"/>
      <c r="CQ425" s="130"/>
      <c r="CR425" s="130"/>
      <c r="CS425" s="130"/>
      <c r="CT425" s="130"/>
      <c r="CU425" s="130"/>
      <c r="CV425" s="130"/>
      <c r="CW425" s="130"/>
      <c r="CX425" s="130"/>
      <c r="CY425" s="30"/>
      <c r="CZ425" s="30"/>
      <c r="DA425" s="30"/>
      <c r="DB425" s="30"/>
      <c r="DC425" s="30"/>
      <c r="DD425" s="30"/>
      <c r="DE425" s="30"/>
      <c r="DF425" s="30"/>
      <c r="DG425" s="30"/>
      <c r="DH425" s="135"/>
      <c r="DI425" s="30"/>
      <c r="DJ425" s="30"/>
      <c r="DK425" s="30"/>
      <c r="DL425" s="30"/>
      <c r="DM425" s="30"/>
      <c r="DN425" s="30"/>
      <c r="DO425" s="30"/>
      <c r="DP425" s="30"/>
      <c r="DQ425" s="30"/>
      <c r="DR425" s="135"/>
      <c r="DS425" s="30"/>
      <c r="DT425" s="30"/>
      <c r="DU425" s="30"/>
      <c r="DV425" s="130"/>
      <c r="DW425" s="130"/>
      <c r="DX425" s="130"/>
      <c r="DY425" s="130"/>
      <c r="DZ425" s="130"/>
      <c r="EA425" s="130"/>
      <c r="EB425" s="130"/>
      <c r="EC425" s="130"/>
      <c r="ED425" s="130"/>
      <c r="EE425" s="130"/>
      <c r="EF425" s="130"/>
      <c r="EG425" s="130"/>
      <c r="EH425" s="130"/>
      <c r="EI425" s="130"/>
      <c r="EJ425" s="130"/>
      <c r="EK425" s="130"/>
      <c r="EL425" s="130"/>
      <c r="EM425" s="130"/>
      <c r="EN425" s="130"/>
      <c r="EO425" s="130"/>
      <c r="EP425" s="30"/>
      <c r="EQ425" s="30"/>
      <c r="ER425" s="30"/>
      <c r="ES425" s="30"/>
      <c r="ET425" s="30"/>
      <c r="EU425" s="30"/>
      <c r="EV425" s="30"/>
      <c r="EW425" s="30"/>
      <c r="EX425" s="30"/>
      <c r="EY425" s="135"/>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130"/>
      <c r="LE425" s="130"/>
      <c r="LF425" s="130"/>
      <c r="LG425" s="130"/>
      <c r="LH425" s="130"/>
      <c r="LI425" s="130"/>
      <c r="LJ425" s="130"/>
      <c r="LK425" s="130"/>
      <c r="LL425" s="130"/>
      <c r="LM425" s="130"/>
      <c r="LN425" s="130"/>
      <c r="LO425" s="130"/>
      <c r="LP425" s="130"/>
      <c r="LQ425" s="130"/>
      <c r="LR425" s="130"/>
      <c r="LS425" s="130"/>
      <c r="LT425" s="130"/>
      <c r="LU425" s="130"/>
      <c r="LV425" s="130"/>
      <c r="LW425" s="130"/>
      <c r="LX425" s="135"/>
      <c r="LY425" s="30"/>
      <c r="LZ425" s="30"/>
      <c r="MA425" s="30"/>
      <c r="MB425" s="30"/>
      <c r="MC425" s="30"/>
      <c r="MD425" s="30"/>
      <c r="ME425" s="30"/>
      <c r="MF425" s="30"/>
      <c r="MG425" s="30"/>
      <c r="MH425" s="30"/>
      <c r="MI425" s="30"/>
      <c r="MJ425" s="30"/>
      <c r="MK425" s="30"/>
      <c r="ML425" s="30"/>
      <c r="MM425" s="30"/>
      <c r="MN425" s="30"/>
      <c r="MO425" s="30"/>
      <c r="MP425" s="30"/>
      <c r="MQ425" s="30"/>
      <c r="MR425" s="30"/>
      <c r="MS425" s="30"/>
      <c r="MT425" s="30"/>
      <c r="MU425" s="30"/>
      <c r="MV425" s="30"/>
      <c r="MW425" s="30"/>
      <c r="MX425" s="30"/>
      <c r="MY425" s="30"/>
      <c r="MZ425" s="30"/>
      <c r="NA425" s="30"/>
      <c r="NB425" s="30"/>
      <c r="NC425" s="135"/>
      <c r="ND425" s="30"/>
      <c r="NE425" s="30"/>
      <c r="NF425" s="30"/>
      <c r="NG425" s="30"/>
      <c r="NH425" s="30"/>
      <c r="NI425" s="30"/>
      <c r="NJ425" s="30"/>
      <c r="NK425" s="30"/>
      <c r="NL425" s="30"/>
      <c r="NM425" s="30"/>
      <c r="NN425" s="30"/>
      <c r="NO425" s="30"/>
      <c r="NP425" s="30"/>
      <c r="NQ425" s="30"/>
      <c r="NR425" s="30"/>
      <c r="NS425" s="30"/>
      <c r="NT425" s="30"/>
      <c r="NU425" s="30"/>
      <c r="NV425" s="30"/>
      <c r="NW425" s="30"/>
      <c r="NX425" s="30"/>
      <c r="NY425" s="30"/>
      <c r="NZ425" s="30"/>
      <c r="OA425" s="30"/>
      <c r="OB425" s="30"/>
      <c r="OC425" s="30"/>
      <c r="OD425" s="30"/>
      <c r="OE425" s="30"/>
      <c r="OF425" s="30"/>
      <c r="OG425" s="30"/>
      <c r="OH425" s="30"/>
      <c r="OI425" s="30"/>
      <c r="OJ425" s="30"/>
      <c r="OK425" s="30"/>
      <c r="OL425" s="30"/>
      <c r="OM425" s="30">
        <f t="shared" si="1346"/>
        <v>1</v>
      </c>
      <c r="ON425" s="51"/>
    </row>
    <row r="426" spans="1:404" ht="45" hidden="1" customHeight="1">
      <c r="A426" s="309">
        <v>398</v>
      </c>
      <c r="B426" s="51">
        <v>130</v>
      </c>
      <c r="C426" s="16" t="s">
        <v>137</v>
      </c>
      <c r="D426" s="14" t="s">
        <v>3</v>
      </c>
      <c r="E426" s="16" t="s">
        <v>138</v>
      </c>
      <c r="F426" s="82" t="s">
        <v>3</v>
      </c>
      <c r="G426" s="355" t="s">
        <v>27</v>
      </c>
      <c r="H426" s="89" t="s">
        <v>777</v>
      </c>
      <c r="I426" s="34" t="s">
        <v>778</v>
      </c>
      <c r="J426" s="54"/>
      <c r="K426" s="30" t="s">
        <v>636</v>
      </c>
      <c r="L426" s="30" t="s">
        <v>957</v>
      </c>
      <c r="M426" s="29" t="s">
        <v>985</v>
      </c>
      <c r="N426" s="93" t="s">
        <v>982</v>
      </c>
      <c r="O426" s="300" t="s">
        <v>27</v>
      </c>
      <c r="P426" s="54"/>
      <c r="Q426" s="30"/>
      <c r="R426" s="30"/>
      <c r="S426" s="30" t="s">
        <v>27</v>
      </c>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152" t="s">
        <v>1070</v>
      </c>
      <c r="CN426" s="152" t="s">
        <v>1070</v>
      </c>
      <c r="CO426" s="152" t="s">
        <v>1070</v>
      </c>
      <c r="CP426" s="30">
        <v>2</v>
      </c>
      <c r="CQ426" s="30">
        <v>1</v>
      </c>
      <c r="CR426" s="30">
        <v>2</v>
      </c>
      <c r="CS426" s="30">
        <v>2</v>
      </c>
      <c r="CT426" s="23">
        <v>1</v>
      </c>
      <c r="CU426" s="23">
        <v>2</v>
      </c>
      <c r="CV426" s="30">
        <v>2</v>
      </c>
      <c r="CW426" s="30">
        <v>2</v>
      </c>
      <c r="CX426" s="30">
        <v>2</v>
      </c>
      <c r="CY426" s="30">
        <v>1</v>
      </c>
      <c r="CZ426" s="30">
        <v>2</v>
      </c>
      <c r="DA426" s="23">
        <v>2</v>
      </c>
      <c r="DB426" s="30">
        <v>2</v>
      </c>
      <c r="DC426" s="23">
        <v>1</v>
      </c>
      <c r="DD426" s="30">
        <v>2</v>
      </c>
      <c r="DE426" s="30">
        <v>2</v>
      </c>
      <c r="DF426" s="30">
        <v>2</v>
      </c>
      <c r="DG426" s="30"/>
      <c r="DH426" s="201">
        <f>COUNTIF(CP426:DG426,"2")</f>
        <v>13</v>
      </c>
      <c r="DI426" s="198">
        <f t="shared" ref="DI426" si="1353">DH426/(DH426+DJ426+DL426+DN426)</f>
        <v>0.76470588235294112</v>
      </c>
      <c r="DJ426" s="201">
        <f>COUNTIF(CP426:DG426,"1")</f>
        <v>4</v>
      </c>
      <c r="DK426" s="198">
        <f t="shared" ref="DK426" si="1354">DJ426/(DH426+DJ426+DL426+DN426)</f>
        <v>0.23529411764705882</v>
      </c>
      <c r="DL426" s="201">
        <f>COUNTIF(CP426:DG426,"0")</f>
        <v>0</v>
      </c>
      <c r="DM426" s="198">
        <f t="shared" ref="DM426" si="1355">DL426/(DH426+DJ426+DL426+DN426)</f>
        <v>0</v>
      </c>
      <c r="DN426" s="201">
        <f>COUNTIF(CP426:DG426,"KĐG")</f>
        <v>0</v>
      </c>
      <c r="DO426" s="198">
        <f t="shared" ref="DO426" si="1356">DN426/(DH426+DJ426+DL426+DN426)</f>
        <v>0</v>
      </c>
      <c r="DP426" s="199">
        <f t="shared" ref="DP426" si="1357">(((DH426*2)+(DJ426*1)+(DL426*0)))/(DH426+DJ426+DL426)</f>
        <v>1.7647058823529411</v>
      </c>
      <c r="DQ426" s="169" t="str">
        <f t="shared" ref="DQ426" si="1358">IF(DO426&gt;=50%,"KĐG",IF(DP426&gt;=1.6,"ĐMT",IF(DP426&gt;=1,"CCG","CĐ")))</f>
        <v>ĐMT</v>
      </c>
      <c r="DR426" s="135"/>
      <c r="DS426" s="30"/>
      <c r="DT426" s="30"/>
      <c r="DU426" s="30"/>
      <c r="DV426" s="130"/>
      <c r="DW426" s="130"/>
      <c r="DX426" s="130"/>
      <c r="DY426" s="130"/>
      <c r="DZ426" s="130"/>
      <c r="EA426" s="130"/>
      <c r="EB426" s="130"/>
      <c r="EC426" s="130"/>
      <c r="ED426" s="130"/>
      <c r="EE426" s="130"/>
      <c r="EF426" s="130"/>
      <c r="EG426" s="130"/>
      <c r="EH426" s="130"/>
      <c r="EI426" s="130"/>
      <c r="EJ426" s="130"/>
      <c r="EK426" s="130"/>
      <c r="EL426" s="130"/>
      <c r="EM426" s="130"/>
      <c r="EN426" s="130"/>
      <c r="EO426" s="130"/>
      <c r="EP426" s="30"/>
      <c r="EQ426" s="30"/>
      <c r="ER426" s="30"/>
      <c r="ES426" s="30"/>
      <c r="ET426" s="30"/>
      <c r="EU426" s="30"/>
      <c r="EV426" s="30"/>
      <c r="EW426" s="30"/>
      <c r="EX426" s="30"/>
      <c r="EY426" s="135"/>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c r="IW426" s="30"/>
      <c r="IX426" s="30"/>
      <c r="IY426" s="30"/>
      <c r="IZ426" s="30"/>
      <c r="JA426" s="30"/>
      <c r="JB426" s="30"/>
      <c r="JC426" s="30"/>
      <c r="JD426" s="30"/>
      <c r="JE426" s="30"/>
      <c r="JF426" s="30"/>
      <c r="JG426" s="30"/>
      <c r="JH426" s="30"/>
      <c r="JI426" s="30"/>
      <c r="JJ426" s="30"/>
      <c r="JK426" s="30"/>
      <c r="JL426" s="30"/>
      <c r="JM426" s="30"/>
      <c r="JN426" s="30"/>
      <c r="JO426" s="30"/>
      <c r="JP426" s="30"/>
      <c r="JQ426" s="30"/>
      <c r="JR426" s="30"/>
      <c r="JS426" s="30"/>
      <c r="JT426" s="30"/>
      <c r="JU426" s="30"/>
      <c r="JV426" s="30"/>
      <c r="JW426" s="30"/>
      <c r="JX426" s="30"/>
      <c r="JY426" s="30"/>
      <c r="JZ426" s="30"/>
      <c r="KA426" s="30"/>
      <c r="KB426" s="30"/>
      <c r="KC426" s="30"/>
      <c r="KD426" s="30"/>
      <c r="KE426" s="30"/>
      <c r="KF426" s="30"/>
      <c r="KG426" s="30"/>
      <c r="KH426" s="30"/>
      <c r="KI426" s="30"/>
      <c r="KJ426" s="30"/>
      <c r="KK426" s="30"/>
      <c r="KL426" s="30"/>
      <c r="KM426" s="30"/>
      <c r="KN426" s="30"/>
      <c r="KO426" s="30"/>
      <c r="KP426" s="30"/>
      <c r="KQ426" s="30"/>
      <c r="KR426" s="30"/>
      <c r="KS426" s="30"/>
      <c r="KT426" s="30"/>
      <c r="KU426" s="30"/>
      <c r="KV426" s="30"/>
      <c r="KW426" s="30"/>
      <c r="KX426" s="30"/>
      <c r="KY426" s="30"/>
      <c r="KZ426" s="30"/>
      <c r="LA426" s="30"/>
      <c r="LB426" s="30"/>
      <c r="LC426" s="30"/>
      <c r="LD426" s="130"/>
      <c r="LE426" s="130"/>
      <c r="LF426" s="130"/>
      <c r="LG426" s="130"/>
      <c r="LH426" s="130"/>
      <c r="LI426" s="130"/>
      <c r="LJ426" s="130"/>
      <c r="LK426" s="130"/>
      <c r="LL426" s="130"/>
      <c r="LM426" s="130"/>
      <c r="LN426" s="130"/>
      <c r="LO426" s="130"/>
      <c r="LP426" s="130"/>
      <c r="LQ426" s="130"/>
      <c r="LR426" s="130"/>
      <c r="LS426" s="130"/>
      <c r="LT426" s="130"/>
      <c r="LU426" s="130"/>
      <c r="LV426" s="130"/>
      <c r="LW426" s="130"/>
      <c r="LX426" s="135"/>
      <c r="LY426" s="30"/>
      <c r="LZ426" s="30"/>
      <c r="MA426" s="30"/>
      <c r="MB426" s="30"/>
      <c r="MC426" s="30"/>
      <c r="MD426" s="30"/>
      <c r="ME426" s="30"/>
      <c r="MF426" s="30"/>
      <c r="MG426" s="30"/>
      <c r="MH426" s="30"/>
      <c r="MI426" s="30"/>
      <c r="MJ426" s="30"/>
      <c r="MK426" s="30"/>
      <c r="ML426" s="30"/>
      <c r="MM426" s="30"/>
      <c r="MN426" s="30"/>
      <c r="MO426" s="30"/>
      <c r="MP426" s="30"/>
      <c r="MQ426" s="30"/>
      <c r="MR426" s="30"/>
      <c r="MS426" s="30"/>
      <c r="MT426" s="30"/>
      <c r="MU426" s="30"/>
      <c r="MV426" s="30"/>
      <c r="MW426" s="30"/>
      <c r="MX426" s="30"/>
      <c r="MY426" s="30"/>
      <c r="MZ426" s="30"/>
      <c r="NA426" s="30"/>
      <c r="NB426" s="30"/>
      <c r="NC426" s="135"/>
      <c r="ND426" s="30"/>
      <c r="NE426" s="30"/>
      <c r="NF426" s="30"/>
      <c r="NG426" s="30"/>
      <c r="NH426" s="30"/>
      <c r="NI426" s="30"/>
      <c r="NJ426" s="30"/>
      <c r="NK426" s="30"/>
      <c r="NL426" s="30"/>
      <c r="NM426" s="30"/>
      <c r="NN426" s="30"/>
      <c r="NO426" s="30"/>
      <c r="NP426" s="30"/>
      <c r="NQ426" s="30"/>
      <c r="NR426" s="30"/>
      <c r="NS426" s="30"/>
      <c r="NT426" s="30"/>
      <c r="NU426" s="30"/>
      <c r="NV426" s="30"/>
      <c r="NW426" s="30"/>
      <c r="NX426" s="30"/>
      <c r="NY426" s="30"/>
      <c r="NZ426" s="30"/>
      <c r="OA426" s="30"/>
      <c r="OB426" s="30"/>
      <c r="OC426" s="30"/>
      <c r="OD426" s="30"/>
      <c r="OE426" s="30"/>
      <c r="OF426" s="30"/>
      <c r="OG426" s="30"/>
      <c r="OH426" s="30"/>
      <c r="OI426" s="30"/>
      <c r="OJ426" s="30"/>
      <c r="OK426" s="30"/>
      <c r="OL426" s="30"/>
      <c r="OM426" s="30">
        <f t="shared" si="1346"/>
        <v>1</v>
      </c>
      <c r="ON426" s="51"/>
    </row>
    <row r="427" spans="1:404" ht="35.25" hidden="1" customHeight="1">
      <c r="A427" s="310"/>
      <c r="B427" s="80">
        <v>130</v>
      </c>
      <c r="C427" s="16" t="s">
        <v>137</v>
      </c>
      <c r="D427" s="82" t="s">
        <v>3</v>
      </c>
      <c r="E427" s="16" t="s">
        <v>138</v>
      </c>
      <c r="F427" s="82" t="s">
        <v>3</v>
      </c>
      <c r="G427" s="301"/>
      <c r="H427" s="89" t="s">
        <v>777</v>
      </c>
      <c r="I427" s="34" t="s">
        <v>778</v>
      </c>
      <c r="J427" s="79"/>
      <c r="K427" s="30" t="s">
        <v>636</v>
      </c>
      <c r="L427" s="30" t="s">
        <v>957</v>
      </c>
      <c r="M427" s="29" t="s">
        <v>985</v>
      </c>
      <c r="N427" s="93" t="s">
        <v>982</v>
      </c>
      <c r="O427" s="301"/>
      <c r="P427" s="79"/>
      <c r="Q427" s="30"/>
      <c r="R427" s="30"/>
      <c r="S427" s="30"/>
      <c r="T427" s="30" t="s">
        <v>27</v>
      </c>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130"/>
      <c r="CP427" s="130"/>
      <c r="CQ427" s="130"/>
      <c r="CR427" s="130"/>
      <c r="CS427" s="130"/>
      <c r="CT427" s="130"/>
      <c r="CU427" s="130"/>
      <c r="CV427" s="130"/>
      <c r="CW427" s="130"/>
      <c r="CX427" s="130"/>
      <c r="CY427" s="30"/>
      <c r="CZ427" s="30"/>
      <c r="DA427" s="30"/>
      <c r="DB427" s="30"/>
      <c r="DC427" s="30"/>
      <c r="DD427" s="30"/>
      <c r="DE427" s="30"/>
      <c r="DF427" s="30"/>
      <c r="DG427" s="30"/>
      <c r="DH427" s="135"/>
      <c r="DI427" s="30"/>
      <c r="DJ427" s="30"/>
      <c r="DK427" s="30"/>
      <c r="DL427" s="30"/>
      <c r="DM427" s="30"/>
      <c r="DN427" s="30"/>
      <c r="DO427" s="30"/>
      <c r="DP427" s="30"/>
      <c r="DQ427" s="30"/>
      <c r="DR427" s="152" t="s">
        <v>1070</v>
      </c>
      <c r="DS427" s="152" t="s">
        <v>1070</v>
      </c>
      <c r="DT427" s="152" t="s">
        <v>1070</v>
      </c>
      <c r="DU427" s="152" t="s">
        <v>1070</v>
      </c>
      <c r="DV427" s="152" t="s">
        <v>1070</v>
      </c>
      <c r="DW427" s="30">
        <v>2</v>
      </c>
      <c r="DX427" s="30">
        <v>2</v>
      </c>
      <c r="DY427" s="30">
        <v>2</v>
      </c>
      <c r="DZ427" s="30">
        <v>2</v>
      </c>
      <c r="EA427" s="23">
        <v>2</v>
      </c>
      <c r="EB427" s="23">
        <v>2</v>
      </c>
      <c r="EC427" s="30">
        <v>2</v>
      </c>
      <c r="ED427" s="30">
        <v>2</v>
      </c>
      <c r="EE427" s="30">
        <v>2</v>
      </c>
      <c r="EF427" s="30">
        <v>2</v>
      </c>
      <c r="EG427" s="30">
        <v>2</v>
      </c>
      <c r="EH427" s="23">
        <v>2</v>
      </c>
      <c r="EI427" s="30">
        <v>2</v>
      </c>
      <c r="EJ427" s="23">
        <v>1</v>
      </c>
      <c r="EK427" s="30">
        <v>2</v>
      </c>
      <c r="EL427" s="30">
        <v>2</v>
      </c>
      <c r="EM427" s="30">
        <v>2</v>
      </c>
      <c r="EN427" s="30"/>
      <c r="EO427" s="208">
        <f>COUNTIF(DW427:EN427,"2")</f>
        <v>16</v>
      </c>
      <c r="EP427" s="207">
        <f t="shared" ref="EP427" si="1359">EO427/(EO427+EQ427+ES427+EU427)</f>
        <v>0.94117647058823528</v>
      </c>
      <c r="EQ427" s="208">
        <f>COUNTIF(DW427:EN427,"1")</f>
        <v>1</v>
      </c>
      <c r="ER427" s="207">
        <f t="shared" ref="ER427" si="1360">EQ427/(EO427+EQ427+ES427+EU427)</f>
        <v>5.8823529411764705E-2</v>
      </c>
      <c r="ES427" s="208">
        <f>COUNTIF(DW427:EN427,"0")</f>
        <v>0</v>
      </c>
      <c r="ET427" s="207">
        <f t="shared" ref="ET427" si="1361">ES427/(EO427+EQ427+ES427+EU427)</f>
        <v>0</v>
      </c>
      <c r="EU427" s="208">
        <f>COUNTIF(DW427:EN427,"KĐG")</f>
        <v>0</v>
      </c>
      <c r="EV427" s="207">
        <f t="shared" ref="EV427" si="1362">EU427/(EO427+EQ427+ES427+EU427)</f>
        <v>0</v>
      </c>
      <c r="EW427" s="209">
        <f t="shared" ref="EW427" si="1363">(((EO427*2)+(EQ427*1)+(ES427*0)))/(EO427+EQ427+ES427)</f>
        <v>1.9411764705882353</v>
      </c>
      <c r="EX427" s="169" t="str">
        <f t="shared" ref="EX427" si="1364">IF(EV427&gt;=50%,"KĐG",IF(EW427&gt;=1.6,"ĐMT",IF(EW427&gt;=1,"CCG","CĐ")))</f>
        <v>ĐMT</v>
      </c>
      <c r="EY427" s="135"/>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c r="IY427" s="30"/>
      <c r="IZ427" s="30"/>
      <c r="JA427" s="30"/>
      <c r="JB427" s="30"/>
      <c r="JC427" s="30"/>
      <c r="JD427" s="30"/>
      <c r="JE427" s="30"/>
      <c r="JF427" s="30"/>
      <c r="JG427" s="30"/>
      <c r="JH427" s="30"/>
      <c r="JI427" s="30"/>
      <c r="JJ427" s="30"/>
      <c r="JK427" s="30"/>
      <c r="JL427" s="30"/>
      <c r="JM427" s="30"/>
      <c r="JN427" s="30"/>
      <c r="JO427" s="30"/>
      <c r="JP427" s="30"/>
      <c r="JQ427" s="30"/>
      <c r="JR427" s="30"/>
      <c r="JS427" s="30"/>
      <c r="JT427" s="30"/>
      <c r="JU427" s="30"/>
      <c r="JV427" s="30"/>
      <c r="JW427" s="30"/>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130"/>
      <c r="LE427" s="130"/>
      <c r="LF427" s="130"/>
      <c r="LG427" s="130"/>
      <c r="LH427" s="130"/>
      <c r="LI427" s="130"/>
      <c r="LJ427" s="130"/>
      <c r="LK427" s="130"/>
      <c r="LL427" s="130"/>
      <c r="LM427" s="130"/>
      <c r="LN427" s="130"/>
      <c r="LO427" s="130"/>
      <c r="LP427" s="130"/>
      <c r="LQ427" s="130"/>
      <c r="LR427" s="130"/>
      <c r="LS427" s="130"/>
      <c r="LT427" s="130"/>
      <c r="LU427" s="130"/>
      <c r="LV427" s="130"/>
      <c r="LW427" s="130"/>
      <c r="LX427" s="135"/>
      <c r="LY427" s="30"/>
      <c r="LZ427" s="30"/>
      <c r="MA427" s="30"/>
      <c r="MB427" s="30"/>
      <c r="MC427" s="30"/>
      <c r="MD427" s="30"/>
      <c r="ME427" s="30"/>
      <c r="MF427" s="30"/>
      <c r="MG427" s="30"/>
      <c r="MH427" s="30"/>
      <c r="MI427" s="30"/>
      <c r="MJ427" s="30"/>
      <c r="MK427" s="30"/>
      <c r="ML427" s="30"/>
      <c r="MM427" s="30"/>
      <c r="MN427" s="30"/>
      <c r="MO427" s="30"/>
      <c r="MP427" s="30"/>
      <c r="MQ427" s="30"/>
      <c r="MR427" s="30"/>
      <c r="MS427" s="30"/>
      <c r="MT427" s="30"/>
      <c r="MU427" s="30"/>
      <c r="MV427" s="30"/>
      <c r="MW427" s="30"/>
      <c r="MX427" s="30"/>
      <c r="MY427" s="30"/>
      <c r="MZ427" s="30"/>
      <c r="NA427" s="30"/>
      <c r="NB427" s="30"/>
      <c r="NC427" s="135"/>
      <c r="ND427" s="30"/>
      <c r="NE427" s="30"/>
      <c r="NF427" s="30"/>
      <c r="NG427" s="30"/>
      <c r="NH427" s="30"/>
      <c r="NI427" s="30"/>
      <c r="NJ427" s="30"/>
      <c r="NK427" s="30"/>
      <c r="NL427" s="30"/>
      <c r="NM427" s="30"/>
      <c r="NN427" s="30"/>
      <c r="NO427" s="30"/>
      <c r="NP427" s="30"/>
      <c r="NQ427" s="30"/>
      <c r="NR427" s="30"/>
      <c r="NS427" s="30"/>
      <c r="NT427" s="30"/>
      <c r="NU427" s="30"/>
      <c r="NV427" s="30"/>
      <c r="NW427" s="30"/>
      <c r="NX427" s="30"/>
      <c r="NY427" s="30"/>
      <c r="NZ427" s="30"/>
      <c r="OA427" s="30"/>
      <c r="OB427" s="30"/>
      <c r="OC427" s="30"/>
      <c r="OD427" s="30"/>
      <c r="OE427" s="30"/>
      <c r="OF427" s="30"/>
      <c r="OG427" s="30"/>
      <c r="OH427" s="30"/>
      <c r="OI427" s="30"/>
      <c r="OJ427" s="30"/>
      <c r="OK427" s="30"/>
      <c r="OL427" s="30"/>
      <c r="OM427" s="30">
        <f t="shared" si="1346"/>
        <v>1</v>
      </c>
      <c r="ON427" s="80"/>
    </row>
    <row r="428" spans="1:404" ht="36" hidden="1" customHeight="1">
      <c r="A428" s="310"/>
      <c r="B428" s="80">
        <v>130</v>
      </c>
      <c r="C428" s="16" t="s">
        <v>137</v>
      </c>
      <c r="D428" s="82" t="s">
        <v>3</v>
      </c>
      <c r="E428" s="16" t="s">
        <v>138</v>
      </c>
      <c r="F428" s="82" t="s">
        <v>3</v>
      </c>
      <c r="G428" s="301"/>
      <c r="H428" s="89" t="s">
        <v>777</v>
      </c>
      <c r="I428" s="34" t="s">
        <v>778</v>
      </c>
      <c r="J428" s="79"/>
      <c r="K428" s="30" t="s">
        <v>636</v>
      </c>
      <c r="L428" s="30" t="s">
        <v>957</v>
      </c>
      <c r="M428" s="29" t="s">
        <v>985</v>
      </c>
      <c r="N428" s="93" t="s">
        <v>982</v>
      </c>
      <c r="O428" s="301"/>
      <c r="P428" s="79"/>
      <c r="Q428" s="30"/>
      <c r="R428" s="30"/>
      <c r="S428" s="30"/>
      <c r="T428" s="30"/>
      <c r="U428" s="30" t="s">
        <v>27</v>
      </c>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130"/>
      <c r="CP428" s="130"/>
      <c r="CQ428" s="130"/>
      <c r="CR428" s="130"/>
      <c r="CS428" s="130"/>
      <c r="CT428" s="130"/>
      <c r="CU428" s="130"/>
      <c r="CV428" s="130"/>
      <c r="CW428" s="130"/>
      <c r="CX428" s="130"/>
      <c r="CY428" s="30"/>
      <c r="CZ428" s="30"/>
      <c r="DA428" s="30"/>
      <c r="DB428" s="30"/>
      <c r="DC428" s="30"/>
      <c r="DD428" s="30"/>
      <c r="DE428" s="30"/>
      <c r="DF428" s="30"/>
      <c r="DG428" s="30"/>
      <c r="DH428" s="135"/>
      <c r="DI428" s="30"/>
      <c r="DJ428" s="30"/>
      <c r="DK428" s="30"/>
      <c r="DL428" s="30"/>
      <c r="DM428" s="30"/>
      <c r="DN428" s="30"/>
      <c r="DO428" s="30"/>
      <c r="DP428" s="30"/>
      <c r="DQ428" s="30"/>
      <c r="DR428" s="135"/>
      <c r="DS428" s="30"/>
      <c r="DT428" s="30"/>
      <c r="DU428" s="30"/>
      <c r="DV428" s="130"/>
      <c r="DW428" s="130"/>
      <c r="DX428" s="130"/>
      <c r="DY428" s="130"/>
      <c r="DZ428" s="130"/>
      <c r="EA428" s="130"/>
      <c r="EB428" s="130"/>
      <c r="EC428" s="130"/>
      <c r="ED428" s="130"/>
      <c r="EE428" s="130"/>
      <c r="EF428" s="130"/>
      <c r="EG428" s="130"/>
      <c r="EH428" s="130"/>
      <c r="EI428" s="130"/>
      <c r="EJ428" s="130"/>
      <c r="EK428" s="130"/>
      <c r="EL428" s="130"/>
      <c r="EM428" s="130"/>
      <c r="EN428" s="130"/>
      <c r="EO428" s="130"/>
      <c r="EP428" s="30"/>
      <c r="EQ428" s="30"/>
      <c r="ER428" s="30"/>
      <c r="ES428" s="30"/>
      <c r="ET428" s="30"/>
      <c r="EU428" s="30"/>
      <c r="EV428" s="30"/>
      <c r="EW428" s="30"/>
      <c r="EX428" s="30"/>
      <c r="EY428" s="152" t="s">
        <v>1070</v>
      </c>
      <c r="EZ428" s="152" t="s">
        <v>1070</v>
      </c>
      <c r="FA428" s="152" t="s">
        <v>1070</v>
      </c>
      <c r="FB428" s="30">
        <v>2</v>
      </c>
      <c r="FC428" s="30">
        <v>2</v>
      </c>
      <c r="FD428" s="30">
        <v>2</v>
      </c>
      <c r="FE428" s="30">
        <v>2</v>
      </c>
      <c r="FF428" s="23">
        <v>2</v>
      </c>
      <c r="FG428" s="23">
        <v>2</v>
      </c>
      <c r="FH428" s="30">
        <v>2</v>
      </c>
      <c r="FI428" s="30">
        <v>2</v>
      </c>
      <c r="FJ428" s="30">
        <v>2</v>
      </c>
      <c r="FK428" s="30">
        <v>2</v>
      </c>
      <c r="FL428" s="30">
        <v>2</v>
      </c>
      <c r="FM428" s="23">
        <v>2</v>
      </c>
      <c r="FN428" s="30">
        <v>2</v>
      </c>
      <c r="FO428" s="23">
        <v>1</v>
      </c>
      <c r="FP428" s="30">
        <v>2</v>
      </c>
      <c r="FQ428" s="30">
        <v>2</v>
      </c>
      <c r="FR428" s="30">
        <v>2</v>
      </c>
      <c r="FS428" s="30"/>
      <c r="FT428" s="214">
        <f>COUNTIF(FB428:FS428,"2")</f>
        <v>16</v>
      </c>
      <c r="FU428" s="215">
        <f t="shared" ref="FU428" si="1365">FT428/(FT428+FV428+FX428+FZ428)</f>
        <v>0.94117647058823528</v>
      </c>
      <c r="FV428" s="214">
        <f>COUNTIF(FB428:FS428,"1")</f>
        <v>1</v>
      </c>
      <c r="FW428" s="215">
        <f t="shared" ref="FW428" si="1366">FV428/(FT428+FV428+FX428+FZ428)</f>
        <v>5.8823529411764705E-2</v>
      </c>
      <c r="FX428" s="214">
        <f>COUNTIF(FB428:FS428,"0")</f>
        <v>0</v>
      </c>
      <c r="FY428" s="215">
        <f t="shared" ref="FY428" si="1367">FX428/(FT428+FV428+FX428+FZ428)</f>
        <v>0</v>
      </c>
      <c r="FZ428" s="214">
        <f>COUNTIF(FB428:FS428,"KĐG")</f>
        <v>0</v>
      </c>
      <c r="GA428" s="215">
        <f t="shared" ref="GA428" si="1368">FZ428/(FT428+FV428+FX428+FZ428)</f>
        <v>0</v>
      </c>
      <c r="GB428" s="216">
        <f t="shared" ref="GB428" si="1369">(((FT428*2)+(FV428*1)+(FX428*0)))/(FT428+FV428+FX428)</f>
        <v>1.9411764705882353</v>
      </c>
      <c r="GC428" s="169" t="str">
        <f t="shared" ref="GC428" si="1370">IF(GA428&gt;=50%,"KĐG",IF(GB428&gt;=1.6,"ĐMT",IF(GB428&gt;=1,"CCG","CĐ")))</f>
        <v>ĐMT</v>
      </c>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c r="IW428" s="30"/>
      <c r="IX428" s="30"/>
      <c r="IY428" s="30"/>
      <c r="IZ428" s="30"/>
      <c r="JA428" s="30"/>
      <c r="JB428" s="30"/>
      <c r="JC428" s="30"/>
      <c r="JD428" s="30"/>
      <c r="JE428" s="30"/>
      <c r="JF428" s="30"/>
      <c r="JG428" s="30"/>
      <c r="JH428" s="30"/>
      <c r="JI428" s="30"/>
      <c r="JJ428" s="30"/>
      <c r="JK428" s="30"/>
      <c r="JL428" s="30"/>
      <c r="JM428" s="30"/>
      <c r="JN428" s="30"/>
      <c r="JO428" s="30"/>
      <c r="JP428" s="30"/>
      <c r="JQ428" s="30"/>
      <c r="JR428" s="30"/>
      <c r="JS428" s="30"/>
      <c r="JT428" s="30"/>
      <c r="JU428" s="30"/>
      <c r="JV428" s="30"/>
      <c r="JW428" s="30"/>
      <c r="JX428" s="30"/>
      <c r="JY428" s="30"/>
      <c r="JZ428" s="30"/>
      <c r="KA428" s="30"/>
      <c r="KB428" s="30"/>
      <c r="KC428" s="30"/>
      <c r="KD428" s="30"/>
      <c r="KE428" s="30"/>
      <c r="KF428" s="30"/>
      <c r="KG428" s="30"/>
      <c r="KH428" s="30"/>
      <c r="KI428" s="30"/>
      <c r="KJ428" s="30"/>
      <c r="KK428" s="30"/>
      <c r="KL428" s="30"/>
      <c r="KM428" s="30"/>
      <c r="KN428" s="30"/>
      <c r="KO428" s="30"/>
      <c r="KP428" s="30"/>
      <c r="KQ428" s="30"/>
      <c r="KR428" s="30"/>
      <c r="KS428" s="30"/>
      <c r="KT428" s="30"/>
      <c r="KU428" s="30"/>
      <c r="KV428" s="30"/>
      <c r="KW428" s="30"/>
      <c r="KX428" s="30"/>
      <c r="KY428" s="30"/>
      <c r="KZ428" s="30"/>
      <c r="LA428" s="30"/>
      <c r="LB428" s="30"/>
      <c r="LC428" s="30"/>
      <c r="LD428" s="130"/>
      <c r="LE428" s="130"/>
      <c r="LF428" s="130"/>
      <c r="LG428" s="130"/>
      <c r="LH428" s="130"/>
      <c r="LI428" s="130"/>
      <c r="LJ428" s="130"/>
      <c r="LK428" s="130"/>
      <c r="LL428" s="130"/>
      <c r="LM428" s="130"/>
      <c r="LN428" s="130"/>
      <c r="LO428" s="130"/>
      <c r="LP428" s="130"/>
      <c r="LQ428" s="130"/>
      <c r="LR428" s="130"/>
      <c r="LS428" s="130"/>
      <c r="LT428" s="130"/>
      <c r="LU428" s="130"/>
      <c r="LV428" s="130"/>
      <c r="LW428" s="130"/>
      <c r="LX428" s="135"/>
      <c r="LY428" s="30"/>
      <c r="LZ428" s="30"/>
      <c r="MA428" s="30"/>
      <c r="MB428" s="30"/>
      <c r="MC428" s="30"/>
      <c r="MD428" s="30"/>
      <c r="ME428" s="30"/>
      <c r="MF428" s="30"/>
      <c r="MG428" s="30"/>
      <c r="MH428" s="30"/>
      <c r="MI428" s="30"/>
      <c r="MJ428" s="30"/>
      <c r="MK428" s="30"/>
      <c r="ML428" s="30"/>
      <c r="MM428" s="30"/>
      <c r="MN428" s="30"/>
      <c r="MO428" s="30"/>
      <c r="MP428" s="30"/>
      <c r="MQ428" s="30"/>
      <c r="MR428" s="30"/>
      <c r="MS428" s="30"/>
      <c r="MT428" s="30"/>
      <c r="MU428" s="30"/>
      <c r="MV428" s="30"/>
      <c r="MW428" s="30"/>
      <c r="MX428" s="30"/>
      <c r="MY428" s="30"/>
      <c r="MZ428" s="30"/>
      <c r="NA428" s="30"/>
      <c r="NB428" s="30"/>
      <c r="NC428" s="135"/>
      <c r="ND428" s="30"/>
      <c r="NE428" s="30"/>
      <c r="NF428" s="30"/>
      <c r="NG428" s="30"/>
      <c r="NH428" s="30"/>
      <c r="NI428" s="30"/>
      <c r="NJ428" s="30"/>
      <c r="NK428" s="30"/>
      <c r="NL428" s="30"/>
      <c r="NM428" s="30"/>
      <c r="NN428" s="30"/>
      <c r="NO428" s="30"/>
      <c r="NP428" s="30"/>
      <c r="NQ428" s="30"/>
      <c r="NR428" s="30"/>
      <c r="NS428" s="30"/>
      <c r="NT428" s="30"/>
      <c r="NU428" s="30"/>
      <c r="NV428" s="30"/>
      <c r="NW428" s="30"/>
      <c r="NX428" s="30"/>
      <c r="NY428" s="30"/>
      <c r="NZ428" s="30"/>
      <c r="OA428" s="30"/>
      <c r="OB428" s="30"/>
      <c r="OC428" s="30"/>
      <c r="OD428" s="30"/>
      <c r="OE428" s="30"/>
      <c r="OF428" s="30"/>
      <c r="OG428" s="30"/>
      <c r="OH428" s="30"/>
      <c r="OI428" s="30"/>
      <c r="OJ428" s="30"/>
      <c r="OK428" s="30"/>
      <c r="OL428" s="30"/>
      <c r="OM428" s="30">
        <f t="shared" si="1346"/>
        <v>1</v>
      </c>
      <c r="ON428" s="80"/>
    </row>
    <row r="429" spans="1:404" ht="57.75" hidden="1" customHeight="1">
      <c r="A429" s="310"/>
      <c r="B429" s="80">
        <v>130</v>
      </c>
      <c r="C429" s="16" t="s">
        <v>137</v>
      </c>
      <c r="D429" s="82" t="s">
        <v>3</v>
      </c>
      <c r="E429" s="16" t="s">
        <v>138</v>
      </c>
      <c r="F429" s="82" t="s">
        <v>3</v>
      </c>
      <c r="G429" s="301"/>
      <c r="H429" s="89" t="s">
        <v>777</v>
      </c>
      <c r="I429" s="34" t="s">
        <v>778</v>
      </c>
      <c r="J429" s="79"/>
      <c r="K429" s="30" t="s">
        <v>636</v>
      </c>
      <c r="L429" s="30" t="s">
        <v>957</v>
      </c>
      <c r="M429" s="29" t="s">
        <v>985</v>
      </c>
      <c r="N429" s="93" t="s">
        <v>982</v>
      </c>
      <c r="O429" s="301"/>
      <c r="P429" s="79"/>
      <c r="Q429" s="30"/>
      <c r="R429" s="30"/>
      <c r="S429" s="30"/>
      <c r="T429" s="30"/>
      <c r="U429" s="30"/>
      <c r="V429" s="30"/>
      <c r="W429" s="30"/>
      <c r="X429" s="30" t="s">
        <v>27</v>
      </c>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130"/>
      <c r="CP429" s="130"/>
      <c r="CQ429" s="130"/>
      <c r="CR429" s="130"/>
      <c r="CS429" s="130"/>
      <c r="CT429" s="130"/>
      <c r="CU429" s="130"/>
      <c r="CV429" s="130"/>
      <c r="CW429" s="130"/>
      <c r="CX429" s="130"/>
      <c r="CY429" s="30"/>
      <c r="CZ429" s="30"/>
      <c r="DA429" s="30"/>
      <c r="DB429" s="30"/>
      <c r="DC429" s="30"/>
      <c r="DD429" s="30"/>
      <c r="DE429" s="30"/>
      <c r="DF429" s="30"/>
      <c r="DG429" s="30"/>
      <c r="DH429" s="135"/>
      <c r="DI429" s="30"/>
      <c r="DJ429" s="30"/>
      <c r="DK429" s="30"/>
      <c r="DL429" s="30"/>
      <c r="DM429" s="30"/>
      <c r="DN429" s="30"/>
      <c r="DO429" s="30"/>
      <c r="DP429" s="30"/>
      <c r="DQ429" s="30"/>
      <c r="DR429" s="135"/>
      <c r="DS429" s="30"/>
      <c r="DT429" s="30"/>
      <c r="DU429" s="30"/>
      <c r="DV429" s="130"/>
      <c r="DW429" s="130"/>
      <c r="DX429" s="130"/>
      <c r="DY429" s="130"/>
      <c r="DZ429" s="130"/>
      <c r="EA429" s="130"/>
      <c r="EB429" s="130"/>
      <c r="EC429" s="130"/>
      <c r="ED429" s="130"/>
      <c r="EE429" s="130"/>
      <c r="EF429" s="130"/>
      <c r="EG429" s="130"/>
      <c r="EH429" s="130"/>
      <c r="EI429" s="130"/>
      <c r="EJ429" s="130"/>
      <c r="EK429" s="130"/>
      <c r="EL429" s="130"/>
      <c r="EM429" s="130"/>
      <c r="EN429" s="130"/>
      <c r="EO429" s="130"/>
      <c r="EP429" s="30"/>
      <c r="EQ429" s="30"/>
      <c r="ER429" s="30"/>
      <c r="ES429" s="30"/>
      <c r="ET429" s="30"/>
      <c r="EU429" s="30"/>
      <c r="EV429" s="30"/>
      <c r="EW429" s="30"/>
      <c r="EX429" s="30"/>
      <c r="EY429" s="135"/>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130"/>
      <c r="LE429" s="130"/>
      <c r="LF429" s="130"/>
      <c r="LG429" s="130"/>
      <c r="LH429" s="130"/>
      <c r="LI429" s="130"/>
      <c r="LJ429" s="130"/>
      <c r="LK429" s="130"/>
      <c r="LL429" s="130"/>
      <c r="LM429" s="130"/>
      <c r="LN429" s="130"/>
      <c r="LO429" s="130"/>
      <c r="LP429" s="130"/>
      <c r="LQ429" s="130"/>
      <c r="LR429" s="130"/>
      <c r="LS429" s="130"/>
      <c r="LT429" s="130"/>
      <c r="LU429" s="130"/>
      <c r="LV429" s="130"/>
      <c r="LW429" s="130"/>
      <c r="LX429" s="135"/>
      <c r="LY429" s="30"/>
      <c r="LZ429" s="30"/>
      <c r="MA429" s="30"/>
      <c r="MB429" s="30"/>
      <c r="MC429" s="30"/>
      <c r="MD429" s="30"/>
      <c r="ME429" s="30"/>
      <c r="MF429" s="30"/>
      <c r="MG429" s="30"/>
      <c r="MH429" s="30"/>
      <c r="MI429" s="30"/>
      <c r="MJ429" s="30"/>
      <c r="MK429" s="30"/>
      <c r="ML429" s="30"/>
      <c r="MM429" s="30"/>
      <c r="MN429" s="30"/>
      <c r="MO429" s="30"/>
      <c r="MP429" s="30"/>
      <c r="MQ429" s="30"/>
      <c r="MR429" s="30"/>
      <c r="MS429" s="30"/>
      <c r="MT429" s="30"/>
      <c r="MU429" s="30"/>
      <c r="MV429" s="30"/>
      <c r="MW429" s="30"/>
      <c r="MX429" s="30"/>
      <c r="MY429" s="30"/>
      <c r="MZ429" s="30"/>
      <c r="NA429" s="30"/>
      <c r="NB429" s="30"/>
      <c r="NC429" s="135"/>
      <c r="ND429" s="30"/>
      <c r="NE429" s="30"/>
      <c r="NF429" s="30"/>
      <c r="NG429" s="30"/>
      <c r="NH429" s="30"/>
      <c r="NI429" s="30"/>
      <c r="NJ429" s="30"/>
      <c r="NK429" s="30"/>
      <c r="NL429" s="30"/>
      <c r="NM429" s="30"/>
      <c r="NN429" s="30"/>
      <c r="NO429" s="30"/>
      <c r="NP429" s="30"/>
      <c r="NQ429" s="30"/>
      <c r="NR429" s="30"/>
      <c r="NS429" s="30"/>
      <c r="NT429" s="30"/>
      <c r="NU429" s="30"/>
      <c r="NV429" s="30"/>
      <c r="NW429" s="30"/>
      <c r="NX429" s="30"/>
      <c r="NY429" s="30"/>
      <c r="NZ429" s="30"/>
      <c r="OA429" s="30"/>
      <c r="OB429" s="30"/>
      <c r="OC429" s="30"/>
      <c r="OD429" s="30"/>
      <c r="OE429" s="30"/>
      <c r="OF429" s="30"/>
      <c r="OG429" s="30"/>
      <c r="OH429" s="30"/>
      <c r="OI429" s="30"/>
      <c r="OJ429" s="30"/>
      <c r="OK429" s="30"/>
      <c r="OL429" s="30"/>
      <c r="OM429" s="30">
        <f t="shared" si="1346"/>
        <v>1</v>
      </c>
      <c r="ON429" s="80"/>
    </row>
    <row r="430" spans="1:404" ht="57.75" hidden="1" customHeight="1">
      <c r="A430" s="311"/>
      <c r="B430" s="80">
        <v>130</v>
      </c>
      <c r="C430" s="16" t="s">
        <v>137</v>
      </c>
      <c r="D430" s="82" t="s">
        <v>3</v>
      </c>
      <c r="E430" s="16" t="s">
        <v>138</v>
      </c>
      <c r="F430" s="82" t="s">
        <v>3</v>
      </c>
      <c r="G430" s="302"/>
      <c r="H430" s="89" t="s">
        <v>777</v>
      </c>
      <c r="I430" s="34" t="s">
        <v>778</v>
      </c>
      <c r="J430" s="79"/>
      <c r="K430" s="30" t="s">
        <v>636</v>
      </c>
      <c r="L430" s="30" t="s">
        <v>957</v>
      </c>
      <c r="M430" s="29" t="s">
        <v>985</v>
      </c>
      <c r="N430" s="93" t="s">
        <v>982</v>
      </c>
      <c r="O430" s="302"/>
      <c r="P430" s="79"/>
      <c r="Q430" s="30"/>
      <c r="R430" s="30"/>
      <c r="S430" s="30"/>
      <c r="T430" s="30"/>
      <c r="U430" s="30"/>
      <c r="V430" s="30"/>
      <c r="W430" s="30"/>
      <c r="X430" s="30"/>
      <c r="Y430" s="30" t="s">
        <v>27</v>
      </c>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130"/>
      <c r="CP430" s="130"/>
      <c r="CQ430" s="130"/>
      <c r="CR430" s="130"/>
      <c r="CS430" s="130"/>
      <c r="CT430" s="130"/>
      <c r="CU430" s="130"/>
      <c r="CV430" s="130"/>
      <c r="CW430" s="130"/>
      <c r="CX430" s="130"/>
      <c r="CY430" s="30"/>
      <c r="CZ430" s="30"/>
      <c r="DA430" s="30"/>
      <c r="DB430" s="30"/>
      <c r="DC430" s="30"/>
      <c r="DD430" s="30"/>
      <c r="DE430" s="30"/>
      <c r="DF430" s="30"/>
      <c r="DG430" s="30"/>
      <c r="DH430" s="135"/>
      <c r="DI430" s="30"/>
      <c r="DJ430" s="30"/>
      <c r="DK430" s="30"/>
      <c r="DL430" s="30"/>
      <c r="DM430" s="30"/>
      <c r="DN430" s="30"/>
      <c r="DO430" s="30"/>
      <c r="DP430" s="30"/>
      <c r="DQ430" s="30"/>
      <c r="DR430" s="135"/>
      <c r="DS430" s="30"/>
      <c r="DT430" s="30"/>
      <c r="DU430" s="30"/>
      <c r="DV430" s="130"/>
      <c r="DW430" s="130"/>
      <c r="DX430" s="130"/>
      <c r="DY430" s="130"/>
      <c r="DZ430" s="130"/>
      <c r="EA430" s="130"/>
      <c r="EB430" s="130"/>
      <c r="EC430" s="130"/>
      <c r="ED430" s="130"/>
      <c r="EE430" s="130"/>
      <c r="EF430" s="130"/>
      <c r="EG430" s="130"/>
      <c r="EH430" s="130"/>
      <c r="EI430" s="130"/>
      <c r="EJ430" s="130"/>
      <c r="EK430" s="130"/>
      <c r="EL430" s="130"/>
      <c r="EM430" s="130"/>
      <c r="EN430" s="130"/>
      <c r="EO430" s="130"/>
      <c r="EP430" s="30"/>
      <c r="EQ430" s="30"/>
      <c r="ER430" s="30"/>
      <c r="ES430" s="30"/>
      <c r="ET430" s="30"/>
      <c r="EU430" s="30"/>
      <c r="EV430" s="30"/>
      <c r="EW430" s="30"/>
      <c r="EX430" s="30"/>
      <c r="EY430" s="135"/>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c r="IW430" s="30"/>
      <c r="IX430" s="30"/>
      <c r="IY430" s="30"/>
      <c r="IZ430" s="30"/>
      <c r="JA430" s="30"/>
      <c r="JB430" s="30"/>
      <c r="JC430" s="30"/>
      <c r="JD430" s="30"/>
      <c r="JE430" s="30"/>
      <c r="JF430" s="30"/>
      <c r="JG430" s="30"/>
      <c r="JH430" s="30"/>
      <c r="JI430" s="30"/>
      <c r="JJ430" s="30"/>
      <c r="JK430" s="30"/>
      <c r="JL430" s="30"/>
      <c r="JM430" s="30"/>
      <c r="JN430" s="30"/>
      <c r="JO430" s="30"/>
      <c r="JP430" s="30"/>
      <c r="JQ430" s="30"/>
      <c r="JR430" s="30"/>
      <c r="JS430" s="30"/>
      <c r="JT430" s="30"/>
      <c r="JU430" s="30"/>
      <c r="JV430" s="30"/>
      <c r="JW430" s="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30"/>
      <c r="KX430" s="30"/>
      <c r="KY430" s="30"/>
      <c r="KZ430" s="30"/>
      <c r="LA430" s="30"/>
      <c r="LB430" s="30"/>
      <c r="LC430" s="30"/>
      <c r="LD430" s="130"/>
      <c r="LE430" s="130"/>
      <c r="LF430" s="130"/>
      <c r="LG430" s="130"/>
      <c r="LH430" s="130"/>
      <c r="LI430" s="130"/>
      <c r="LJ430" s="130"/>
      <c r="LK430" s="130"/>
      <c r="LL430" s="130"/>
      <c r="LM430" s="130"/>
      <c r="LN430" s="130"/>
      <c r="LO430" s="130"/>
      <c r="LP430" s="130"/>
      <c r="LQ430" s="130"/>
      <c r="LR430" s="130"/>
      <c r="LS430" s="130"/>
      <c r="LT430" s="130"/>
      <c r="LU430" s="130"/>
      <c r="LV430" s="130"/>
      <c r="LW430" s="130"/>
      <c r="LX430" s="135"/>
      <c r="LY430" s="30"/>
      <c r="LZ430" s="30"/>
      <c r="MA430" s="30"/>
      <c r="MB430" s="30"/>
      <c r="MC430" s="30"/>
      <c r="MD430" s="30"/>
      <c r="ME430" s="30"/>
      <c r="MF430" s="30"/>
      <c r="MG430" s="30"/>
      <c r="MH430" s="30"/>
      <c r="MI430" s="30"/>
      <c r="MJ430" s="30"/>
      <c r="MK430" s="30"/>
      <c r="ML430" s="30"/>
      <c r="MM430" s="30"/>
      <c r="MN430" s="30"/>
      <c r="MO430" s="30"/>
      <c r="MP430" s="30"/>
      <c r="MQ430" s="30"/>
      <c r="MR430" s="30"/>
      <c r="MS430" s="30"/>
      <c r="MT430" s="30"/>
      <c r="MU430" s="30"/>
      <c r="MV430" s="30"/>
      <c r="MW430" s="30"/>
      <c r="MX430" s="30"/>
      <c r="MY430" s="30"/>
      <c r="MZ430" s="30"/>
      <c r="NA430" s="30"/>
      <c r="NB430" s="30"/>
      <c r="NC430" s="135"/>
      <c r="ND430" s="30"/>
      <c r="NE430" s="30"/>
      <c r="NF430" s="30"/>
      <c r="NG430" s="30"/>
      <c r="NH430" s="30"/>
      <c r="NI430" s="30"/>
      <c r="NJ430" s="30"/>
      <c r="NK430" s="30"/>
      <c r="NL430" s="30"/>
      <c r="NM430" s="30"/>
      <c r="NN430" s="30"/>
      <c r="NO430" s="30"/>
      <c r="NP430" s="30"/>
      <c r="NQ430" s="30"/>
      <c r="NR430" s="30"/>
      <c r="NS430" s="30"/>
      <c r="NT430" s="30"/>
      <c r="NU430" s="30"/>
      <c r="NV430" s="30"/>
      <c r="NW430" s="30"/>
      <c r="NX430" s="30"/>
      <c r="NY430" s="30"/>
      <c r="NZ430" s="30"/>
      <c r="OA430" s="30"/>
      <c r="OB430" s="30"/>
      <c r="OC430" s="30"/>
      <c r="OD430" s="30"/>
      <c r="OE430" s="30"/>
      <c r="OF430" s="30"/>
      <c r="OG430" s="30"/>
      <c r="OH430" s="30"/>
      <c r="OI430" s="30"/>
      <c r="OJ430" s="30"/>
      <c r="OK430" s="30"/>
      <c r="OL430" s="30"/>
      <c r="OM430" s="30">
        <f t="shared" si="1346"/>
        <v>1</v>
      </c>
      <c r="ON430" s="80"/>
    </row>
    <row r="431" spans="1:404" ht="38.25" hidden="1" customHeight="1">
      <c r="A431" s="309">
        <v>400</v>
      </c>
      <c r="B431" s="51">
        <v>131</v>
      </c>
      <c r="C431" s="16" t="s">
        <v>373</v>
      </c>
      <c r="D431" s="14" t="s">
        <v>0</v>
      </c>
      <c r="E431" s="16" t="s">
        <v>374</v>
      </c>
      <c r="F431" s="82" t="s">
        <v>0</v>
      </c>
      <c r="G431" s="14"/>
      <c r="H431" s="16" t="s">
        <v>374</v>
      </c>
      <c r="I431" s="26" t="s">
        <v>603</v>
      </c>
      <c r="J431" s="54"/>
      <c r="K431" s="30" t="s">
        <v>636</v>
      </c>
      <c r="L431" s="30" t="s">
        <v>637</v>
      </c>
      <c r="M431" s="29" t="s">
        <v>985</v>
      </c>
      <c r="N431" s="93" t="s">
        <v>639</v>
      </c>
      <c r="O431" s="300" t="s">
        <v>27</v>
      </c>
      <c r="P431" s="54"/>
      <c r="Q431" s="30" t="s">
        <v>27</v>
      </c>
      <c r="R431" s="30"/>
      <c r="S431" s="30"/>
      <c r="T431" s="30"/>
      <c r="U431" s="30"/>
      <c r="V431" s="30"/>
      <c r="W431" s="30"/>
      <c r="X431" s="30"/>
      <c r="Y431" s="30"/>
      <c r="Z431" s="30"/>
      <c r="AA431" s="30"/>
      <c r="AB431" s="152" t="s">
        <v>1067</v>
      </c>
      <c r="AC431" s="152" t="s">
        <v>1067</v>
      </c>
      <c r="AD431" s="152" t="s">
        <v>1067</v>
      </c>
      <c r="AE431" s="30">
        <v>1</v>
      </c>
      <c r="AF431" s="30">
        <v>2</v>
      </c>
      <c r="AG431" s="30">
        <v>2</v>
      </c>
      <c r="AH431" s="30">
        <v>2</v>
      </c>
      <c r="AI431" s="23">
        <v>1</v>
      </c>
      <c r="AJ431" s="23">
        <v>1</v>
      </c>
      <c r="AK431" s="30">
        <v>2</v>
      </c>
      <c r="AL431" s="30">
        <v>2</v>
      </c>
      <c r="AM431" s="30">
        <v>2</v>
      </c>
      <c r="AN431" s="30">
        <v>2</v>
      </c>
      <c r="AO431" s="30">
        <v>2</v>
      </c>
      <c r="AP431" s="23">
        <v>2</v>
      </c>
      <c r="AQ431" s="30">
        <v>2</v>
      </c>
      <c r="AR431" s="23">
        <v>1</v>
      </c>
      <c r="AS431" s="30">
        <v>2</v>
      </c>
      <c r="AT431" s="30">
        <v>2</v>
      </c>
      <c r="AU431" s="30">
        <v>2</v>
      </c>
      <c r="AV431" s="30">
        <v>2</v>
      </c>
      <c r="AW431" s="173">
        <f>COUNTIF(AE431:AV431,"2")</f>
        <v>14</v>
      </c>
      <c r="AX431" s="174">
        <f t="shared" ref="AX431" si="1371">AW431/(AW431+AY431+BA431+BC431)</f>
        <v>0.77777777777777779</v>
      </c>
      <c r="AY431" s="173">
        <f>COUNTIF(AE431:AV431,"1")</f>
        <v>4</v>
      </c>
      <c r="AZ431" s="174">
        <f t="shared" ref="AZ431" si="1372">AY431/(AW431+AY431+BA431+BC431)</f>
        <v>0.22222222222222221</v>
      </c>
      <c r="BA431" s="173">
        <f>COUNTIF(AE431:AV431,"0")</f>
        <v>0</v>
      </c>
      <c r="BB431" s="174">
        <f t="shared" ref="BB431" si="1373">BA431/(AW431+AY431+BA431+BC431)</f>
        <v>0</v>
      </c>
      <c r="BC431" s="173">
        <f>COUNTIF(AE431:AV431,"KĐG")</f>
        <v>0</v>
      </c>
      <c r="BD431" s="174">
        <f t="shared" ref="BD431" si="1374">BC431/(AW431+AY431+BA431+BC431)</f>
        <v>0</v>
      </c>
      <c r="BE431" s="175">
        <f t="shared" ref="BE431" si="1375">(((AW431*2)+(AY431*1)+(BA431*0)))/(AW431+AY431+BA431)</f>
        <v>1.7777777777777777</v>
      </c>
      <c r="BF431" s="169" t="str">
        <f t="shared" ref="BF431" si="1376">IF(BD431&gt;=50%,"KĐG",IF(BE431&gt;=1.6,"ĐMT",IF(BE431&gt;=1,"CCG","CĐ")))</f>
        <v>ĐMT</v>
      </c>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130"/>
      <c r="CP431" s="130"/>
      <c r="CQ431" s="130"/>
      <c r="CR431" s="130"/>
      <c r="CS431" s="130"/>
      <c r="CT431" s="130"/>
      <c r="CU431" s="130"/>
      <c r="CV431" s="130"/>
      <c r="CW431" s="130"/>
      <c r="CX431" s="130"/>
      <c r="CY431" s="30"/>
      <c r="CZ431" s="30"/>
      <c r="DA431" s="30"/>
      <c r="DB431" s="30"/>
      <c r="DC431" s="30"/>
      <c r="DD431" s="30"/>
      <c r="DE431" s="30"/>
      <c r="DF431" s="30"/>
      <c r="DG431" s="30"/>
      <c r="DH431" s="135"/>
      <c r="DI431" s="30"/>
      <c r="DJ431" s="30"/>
      <c r="DK431" s="30"/>
      <c r="DL431" s="30"/>
      <c r="DM431" s="30"/>
      <c r="DN431" s="30"/>
      <c r="DO431" s="30"/>
      <c r="DP431" s="30"/>
      <c r="DQ431" s="30"/>
      <c r="DR431" s="135"/>
      <c r="DS431" s="30"/>
      <c r="DT431" s="30"/>
      <c r="DU431" s="30"/>
      <c r="DV431" s="130"/>
      <c r="DW431" s="130"/>
      <c r="DX431" s="130"/>
      <c r="DY431" s="130"/>
      <c r="DZ431" s="130"/>
      <c r="EA431" s="130"/>
      <c r="EB431" s="130"/>
      <c r="EC431" s="130"/>
      <c r="ED431" s="130"/>
      <c r="EE431" s="130"/>
      <c r="EF431" s="130"/>
      <c r="EG431" s="130"/>
      <c r="EH431" s="130"/>
      <c r="EI431" s="130"/>
      <c r="EJ431" s="130"/>
      <c r="EK431" s="130"/>
      <c r="EL431" s="130"/>
      <c r="EM431" s="130"/>
      <c r="EN431" s="130"/>
      <c r="EO431" s="130"/>
      <c r="EP431" s="30"/>
      <c r="EQ431" s="30"/>
      <c r="ER431" s="30"/>
      <c r="ES431" s="30"/>
      <c r="ET431" s="30"/>
      <c r="EU431" s="30"/>
      <c r="EV431" s="30"/>
      <c r="EW431" s="30"/>
      <c r="EX431" s="30"/>
      <c r="EY431" s="135"/>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c r="KZ431" s="30"/>
      <c r="LA431" s="30"/>
      <c r="LB431" s="30"/>
      <c r="LC431" s="30"/>
      <c r="LD431" s="130"/>
      <c r="LE431" s="130"/>
      <c r="LF431" s="130"/>
      <c r="LG431" s="130"/>
      <c r="LH431" s="130"/>
      <c r="LI431" s="130"/>
      <c r="LJ431" s="130"/>
      <c r="LK431" s="130"/>
      <c r="LL431" s="130"/>
      <c r="LM431" s="130"/>
      <c r="LN431" s="130"/>
      <c r="LO431" s="130"/>
      <c r="LP431" s="130"/>
      <c r="LQ431" s="130"/>
      <c r="LR431" s="130"/>
      <c r="LS431" s="130"/>
      <c r="LT431" s="130"/>
      <c r="LU431" s="130"/>
      <c r="LV431" s="130"/>
      <c r="LW431" s="130"/>
      <c r="LX431" s="135"/>
      <c r="LY431" s="30"/>
      <c r="LZ431" s="30"/>
      <c r="MA431" s="30"/>
      <c r="MB431" s="30"/>
      <c r="MC431" s="30"/>
      <c r="MD431" s="30"/>
      <c r="ME431" s="30"/>
      <c r="MF431" s="30"/>
      <c r="MG431" s="30"/>
      <c r="MH431" s="30"/>
      <c r="MI431" s="30"/>
      <c r="MJ431" s="30"/>
      <c r="MK431" s="30"/>
      <c r="ML431" s="30"/>
      <c r="MM431" s="30"/>
      <c r="MN431" s="30"/>
      <c r="MO431" s="30"/>
      <c r="MP431" s="30"/>
      <c r="MQ431" s="30"/>
      <c r="MR431" s="30"/>
      <c r="MS431" s="30"/>
      <c r="MT431" s="30"/>
      <c r="MU431" s="30"/>
      <c r="MV431" s="30"/>
      <c r="MW431" s="30"/>
      <c r="MX431" s="30"/>
      <c r="MY431" s="30"/>
      <c r="MZ431" s="30"/>
      <c r="NA431" s="30"/>
      <c r="NB431" s="30"/>
      <c r="NC431" s="135"/>
      <c r="ND431" s="30"/>
      <c r="NE431" s="30"/>
      <c r="NF431" s="30"/>
      <c r="NG431" s="30"/>
      <c r="NH431" s="30"/>
      <c r="NI431" s="30"/>
      <c r="NJ431" s="30"/>
      <c r="NK431" s="30"/>
      <c r="NL431" s="30"/>
      <c r="NM431" s="30"/>
      <c r="NN431" s="30"/>
      <c r="NO431" s="30"/>
      <c r="NP431" s="30"/>
      <c r="NQ431" s="30"/>
      <c r="NR431" s="30"/>
      <c r="NS431" s="30"/>
      <c r="NT431" s="30"/>
      <c r="NU431" s="30"/>
      <c r="NV431" s="30"/>
      <c r="NW431" s="30"/>
      <c r="NX431" s="30"/>
      <c r="NY431" s="30"/>
      <c r="NZ431" s="30"/>
      <c r="OA431" s="30"/>
      <c r="OB431" s="30"/>
      <c r="OC431" s="30"/>
      <c r="OD431" s="30"/>
      <c r="OE431" s="30"/>
      <c r="OF431" s="30"/>
      <c r="OG431" s="30"/>
      <c r="OH431" s="30"/>
      <c r="OI431" s="30"/>
      <c r="OJ431" s="30"/>
      <c r="OK431" s="30"/>
      <c r="OL431" s="30"/>
      <c r="OM431" s="30">
        <f t="shared" si="1346"/>
        <v>1</v>
      </c>
      <c r="ON431" s="121"/>
    </row>
    <row r="432" spans="1:404" ht="35.25" hidden="1" customHeight="1">
      <c r="A432" s="310"/>
      <c r="B432" s="69">
        <v>131</v>
      </c>
      <c r="C432" s="16" t="s">
        <v>373</v>
      </c>
      <c r="D432" s="68" t="s">
        <v>0</v>
      </c>
      <c r="E432" s="16" t="s">
        <v>374</v>
      </c>
      <c r="F432" s="82" t="s">
        <v>0</v>
      </c>
      <c r="G432" s="68"/>
      <c r="H432" s="16" t="s">
        <v>374</v>
      </c>
      <c r="I432" s="26" t="s">
        <v>603</v>
      </c>
      <c r="J432" s="67"/>
      <c r="K432" s="30" t="s">
        <v>636</v>
      </c>
      <c r="L432" s="30" t="s">
        <v>637</v>
      </c>
      <c r="M432" s="29" t="s">
        <v>985</v>
      </c>
      <c r="N432" s="93" t="s">
        <v>639</v>
      </c>
      <c r="O432" s="301"/>
      <c r="P432" s="67"/>
      <c r="Q432" s="30"/>
      <c r="R432" s="30" t="s">
        <v>27</v>
      </c>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152" t="s">
        <v>1067</v>
      </c>
      <c r="BH432" s="152" t="s">
        <v>1067</v>
      </c>
      <c r="BI432" s="152" t="s">
        <v>1067</v>
      </c>
      <c r="BJ432" s="30">
        <v>2</v>
      </c>
      <c r="BK432" s="30">
        <v>2</v>
      </c>
      <c r="BL432" s="30">
        <v>2</v>
      </c>
      <c r="BM432" s="30">
        <v>2</v>
      </c>
      <c r="BN432" s="23">
        <v>1</v>
      </c>
      <c r="BO432" s="23">
        <v>2</v>
      </c>
      <c r="BP432" s="30">
        <v>2</v>
      </c>
      <c r="BQ432" s="30">
        <v>2</v>
      </c>
      <c r="BR432" s="30">
        <v>2</v>
      </c>
      <c r="BS432" s="30">
        <v>2</v>
      </c>
      <c r="BT432" s="30">
        <v>2</v>
      </c>
      <c r="BU432" s="23">
        <v>2</v>
      </c>
      <c r="BV432" s="30">
        <v>2</v>
      </c>
      <c r="BW432" s="23">
        <v>1</v>
      </c>
      <c r="BX432" s="30">
        <v>2</v>
      </c>
      <c r="BY432" s="30">
        <v>2</v>
      </c>
      <c r="BZ432" s="30">
        <v>2</v>
      </c>
      <c r="CA432" s="30">
        <v>1</v>
      </c>
      <c r="CB432" s="30"/>
      <c r="CC432" s="185">
        <f>COUNTIF(BJ432:CA432,"2")</f>
        <v>15</v>
      </c>
      <c r="CD432" s="186">
        <f t="shared" ref="CD432" si="1377">CC432/(CC432+CE432+CG432+CI432)</f>
        <v>0.83333333333333337</v>
      </c>
      <c r="CE432" s="185">
        <f>COUNTIF(BJ432:CA432,"1")</f>
        <v>3</v>
      </c>
      <c r="CF432" s="186">
        <f t="shared" ref="CF432" si="1378">CE432/(CC432+CE432+CG432+CI432)</f>
        <v>0.16666666666666666</v>
      </c>
      <c r="CG432" s="185">
        <f>COUNTIF(BJ432:CA432,"0")</f>
        <v>0</v>
      </c>
      <c r="CH432" s="186">
        <f t="shared" ref="CH432" si="1379">CG432/(CC432+CE432+CG432+CI432)</f>
        <v>0</v>
      </c>
      <c r="CI432" s="185">
        <f>COUNTIF(BJ432:CA432,"KĐG")</f>
        <v>0</v>
      </c>
      <c r="CJ432" s="186">
        <f t="shared" ref="CJ432" si="1380">CI432/(CC432+CE432+CG432+CI432)</f>
        <v>0</v>
      </c>
      <c r="CK432" s="187">
        <f t="shared" ref="CK432" si="1381">(((CC432*2)+(CE432*1)+(CG432*0)))/(CC432+CE432+CG432)</f>
        <v>1.8333333333333333</v>
      </c>
      <c r="CL432" s="169" t="str">
        <f t="shared" ref="CL432" si="1382">IF(CJ432&gt;=50%,"KĐG",IF(CK432&gt;=1.6,"ĐMT",IF(CK432&gt;=1,"CCG","CĐ")))</f>
        <v>ĐMT</v>
      </c>
      <c r="CM432" s="30"/>
      <c r="CN432" s="30"/>
      <c r="CO432" s="130"/>
      <c r="CP432" s="130"/>
      <c r="CQ432" s="130"/>
      <c r="CR432" s="130"/>
      <c r="CS432" s="130"/>
      <c r="CT432" s="130"/>
      <c r="CU432" s="130"/>
      <c r="CV432" s="130"/>
      <c r="CW432" s="130"/>
      <c r="CX432" s="130"/>
      <c r="CY432" s="30"/>
      <c r="CZ432" s="30"/>
      <c r="DA432" s="30"/>
      <c r="DB432" s="30"/>
      <c r="DC432" s="30"/>
      <c r="DD432" s="30"/>
      <c r="DE432" s="30"/>
      <c r="DF432" s="30"/>
      <c r="DG432" s="30"/>
      <c r="DH432" s="135"/>
      <c r="DI432" s="30"/>
      <c r="DJ432" s="30"/>
      <c r="DK432" s="30"/>
      <c r="DL432" s="30"/>
      <c r="DM432" s="30"/>
      <c r="DN432" s="30"/>
      <c r="DO432" s="30"/>
      <c r="DP432" s="30"/>
      <c r="DQ432" s="30"/>
      <c r="DR432" s="135"/>
      <c r="DS432" s="30"/>
      <c r="DT432" s="30"/>
      <c r="DU432" s="30"/>
      <c r="DV432" s="130"/>
      <c r="DW432" s="130"/>
      <c r="DX432" s="130"/>
      <c r="DY432" s="130"/>
      <c r="DZ432" s="130"/>
      <c r="EA432" s="130"/>
      <c r="EB432" s="130"/>
      <c r="EC432" s="130"/>
      <c r="ED432" s="130"/>
      <c r="EE432" s="130"/>
      <c r="EF432" s="130"/>
      <c r="EG432" s="130"/>
      <c r="EH432" s="130"/>
      <c r="EI432" s="130"/>
      <c r="EJ432" s="130"/>
      <c r="EK432" s="130"/>
      <c r="EL432" s="130"/>
      <c r="EM432" s="130"/>
      <c r="EN432" s="130"/>
      <c r="EO432" s="130"/>
      <c r="EP432" s="30"/>
      <c r="EQ432" s="30"/>
      <c r="ER432" s="30"/>
      <c r="ES432" s="30"/>
      <c r="ET432" s="30"/>
      <c r="EU432" s="30"/>
      <c r="EV432" s="30"/>
      <c r="EW432" s="30"/>
      <c r="EX432" s="30"/>
      <c r="EY432" s="135"/>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c r="IY432" s="30"/>
      <c r="IZ432" s="30"/>
      <c r="JA432" s="30"/>
      <c r="JB432" s="30"/>
      <c r="JC432" s="30"/>
      <c r="JD432" s="30"/>
      <c r="JE432" s="30"/>
      <c r="JF432" s="30"/>
      <c r="JG432" s="30"/>
      <c r="JH432" s="30"/>
      <c r="JI432" s="30"/>
      <c r="JJ432" s="30"/>
      <c r="JK432" s="30"/>
      <c r="JL432" s="30"/>
      <c r="JM432" s="30"/>
      <c r="JN432" s="30"/>
      <c r="JO432" s="30"/>
      <c r="JP432" s="30"/>
      <c r="JQ432" s="30"/>
      <c r="JR432" s="30"/>
      <c r="JS432" s="30"/>
      <c r="JT432" s="30"/>
      <c r="JU432" s="30"/>
      <c r="JV432" s="30"/>
      <c r="JW432" s="30"/>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30"/>
      <c r="KX432" s="30"/>
      <c r="KY432" s="30"/>
      <c r="KZ432" s="30"/>
      <c r="LA432" s="30"/>
      <c r="LB432" s="30"/>
      <c r="LC432" s="30"/>
      <c r="LD432" s="130"/>
      <c r="LE432" s="130"/>
      <c r="LF432" s="130"/>
      <c r="LG432" s="130"/>
      <c r="LH432" s="130"/>
      <c r="LI432" s="130"/>
      <c r="LJ432" s="130"/>
      <c r="LK432" s="130"/>
      <c r="LL432" s="130"/>
      <c r="LM432" s="130"/>
      <c r="LN432" s="130"/>
      <c r="LO432" s="130"/>
      <c r="LP432" s="130"/>
      <c r="LQ432" s="130"/>
      <c r="LR432" s="130"/>
      <c r="LS432" s="130"/>
      <c r="LT432" s="130"/>
      <c r="LU432" s="130"/>
      <c r="LV432" s="130"/>
      <c r="LW432" s="130"/>
      <c r="LX432" s="135"/>
      <c r="LY432" s="30"/>
      <c r="LZ432" s="30"/>
      <c r="MA432" s="30"/>
      <c r="MB432" s="30"/>
      <c r="MC432" s="30"/>
      <c r="MD432" s="30"/>
      <c r="ME432" s="30"/>
      <c r="MF432" s="30"/>
      <c r="MG432" s="30"/>
      <c r="MH432" s="30"/>
      <c r="MI432" s="30"/>
      <c r="MJ432" s="30"/>
      <c r="MK432" s="30"/>
      <c r="ML432" s="30"/>
      <c r="MM432" s="30"/>
      <c r="MN432" s="30"/>
      <c r="MO432" s="30"/>
      <c r="MP432" s="30"/>
      <c r="MQ432" s="30"/>
      <c r="MR432" s="30"/>
      <c r="MS432" s="30"/>
      <c r="MT432" s="30"/>
      <c r="MU432" s="30"/>
      <c r="MV432" s="30"/>
      <c r="MW432" s="30"/>
      <c r="MX432" s="30"/>
      <c r="MY432" s="30"/>
      <c r="MZ432" s="30"/>
      <c r="NA432" s="30"/>
      <c r="NB432" s="30"/>
      <c r="NC432" s="135"/>
      <c r="ND432" s="30"/>
      <c r="NE432" s="30"/>
      <c r="NF432" s="30"/>
      <c r="NG432" s="30"/>
      <c r="NH432" s="30"/>
      <c r="NI432" s="30"/>
      <c r="NJ432" s="30"/>
      <c r="NK432" s="30"/>
      <c r="NL432" s="30"/>
      <c r="NM432" s="30"/>
      <c r="NN432" s="30"/>
      <c r="NO432" s="30"/>
      <c r="NP432" s="30"/>
      <c r="NQ432" s="30"/>
      <c r="NR432" s="30"/>
      <c r="NS432" s="30"/>
      <c r="NT432" s="30"/>
      <c r="NU432" s="30"/>
      <c r="NV432" s="30"/>
      <c r="NW432" s="30"/>
      <c r="NX432" s="30"/>
      <c r="NY432" s="30"/>
      <c r="NZ432" s="30"/>
      <c r="OA432" s="30"/>
      <c r="OB432" s="30"/>
      <c r="OC432" s="30"/>
      <c r="OD432" s="30"/>
      <c r="OE432" s="30"/>
      <c r="OF432" s="30"/>
      <c r="OG432" s="30"/>
      <c r="OH432" s="30"/>
      <c r="OI432" s="30"/>
      <c r="OJ432" s="30"/>
      <c r="OK432" s="30"/>
      <c r="OL432" s="30"/>
      <c r="OM432" s="30">
        <f t="shared" si="1346"/>
        <v>1</v>
      </c>
      <c r="ON432" s="69"/>
    </row>
    <row r="433" spans="1:404" ht="35.25" hidden="1" customHeight="1">
      <c r="A433" s="310"/>
      <c r="B433" s="69">
        <v>131</v>
      </c>
      <c r="C433" s="16" t="s">
        <v>373</v>
      </c>
      <c r="D433" s="68" t="s">
        <v>0</v>
      </c>
      <c r="E433" s="16" t="s">
        <v>374</v>
      </c>
      <c r="F433" s="82" t="s">
        <v>0</v>
      </c>
      <c r="G433" s="29"/>
      <c r="H433" s="16" t="s">
        <v>374</v>
      </c>
      <c r="I433" s="26" t="s">
        <v>603</v>
      </c>
      <c r="J433" s="67"/>
      <c r="K433" s="30" t="s">
        <v>636</v>
      </c>
      <c r="L433" s="30" t="s">
        <v>637</v>
      </c>
      <c r="M433" s="29" t="s">
        <v>985</v>
      </c>
      <c r="N433" s="93" t="s">
        <v>639</v>
      </c>
      <c r="O433" s="301"/>
      <c r="P433" s="67"/>
      <c r="Q433" s="30"/>
      <c r="R433" s="30"/>
      <c r="S433" s="30" t="s">
        <v>27</v>
      </c>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152" t="s">
        <v>1067</v>
      </c>
      <c r="CN433" s="152" t="s">
        <v>1067</v>
      </c>
      <c r="CO433" s="152" t="s">
        <v>1067</v>
      </c>
      <c r="CP433" s="30">
        <v>2</v>
      </c>
      <c r="CQ433" s="30">
        <v>2</v>
      </c>
      <c r="CR433" s="30">
        <v>2</v>
      </c>
      <c r="CS433" s="30">
        <v>2</v>
      </c>
      <c r="CT433" s="23">
        <v>1</v>
      </c>
      <c r="CU433" s="23">
        <v>2</v>
      </c>
      <c r="CV433" s="30">
        <v>2</v>
      </c>
      <c r="CW433" s="30">
        <v>1</v>
      </c>
      <c r="CX433" s="30">
        <v>2</v>
      </c>
      <c r="CY433" s="30">
        <v>2</v>
      </c>
      <c r="CZ433" s="30">
        <v>2</v>
      </c>
      <c r="DA433" s="23">
        <v>2</v>
      </c>
      <c r="DB433" s="30">
        <v>2</v>
      </c>
      <c r="DC433" s="23">
        <v>1</v>
      </c>
      <c r="DD433" s="30">
        <v>2</v>
      </c>
      <c r="DE433" s="30">
        <v>2</v>
      </c>
      <c r="DF433" s="30">
        <v>2</v>
      </c>
      <c r="DG433" s="30"/>
      <c r="DH433" s="201">
        <f>COUNTIF(CP433:DG433,"2")</f>
        <v>14</v>
      </c>
      <c r="DI433" s="198">
        <f t="shared" ref="DI433" si="1383">DH433/(DH433+DJ433+DL433+DN433)</f>
        <v>0.82352941176470584</v>
      </c>
      <c r="DJ433" s="201">
        <f>COUNTIF(CP433:DG433,"1")</f>
        <v>3</v>
      </c>
      <c r="DK433" s="198">
        <f t="shared" ref="DK433" si="1384">DJ433/(DH433+DJ433+DL433+DN433)</f>
        <v>0.17647058823529413</v>
      </c>
      <c r="DL433" s="201">
        <f>COUNTIF(CP433:DG433,"0")</f>
        <v>0</v>
      </c>
      <c r="DM433" s="198">
        <f t="shared" ref="DM433" si="1385">DL433/(DH433+DJ433+DL433+DN433)</f>
        <v>0</v>
      </c>
      <c r="DN433" s="201">
        <f>COUNTIF(CP433:DG433,"KĐG")</f>
        <v>0</v>
      </c>
      <c r="DO433" s="198">
        <f t="shared" ref="DO433" si="1386">DN433/(DH433+DJ433+DL433+DN433)</f>
        <v>0</v>
      </c>
      <c r="DP433" s="199">
        <f t="shared" ref="DP433" si="1387">(((DH433*2)+(DJ433*1)+(DL433*0)))/(DH433+DJ433+DL433)</f>
        <v>1.8235294117647058</v>
      </c>
      <c r="DQ433" s="169" t="str">
        <f t="shared" ref="DQ433" si="1388">IF(DO433&gt;=50%,"KĐG",IF(DP433&gt;=1.6,"ĐMT",IF(DP433&gt;=1,"CCG","CĐ")))</f>
        <v>ĐMT</v>
      </c>
      <c r="DR433" s="135"/>
      <c r="DS433" s="30"/>
      <c r="DT433" s="30"/>
      <c r="DU433" s="30"/>
      <c r="DV433" s="130"/>
      <c r="DW433" s="130"/>
      <c r="DX433" s="130"/>
      <c r="DY433" s="130"/>
      <c r="DZ433" s="130"/>
      <c r="EA433" s="130"/>
      <c r="EB433" s="130"/>
      <c r="EC433" s="130"/>
      <c r="ED433" s="130"/>
      <c r="EE433" s="130"/>
      <c r="EF433" s="130"/>
      <c r="EG433" s="130"/>
      <c r="EH433" s="130"/>
      <c r="EI433" s="130"/>
      <c r="EJ433" s="130"/>
      <c r="EK433" s="130"/>
      <c r="EL433" s="130"/>
      <c r="EM433" s="130"/>
      <c r="EN433" s="130"/>
      <c r="EO433" s="130"/>
      <c r="EP433" s="30"/>
      <c r="EQ433" s="30"/>
      <c r="ER433" s="30"/>
      <c r="ES433" s="30"/>
      <c r="ET433" s="30"/>
      <c r="EU433" s="30"/>
      <c r="EV433" s="30"/>
      <c r="EW433" s="30"/>
      <c r="EX433" s="30"/>
      <c r="EY433" s="135"/>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130"/>
      <c r="LE433" s="130"/>
      <c r="LF433" s="130"/>
      <c r="LG433" s="130"/>
      <c r="LH433" s="130"/>
      <c r="LI433" s="130"/>
      <c r="LJ433" s="130"/>
      <c r="LK433" s="130"/>
      <c r="LL433" s="130"/>
      <c r="LM433" s="130"/>
      <c r="LN433" s="130"/>
      <c r="LO433" s="130"/>
      <c r="LP433" s="130"/>
      <c r="LQ433" s="130"/>
      <c r="LR433" s="130"/>
      <c r="LS433" s="130"/>
      <c r="LT433" s="130"/>
      <c r="LU433" s="130"/>
      <c r="LV433" s="130"/>
      <c r="LW433" s="130"/>
      <c r="LX433" s="135"/>
      <c r="LY433" s="30"/>
      <c r="LZ433" s="30"/>
      <c r="MA433" s="30"/>
      <c r="MB433" s="30"/>
      <c r="MC433" s="30"/>
      <c r="MD433" s="30"/>
      <c r="ME433" s="30"/>
      <c r="MF433" s="30"/>
      <c r="MG433" s="30"/>
      <c r="MH433" s="30"/>
      <c r="MI433" s="30"/>
      <c r="MJ433" s="30"/>
      <c r="MK433" s="30"/>
      <c r="ML433" s="30"/>
      <c r="MM433" s="30"/>
      <c r="MN433" s="30"/>
      <c r="MO433" s="30"/>
      <c r="MP433" s="30"/>
      <c r="MQ433" s="30"/>
      <c r="MR433" s="30"/>
      <c r="MS433" s="30"/>
      <c r="MT433" s="30"/>
      <c r="MU433" s="30"/>
      <c r="MV433" s="30"/>
      <c r="MW433" s="30"/>
      <c r="MX433" s="30"/>
      <c r="MY433" s="30"/>
      <c r="MZ433" s="30"/>
      <c r="NA433" s="30"/>
      <c r="NB433" s="30"/>
      <c r="NC433" s="135"/>
      <c r="ND433" s="30"/>
      <c r="NE433" s="30"/>
      <c r="NF433" s="30"/>
      <c r="NG433" s="30"/>
      <c r="NH433" s="30"/>
      <c r="NI433" s="30"/>
      <c r="NJ433" s="30"/>
      <c r="NK433" s="30"/>
      <c r="NL433" s="30"/>
      <c r="NM433" s="30"/>
      <c r="NN433" s="30"/>
      <c r="NO433" s="30"/>
      <c r="NP433" s="30"/>
      <c r="NQ433" s="30"/>
      <c r="NR433" s="30"/>
      <c r="NS433" s="30"/>
      <c r="NT433" s="30"/>
      <c r="NU433" s="30"/>
      <c r="NV433" s="30"/>
      <c r="NW433" s="30"/>
      <c r="NX433" s="30"/>
      <c r="NY433" s="30"/>
      <c r="NZ433" s="30"/>
      <c r="OA433" s="30"/>
      <c r="OB433" s="30"/>
      <c r="OC433" s="30"/>
      <c r="OD433" s="30"/>
      <c r="OE433" s="30"/>
      <c r="OF433" s="30"/>
      <c r="OG433" s="30"/>
      <c r="OH433" s="30"/>
      <c r="OI433" s="30"/>
      <c r="OJ433" s="30"/>
      <c r="OK433" s="30"/>
      <c r="OL433" s="30"/>
      <c r="OM433" s="30">
        <f t="shared" si="1346"/>
        <v>1</v>
      </c>
      <c r="ON433" s="69"/>
    </row>
    <row r="434" spans="1:404" ht="36" hidden="1" customHeight="1">
      <c r="A434" s="310"/>
      <c r="B434" s="69">
        <v>131</v>
      </c>
      <c r="C434" s="16" t="s">
        <v>373</v>
      </c>
      <c r="D434" s="68" t="s">
        <v>0</v>
      </c>
      <c r="E434" s="16" t="s">
        <v>374</v>
      </c>
      <c r="F434" s="82" t="s">
        <v>0</v>
      </c>
      <c r="G434" s="68"/>
      <c r="H434" s="16" t="s">
        <v>374</v>
      </c>
      <c r="I434" s="26" t="s">
        <v>603</v>
      </c>
      <c r="J434" s="67"/>
      <c r="K434" s="30" t="s">
        <v>636</v>
      </c>
      <c r="L434" s="30" t="s">
        <v>637</v>
      </c>
      <c r="M434" s="29" t="s">
        <v>985</v>
      </c>
      <c r="N434" s="93" t="s">
        <v>639</v>
      </c>
      <c r="O434" s="301"/>
      <c r="P434" s="67"/>
      <c r="Q434" s="30"/>
      <c r="R434" s="30"/>
      <c r="S434" s="30"/>
      <c r="T434" s="30" t="s">
        <v>27</v>
      </c>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130"/>
      <c r="CP434" s="130"/>
      <c r="CQ434" s="130"/>
      <c r="CR434" s="130"/>
      <c r="CS434" s="130"/>
      <c r="CT434" s="130"/>
      <c r="CU434" s="130"/>
      <c r="CV434" s="130"/>
      <c r="CW434" s="130"/>
      <c r="CX434" s="130"/>
      <c r="CY434" s="30"/>
      <c r="CZ434" s="30"/>
      <c r="DA434" s="30"/>
      <c r="DB434" s="30"/>
      <c r="DC434" s="30"/>
      <c r="DD434" s="30"/>
      <c r="DE434" s="30"/>
      <c r="DF434" s="30"/>
      <c r="DG434" s="30"/>
      <c r="DH434" s="135"/>
      <c r="DI434" s="30"/>
      <c r="DJ434" s="30"/>
      <c r="DK434" s="30"/>
      <c r="DL434" s="30"/>
      <c r="DM434" s="30"/>
      <c r="DN434" s="30"/>
      <c r="DO434" s="30"/>
      <c r="DP434" s="30"/>
      <c r="DQ434" s="30"/>
      <c r="DR434" s="152" t="s">
        <v>1067</v>
      </c>
      <c r="DS434" s="152" t="s">
        <v>1067</v>
      </c>
      <c r="DT434" s="152" t="s">
        <v>1067</v>
      </c>
      <c r="DU434" s="152" t="s">
        <v>1067</v>
      </c>
      <c r="DV434" s="152" t="s">
        <v>1067</v>
      </c>
      <c r="DW434" s="30">
        <v>2</v>
      </c>
      <c r="DX434" s="30">
        <v>2</v>
      </c>
      <c r="DY434" s="30">
        <v>2</v>
      </c>
      <c r="DZ434" s="30">
        <v>2</v>
      </c>
      <c r="EA434" s="23">
        <v>1</v>
      </c>
      <c r="EB434" s="23">
        <v>2</v>
      </c>
      <c r="EC434" s="30">
        <v>2</v>
      </c>
      <c r="ED434" s="30">
        <v>2</v>
      </c>
      <c r="EE434" s="30">
        <v>2</v>
      </c>
      <c r="EF434" s="30">
        <v>2</v>
      </c>
      <c r="EG434" s="30">
        <v>2</v>
      </c>
      <c r="EH434" s="23">
        <v>2</v>
      </c>
      <c r="EI434" s="30">
        <v>2</v>
      </c>
      <c r="EJ434" s="23">
        <v>1</v>
      </c>
      <c r="EK434" s="30">
        <v>2</v>
      </c>
      <c r="EL434" s="30">
        <v>2</v>
      </c>
      <c r="EM434" s="30">
        <v>2</v>
      </c>
      <c r="EN434" s="30"/>
      <c r="EO434" s="208">
        <f>COUNTIF(DW434:EN434,"2")</f>
        <v>15</v>
      </c>
      <c r="EP434" s="207">
        <f t="shared" ref="EP434" si="1389">EO434/(EO434+EQ434+ES434+EU434)</f>
        <v>0.88235294117647056</v>
      </c>
      <c r="EQ434" s="208">
        <f>COUNTIF(DW434:EN434,"1")</f>
        <v>2</v>
      </c>
      <c r="ER434" s="207">
        <f t="shared" ref="ER434" si="1390">EQ434/(EO434+EQ434+ES434+EU434)</f>
        <v>0.11764705882352941</v>
      </c>
      <c r="ES434" s="208">
        <f>COUNTIF(DW434:EN434,"0")</f>
        <v>0</v>
      </c>
      <c r="ET434" s="207">
        <f t="shared" ref="ET434" si="1391">ES434/(EO434+EQ434+ES434+EU434)</f>
        <v>0</v>
      </c>
      <c r="EU434" s="208">
        <f>COUNTIF(DW434:EN434,"KĐG")</f>
        <v>0</v>
      </c>
      <c r="EV434" s="207">
        <f t="shared" ref="EV434" si="1392">EU434/(EO434+EQ434+ES434+EU434)</f>
        <v>0</v>
      </c>
      <c r="EW434" s="209">
        <f t="shared" ref="EW434" si="1393">(((EO434*2)+(EQ434*1)+(ES434*0)))/(EO434+EQ434+ES434)</f>
        <v>1.8823529411764706</v>
      </c>
      <c r="EX434" s="169" t="str">
        <f t="shared" ref="EX434" si="1394">IF(EV434&gt;=50%,"KĐG",IF(EW434&gt;=1.6,"ĐMT",IF(EW434&gt;=1,"CCG","CĐ")))</f>
        <v>ĐMT</v>
      </c>
      <c r="EY434" s="135"/>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c r="IY434" s="30"/>
      <c r="IZ434" s="30"/>
      <c r="JA434" s="30"/>
      <c r="JB434" s="30"/>
      <c r="JC434" s="30"/>
      <c r="JD434" s="30"/>
      <c r="JE434" s="30"/>
      <c r="JF434" s="30"/>
      <c r="JG434" s="30"/>
      <c r="JH434" s="30"/>
      <c r="JI434" s="30"/>
      <c r="JJ434" s="30"/>
      <c r="JK434" s="30"/>
      <c r="JL434" s="30"/>
      <c r="JM434" s="30"/>
      <c r="JN434" s="30"/>
      <c r="JO434" s="30"/>
      <c r="JP434" s="30"/>
      <c r="JQ434" s="30"/>
      <c r="JR434" s="30"/>
      <c r="JS434" s="30"/>
      <c r="JT434" s="30"/>
      <c r="JU434" s="30"/>
      <c r="JV434" s="30"/>
      <c r="JW434" s="30"/>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30"/>
      <c r="KX434" s="30"/>
      <c r="KY434" s="30"/>
      <c r="KZ434" s="30"/>
      <c r="LA434" s="30"/>
      <c r="LB434" s="30"/>
      <c r="LC434" s="30"/>
      <c r="LD434" s="130"/>
      <c r="LE434" s="130"/>
      <c r="LF434" s="130"/>
      <c r="LG434" s="130"/>
      <c r="LH434" s="130"/>
      <c r="LI434" s="130"/>
      <c r="LJ434" s="130"/>
      <c r="LK434" s="130"/>
      <c r="LL434" s="130"/>
      <c r="LM434" s="130"/>
      <c r="LN434" s="130"/>
      <c r="LO434" s="130"/>
      <c r="LP434" s="130"/>
      <c r="LQ434" s="130"/>
      <c r="LR434" s="130"/>
      <c r="LS434" s="130"/>
      <c r="LT434" s="130"/>
      <c r="LU434" s="130"/>
      <c r="LV434" s="130"/>
      <c r="LW434" s="130"/>
      <c r="LX434" s="135"/>
      <c r="LY434" s="30"/>
      <c r="LZ434" s="30"/>
      <c r="MA434" s="30"/>
      <c r="MB434" s="30"/>
      <c r="MC434" s="30"/>
      <c r="MD434" s="30"/>
      <c r="ME434" s="30"/>
      <c r="MF434" s="30"/>
      <c r="MG434" s="30"/>
      <c r="MH434" s="30"/>
      <c r="MI434" s="30"/>
      <c r="MJ434" s="30"/>
      <c r="MK434" s="30"/>
      <c r="ML434" s="30"/>
      <c r="MM434" s="30"/>
      <c r="MN434" s="30"/>
      <c r="MO434" s="30"/>
      <c r="MP434" s="30"/>
      <c r="MQ434" s="30"/>
      <c r="MR434" s="30"/>
      <c r="MS434" s="30"/>
      <c r="MT434" s="30"/>
      <c r="MU434" s="30"/>
      <c r="MV434" s="30"/>
      <c r="MW434" s="30"/>
      <c r="MX434" s="30"/>
      <c r="MY434" s="30"/>
      <c r="MZ434" s="30"/>
      <c r="NA434" s="30"/>
      <c r="NB434" s="30"/>
      <c r="NC434" s="135"/>
      <c r="ND434" s="30"/>
      <c r="NE434" s="30"/>
      <c r="NF434" s="30"/>
      <c r="NG434" s="30"/>
      <c r="NH434" s="30"/>
      <c r="NI434" s="30"/>
      <c r="NJ434" s="30"/>
      <c r="NK434" s="30"/>
      <c r="NL434" s="30"/>
      <c r="NM434" s="30"/>
      <c r="NN434" s="30"/>
      <c r="NO434" s="30"/>
      <c r="NP434" s="30"/>
      <c r="NQ434" s="30"/>
      <c r="NR434" s="30"/>
      <c r="NS434" s="30"/>
      <c r="NT434" s="30"/>
      <c r="NU434" s="30"/>
      <c r="NV434" s="30"/>
      <c r="NW434" s="30"/>
      <c r="NX434" s="30"/>
      <c r="NY434" s="30"/>
      <c r="NZ434" s="30"/>
      <c r="OA434" s="30"/>
      <c r="OB434" s="30"/>
      <c r="OC434" s="30"/>
      <c r="OD434" s="30"/>
      <c r="OE434" s="30"/>
      <c r="OF434" s="30"/>
      <c r="OG434" s="30"/>
      <c r="OH434" s="30"/>
      <c r="OI434" s="30"/>
      <c r="OJ434" s="30"/>
      <c r="OK434" s="30"/>
      <c r="OL434" s="30"/>
      <c r="OM434" s="30">
        <f t="shared" si="1346"/>
        <v>1</v>
      </c>
      <c r="ON434" s="69"/>
    </row>
    <row r="435" spans="1:404" ht="37.5" hidden="1" customHeight="1">
      <c r="A435" s="310"/>
      <c r="B435" s="69">
        <v>131</v>
      </c>
      <c r="C435" s="16" t="s">
        <v>373</v>
      </c>
      <c r="D435" s="68" t="s">
        <v>0</v>
      </c>
      <c r="E435" s="16" t="s">
        <v>374</v>
      </c>
      <c r="F435" s="82" t="s">
        <v>0</v>
      </c>
      <c r="G435" s="68"/>
      <c r="H435" s="16" t="s">
        <v>374</v>
      </c>
      <c r="I435" s="26" t="s">
        <v>1266</v>
      </c>
      <c r="J435" s="67"/>
      <c r="K435" s="30" t="s">
        <v>636</v>
      </c>
      <c r="L435" s="30" t="s">
        <v>637</v>
      </c>
      <c r="M435" s="29" t="s">
        <v>985</v>
      </c>
      <c r="N435" s="93" t="s">
        <v>639</v>
      </c>
      <c r="O435" s="301"/>
      <c r="P435" s="67"/>
      <c r="Q435" s="30"/>
      <c r="R435" s="30"/>
      <c r="S435" s="30"/>
      <c r="T435" s="30"/>
      <c r="U435" s="30" t="s">
        <v>27</v>
      </c>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130"/>
      <c r="CP435" s="130"/>
      <c r="CQ435" s="130"/>
      <c r="CR435" s="130"/>
      <c r="CS435" s="130"/>
      <c r="CT435" s="130"/>
      <c r="CU435" s="130"/>
      <c r="CV435" s="130"/>
      <c r="CW435" s="130"/>
      <c r="CX435" s="130"/>
      <c r="CY435" s="30"/>
      <c r="CZ435" s="30"/>
      <c r="DA435" s="30"/>
      <c r="DB435" s="30"/>
      <c r="DC435" s="30"/>
      <c r="DD435" s="30"/>
      <c r="DE435" s="30"/>
      <c r="DF435" s="30"/>
      <c r="DG435" s="30"/>
      <c r="DH435" s="135"/>
      <c r="DI435" s="30"/>
      <c r="DJ435" s="30"/>
      <c r="DK435" s="30"/>
      <c r="DL435" s="30"/>
      <c r="DM435" s="30"/>
      <c r="DN435" s="30"/>
      <c r="DO435" s="30"/>
      <c r="DP435" s="30"/>
      <c r="DQ435" s="30"/>
      <c r="DR435" s="135"/>
      <c r="DS435" s="30"/>
      <c r="DT435" s="30"/>
      <c r="DU435" s="30"/>
      <c r="DV435" s="130"/>
      <c r="DW435" s="130"/>
      <c r="DX435" s="130"/>
      <c r="DY435" s="130"/>
      <c r="DZ435" s="130"/>
      <c r="EA435" s="130"/>
      <c r="EB435" s="130"/>
      <c r="EC435" s="130"/>
      <c r="ED435" s="130"/>
      <c r="EE435" s="130"/>
      <c r="EF435" s="130"/>
      <c r="EG435" s="130"/>
      <c r="EH435" s="130"/>
      <c r="EI435" s="130"/>
      <c r="EJ435" s="130"/>
      <c r="EK435" s="130"/>
      <c r="EL435" s="130"/>
      <c r="EM435" s="130"/>
      <c r="EN435" s="130"/>
      <c r="EO435" s="130"/>
      <c r="EP435" s="30"/>
      <c r="EQ435" s="30"/>
      <c r="ER435" s="30"/>
      <c r="ES435" s="30"/>
      <c r="ET435" s="30"/>
      <c r="EU435" s="30"/>
      <c r="EV435" s="30"/>
      <c r="EW435" s="30"/>
      <c r="EX435" s="30"/>
      <c r="EY435" s="152" t="s">
        <v>1067</v>
      </c>
      <c r="EZ435" s="152" t="s">
        <v>1067</v>
      </c>
      <c r="FA435" s="152" t="s">
        <v>1067</v>
      </c>
      <c r="FB435" s="30">
        <v>2</v>
      </c>
      <c r="FC435" s="30">
        <v>1</v>
      </c>
      <c r="FD435" s="30">
        <v>2</v>
      </c>
      <c r="FE435" s="30">
        <v>2</v>
      </c>
      <c r="FF435" s="23">
        <v>1</v>
      </c>
      <c r="FG435" s="23">
        <v>2</v>
      </c>
      <c r="FH435" s="30">
        <v>2</v>
      </c>
      <c r="FI435" s="30">
        <v>2</v>
      </c>
      <c r="FJ435" s="30">
        <v>2</v>
      </c>
      <c r="FK435" s="30">
        <v>2</v>
      </c>
      <c r="FL435" s="30">
        <v>2</v>
      </c>
      <c r="FM435" s="23">
        <v>2</v>
      </c>
      <c r="FN435" s="30">
        <v>2</v>
      </c>
      <c r="FO435" s="23">
        <v>1</v>
      </c>
      <c r="FP435" s="30">
        <v>2</v>
      </c>
      <c r="FQ435" s="30">
        <v>2</v>
      </c>
      <c r="FR435" s="30">
        <v>2</v>
      </c>
      <c r="FS435" s="30"/>
      <c r="FT435" s="214">
        <f>COUNTIF(FB435:FS435,"2")</f>
        <v>14</v>
      </c>
      <c r="FU435" s="215">
        <f t="shared" ref="FU435" si="1395">FT435/(FT435+FV435+FX435+FZ435)</f>
        <v>0.82352941176470584</v>
      </c>
      <c r="FV435" s="214">
        <f>COUNTIF(FB435:FS435,"1")</f>
        <v>3</v>
      </c>
      <c r="FW435" s="215">
        <f t="shared" ref="FW435" si="1396">FV435/(FT435+FV435+FX435+FZ435)</f>
        <v>0.17647058823529413</v>
      </c>
      <c r="FX435" s="214">
        <f>COUNTIF(FB435:FS435,"0")</f>
        <v>0</v>
      </c>
      <c r="FY435" s="215">
        <f t="shared" ref="FY435" si="1397">FX435/(FT435+FV435+FX435+FZ435)</f>
        <v>0</v>
      </c>
      <c r="FZ435" s="214">
        <f>COUNTIF(FB435:FS435,"KĐG")</f>
        <v>0</v>
      </c>
      <c r="GA435" s="215">
        <f t="shared" ref="GA435" si="1398">FZ435/(FT435+FV435+FX435+FZ435)</f>
        <v>0</v>
      </c>
      <c r="GB435" s="216">
        <f t="shared" ref="GB435" si="1399">(((FT435*2)+(FV435*1)+(FX435*0)))/(FT435+FV435+FX435)</f>
        <v>1.8235294117647058</v>
      </c>
      <c r="GC435" s="169" t="str">
        <f t="shared" ref="GC435" si="1400">IF(GA435&gt;=50%,"KĐG",IF(GB435&gt;=1.6,"ĐMT",IF(GB435&gt;=1,"CCG","CĐ")))</f>
        <v>ĐMT</v>
      </c>
      <c r="GD435" s="152"/>
      <c r="GE435" s="152"/>
      <c r="GF435" s="152"/>
      <c r="GG435" s="152"/>
      <c r="GH435" s="152"/>
      <c r="GI435" s="152"/>
      <c r="GJ435" s="152"/>
      <c r="GK435" s="152"/>
      <c r="GL435" s="152"/>
      <c r="GM435" s="152"/>
      <c r="GN435" s="152"/>
      <c r="GO435" s="152"/>
      <c r="GP435" s="152"/>
      <c r="GQ435" s="152"/>
      <c r="GR435" s="152"/>
      <c r="GS435" s="152"/>
      <c r="GT435" s="152"/>
      <c r="GU435" s="152"/>
      <c r="GV435" s="152"/>
      <c r="GW435" s="152"/>
      <c r="GX435" s="152"/>
      <c r="GY435" s="152"/>
      <c r="GZ435" s="152"/>
      <c r="HA435" s="152"/>
      <c r="HB435" s="152"/>
      <c r="HC435" s="152"/>
      <c r="HD435" s="152"/>
      <c r="HE435" s="152"/>
      <c r="HF435" s="152"/>
      <c r="HG435" s="152"/>
      <c r="HH435" s="152"/>
      <c r="HI435" s="152"/>
      <c r="HJ435" s="152"/>
      <c r="HK435" s="152"/>
      <c r="HL435" s="152"/>
      <c r="HM435" s="152"/>
      <c r="HN435" s="152"/>
      <c r="HO435" s="152"/>
      <c r="HP435" s="152"/>
      <c r="HQ435" s="152"/>
      <c r="HR435" s="152"/>
      <c r="HS435" s="152"/>
      <c r="HT435" s="152"/>
      <c r="HU435" s="152"/>
      <c r="HV435" s="152"/>
      <c r="HW435" s="152"/>
      <c r="HX435" s="152"/>
      <c r="HY435" s="152"/>
      <c r="HZ435" s="152"/>
      <c r="IA435" s="152"/>
      <c r="IB435" s="152"/>
      <c r="IC435" s="152"/>
      <c r="ID435" s="152"/>
      <c r="IE435" s="152"/>
      <c r="IF435" s="152"/>
      <c r="IG435" s="152"/>
      <c r="IH435" s="152"/>
      <c r="II435" s="152"/>
      <c r="IJ435" s="152"/>
      <c r="IK435" s="152"/>
      <c r="IL435" s="152"/>
      <c r="IM435" s="152"/>
      <c r="IN435" s="152"/>
      <c r="IO435" s="152"/>
      <c r="IP435" s="152"/>
      <c r="IQ435" s="152"/>
      <c r="IR435" s="152"/>
      <c r="IS435" s="152"/>
      <c r="IT435" s="152"/>
      <c r="IU435" s="152"/>
      <c r="IV435" s="152"/>
      <c r="IW435" s="152"/>
      <c r="IX435" s="152"/>
      <c r="IY435" s="152"/>
      <c r="IZ435" s="152"/>
      <c r="JA435" s="152"/>
      <c r="JB435" s="152"/>
      <c r="JC435" s="152"/>
      <c r="JD435" s="152"/>
      <c r="JE435" s="152"/>
      <c r="JF435" s="152"/>
      <c r="JG435" s="152"/>
      <c r="JH435" s="152"/>
      <c r="JI435" s="152"/>
      <c r="JJ435" s="152"/>
      <c r="JK435" s="152"/>
      <c r="JL435" s="152"/>
      <c r="JM435" s="152"/>
      <c r="JN435" s="152"/>
      <c r="JO435" s="152"/>
      <c r="JP435" s="152"/>
      <c r="JQ435" s="152"/>
      <c r="JR435" s="152"/>
      <c r="JS435" s="152"/>
      <c r="JT435" s="152"/>
      <c r="JU435" s="152"/>
      <c r="JV435" s="152"/>
      <c r="JW435" s="152"/>
      <c r="JX435" s="152"/>
      <c r="JY435" s="152"/>
      <c r="JZ435" s="152"/>
      <c r="KA435" s="152"/>
      <c r="KB435" s="152"/>
      <c r="KC435" s="152"/>
      <c r="KD435" s="152"/>
      <c r="KE435" s="152"/>
      <c r="KF435" s="152"/>
      <c r="KG435" s="152"/>
      <c r="KH435" s="152"/>
      <c r="KI435" s="152"/>
      <c r="KJ435" s="152"/>
      <c r="KK435" s="152"/>
      <c r="KL435" s="152"/>
      <c r="KM435" s="152"/>
      <c r="KN435" s="152"/>
      <c r="KO435" s="152"/>
      <c r="KP435" s="152"/>
      <c r="KQ435" s="152"/>
      <c r="KR435" s="152"/>
      <c r="KS435" s="152"/>
      <c r="KT435" s="152"/>
      <c r="KU435" s="152"/>
      <c r="KV435" s="152"/>
      <c r="KW435" s="152"/>
      <c r="KX435" s="152"/>
      <c r="KY435" s="152"/>
      <c r="KZ435" s="152"/>
      <c r="LA435" s="152"/>
      <c r="LB435" s="152"/>
      <c r="LC435" s="152"/>
      <c r="LD435" s="152"/>
      <c r="LE435" s="152"/>
      <c r="LF435" s="152"/>
      <c r="LG435" s="152"/>
      <c r="LH435" s="152"/>
      <c r="LI435" s="152"/>
      <c r="LJ435" s="152"/>
      <c r="LK435" s="152"/>
      <c r="LL435" s="152"/>
      <c r="LM435" s="152"/>
      <c r="LN435" s="152"/>
      <c r="LO435" s="152"/>
      <c r="LP435" s="152"/>
      <c r="LQ435" s="152"/>
      <c r="LR435" s="152"/>
      <c r="LS435" s="152"/>
      <c r="LT435" s="152"/>
      <c r="LU435" s="152"/>
      <c r="LV435" s="152"/>
      <c r="LW435" s="152"/>
      <c r="LX435" s="152"/>
      <c r="LY435" s="152"/>
      <c r="LZ435" s="152"/>
      <c r="MA435" s="152"/>
      <c r="MB435" s="152"/>
      <c r="MC435" s="152"/>
      <c r="MD435" s="152"/>
      <c r="ME435" s="152"/>
      <c r="MF435" s="152"/>
      <c r="MG435" s="152"/>
      <c r="MH435" s="152"/>
      <c r="MI435" s="152"/>
      <c r="MJ435" s="152"/>
      <c r="MK435" s="152"/>
      <c r="ML435" s="152"/>
      <c r="MM435" s="152"/>
      <c r="MN435" s="152"/>
      <c r="MO435" s="152"/>
      <c r="MP435" s="152"/>
      <c r="MQ435" s="152"/>
      <c r="MR435" s="152"/>
      <c r="MS435" s="152"/>
      <c r="MT435" s="152"/>
      <c r="MU435" s="152"/>
      <c r="MV435" s="152"/>
      <c r="MW435" s="152"/>
      <c r="MX435" s="152"/>
      <c r="MY435" s="152"/>
      <c r="MZ435" s="152"/>
      <c r="NA435" s="152"/>
      <c r="NB435" s="152"/>
      <c r="NC435" s="152"/>
      <c r="ND435" s="152"/>
      <c r="NE435" s="152"/>
      <c r="NF435" s="152"/>
      <c r="NG435" s="152"/>
      <c r="NH435" s="152"/>
      <c r="NI435" s="152"/>
      <c r="NJ435" s="152"/>
      <c r="NK435" s="152"/>
      <c r="NL435" s="152"/>
      <c r="NM435" s="152"/>
      <c r="NN435" s="152"/>
      <c r="NO435" s="152"/>
      <c r="NP435" s="152"/>
      <c r="NQ435" s="152"/>
      <c r="NR435" s="152"/>
      <c r="NS435" s="152"/>
      <c r="NT435" s="152"/>
      <c r="NU435" s="152"/>
      <c r="NV435" s="152"/>
      <c r="NW435" s="152"/>
      <c r="NX435" s="152"/>
      <c r="NY435" s="152"/>
      <c r="NZ435" s="152"/>
      <c r="OA435" s="152"/>
      <c r="OB435" s="152"/>
      <c r="OC435" s="152"/>
      <c r="OD435" s="152"/>
      <c r="OE435" s="152"/>
      <c r="OF435" s="152"/>
      <c r="OG435" s="152"/>
      <c r="OH435" s="152"/>
      <c r="OI435" s="152"/>
      <c r="OJ435" s="152"/>
      <c r="OK435" s="152"/>
      <c r="OL435" s="152"/>
      <c r="OM435" s="30">
        <f t="shared" ref="OM435:OM441" si="1401">COUNTIF(Q435:AA435,"x")</f>
        <v>1</v>
      </c>
      <c r="ON435" s="69"/>
    </row>
    <row r="436" spans="1:404" ht="25.5" hidden="1" customHeight="1">
      <c r="A436" s="310"/>
      <c r="B436" s="69">
        <v>131</v>
      </c>
      <c r="C436" s="16" t="s">
        <v>373</v>
      </c>
      <c r="D436" s="68" t="s">
        <v>0</v>
      </c>
      <c r="E436" s="16" t="s">
        <v>374</v>
      </c>
      <c r="F436" s="82" t="s">
        <v>0</v>
      </c>
      <c r="G436" s="68"/>
      <c r="H436" s="16" t="s">
        <v>374</v>
      </c>
      <c r="I436" s="26" t="s">
        <v>603</v>
      </c>
      <c r="J436" s="67"/>
      <c r="K436" s="30" t="s">
        <v>636</v>
      </c>
      <c r="L436" s="30" t="s">
        <v>637</v>
      </c>
      <c r="M436" s="29" t="s">
        <v>985</v>
      </c>
      <c r="N436" s="93" t="s">
        <v>639</v>
      </c>
      <c r="O436" s="301"/>
      <c r="P436" s="67"/>
      <c r="Q436" s="30"/>
      <c r="R436" s="30"/>
      <c r="S436" s="30"/>
      <c r="T436" s="30"/>
      <c r="U436" s="30"/>
      <c r="V436" s="30" t="s">
        <v>27</v>
      </c>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130"/>
      <c r="CP436" s="130"/>
      <c r="CQ436" s="130"/>
      <c r="CR436" s="130"/>
      <c r="CS436" s="130"/>
      <c r="CT436" s="130"/>
      <c r="CU436" s="130"/>
      <c r="CV436" s="130"/>
      <c r="CW436" s="130"/>
      <c r="CX436" s="130"/>
      <c r="CY436" s="30"/>
      <c r="CZ436" s="30"/>
      <c r="DA436" s="30"/>
      <c r="DB436" s="30"/>
      <c r="DC436" s="30"/>
      <c r="DD436" s="30"/>
      <c r="DE436" s="30"/>
      <c r="DF436" s="30"/>
      <c r="DG436" s="30"/>
      <c r="DH436" s="135"/>
      <c r="DI436" s="30"/>
      <c r="DJ436" s="30"/>
      <c r="DK436" s="30"/>
      <c r="DL436" s="30"/>
      <c r="DM436" s="30"/>
      <c r="DN436" s="30"/>
      <c r="DO436" s="30"/>
      <c r="DP436" s="30"/>
      <c r="DQ436" s="30"/>
      <c r="DR436" s="135"/>
      <c r="DS436" s="30"/>
      <c r="DT436" s="30"/>
      <c r="DU436" s="30"/>
      <c r="DV436" s="130"/>
      <c r="DW436" s="130"/>
      <c r="DX436" s="130"/>
      <c r="DY436" s="130"/>
      <c r="DZ436" s="130"/>
      <c r="EA436" s="130"/>
      <c r="EB436" s="130"/>
      <c r="EC436" s="130"/>
      <c r="ED436" s="130"/>
      <c r="EE436" s="130"/>
      <c r="EF436" s="130"/>
      <c r="EG436" s="130"/>
      <c r="EH436" s="130"/>
      <c r="EI436" s="130"/>
      <c r="EJ436" s="130"/>
      <c r="EK436" s="130"/>
      <c r="EL436" s="130"/>
      <c r="EM436" s="130"/>
      <c r="EN436" s="130"/>
      <c r="EO436" s="130"/>
      <c r="EP436" s="30"/>
      <c r="EQ436" s="30"/>
      <c r="ER436" s="30"/>
      <c r="ES436" s="30"/>
      <c r="ET436" s="30"/>
      <c r="EU436" s="30"/>
      <c r="EV436" s="30"/>
      <c r="EW436" s="30"/>
      <c r="EX436" s="30"/>
      <c r="EY436" s="135"/>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152" t="s">
        <v>1067</v>
      </c>
      <c r="GE436" s="152" t="s">
        <v>1067</v>
      </c>
      <c r="GF436" s="30">
        <v>2</v>
      </c>
      <c r="GG436" s="30">
        <v>2</v>
      </c>
      <c r="GH436" s="30">
        <v>2</v>
      </c>
      <c r="GI436" s="30">
        <v>2</v>
      </c>
      <c r="GJ436" s="23">
        <v>1</v>
      </c>
      <c r="GK436" s="23">
        <v>2</v>
      </c>
      <c r="GL436" s="30">
        <v>2</v>
      </c>
      <c r="GM436" s="30">
        <v>2</v>
      </c>
      <c r="GN436" s="30">
        <v>2</v>
      </c>
      <c r="GO436" s="30">
        <v>2</v>
      </c>
      <c r="GP436" s="30">
        <v>2</v>
      </c>
      <c r="GQ436" s="30">
        <v>2</v>
      </c>
      <c r="GR436" s="30">
        <v>2</v>
      </c>
      <c r="GS436" s="23">
        <v>1</v>
      </c>
      <c r="GT436" s="30">
        <v>2</v>
      </c>
      <c r="GU436" s="30">
        <v>2</v>
      </c>
      <c r="GV436" s="30">
        <v>2</v>
      </c>
      <c r="GW436" s="30"/>
      <c r="GX436" s="30">
        <v>2</v>
      </c>
      <c r="GY436" s="224">
        <f>COUNTIF(GF436:GX436,"2")</f>
        <v>16</v>
      </c>
      <c r="GZ436" s="225">
        <f t="shared" ref="GZ436" si="1402">GY436/(GY436+HA436+HC436+HE436)</f>
        <v>0.88888888888888884</v>
      </c>
      <c r="HA436" s="224">
        <f>COUNTIF(GG436:GX436,"1")</f>
        <v>2</v>
      </c>
      <c r="HB436" s="225">
        <f t="shared" ref="HB436" si="1403">HA436/(GY436+HA436+HC436+HE436)</f>
        <v>0.1111111111111111</v>
      </c>
      <c r="HC436" s="224">
        <f>COUNTIF(GG436:GX436,"0")</f>
        <v>0</v>
      </c>
      <c r="HD436" s="225">
        <f t="shared" ref="HD436" si="1404">HC436/(GY436+HA436+HC436+HE436)</f>
        <v>0</v>
      </c>
      <c r="HE436" s="224">
        <f>COUNTIF(GG436:GX436,"KĐG")</f>
        <v>0</v>
      </c>
      <c r="HF436" s="225">
        <f t="shared" ref="HF436" si="1405">HE436/(GY436+HA436+HC436+HE436)</f>
        <v>0</v>
      </c>
      <c r="HG436" s="226">
        <f t="shared" ref="HG436" si="1406">(((GY436*2)+(HA436*1)+(HC436*0)))/(GY436+HA436+HC436)</f>
        <v>1.8888888888888888</v>
      </c>
      <c r="HH436" s="169" t="str">
        <f t="shared" ref="HH436" si="1407">IF(HF436&gt;=50%,"KĐG",IF(HG436&gt;=1.6,"ĐMT",IF(HG436&gt;=1,"CCG","CĐ")))</f>
        <v>ĐMT</v>
      </c>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c r="IY436" s="30"/>
      <c r="IZ436" s="30"/>
      <c r="JA436" s="30"/>
      <c r="JB436" s="30"/>
      <c r="JC436" s="30"/>
      <c r="JD436" s="30"/>
      <c r="JE436" s="30"/>
      <c r="JF436" s="30"/>
      <c r="JG436" s="30"/>
      <c r="JH436" s="30"/>
      <c r="JI436" s="30"/>
      <c r="JJ436" s="30"/>
      <c r="JK436" s="30"/>
      <c r="JL436" s="30"/>
      <c r="JM436" s="30"/>
      <c r="JN436" s="30"/>
      <c r="JO436" s="30"/>
      <c r="JP436" s="30"/>
      <c r="JQ436" s="30"/>
      <c r="JR436" s="30"/>
      <c r="JS436" s="30"/>
      <c r="JT436" s="30"/>
      <c r="JU436" s="30"/>
      <c r="JV436" s="30"/>
      <c r="JW436" s="30"/>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30"/>
      <c r="KX436" s="30"/>
      <c r="KY436" s="30"/>
      <c r="KZ436" s="30"/>
      <c r="LA436" s="30"/>
      <c r="LB436" s="30"/>
      <c r="LC436" s="30"/>
      <c r="LD436" s="130"/>
      <c r="LE436" s="130"/>
      <c r="LF436" s="130"/>
      <c r="LG436" s="130"/>
      <c r="LH436" s="130"/>
      <c r="LI436" s="130"/>
      <c r="LJ436" s="130"/>
      <c r="LK436" s="130"/>
      <c r="LL436" s="130"/>
      <c r="LM436" s="130"/>
      <c r="LN436" s="130"/>
      <c r="LO436" s="130"/>
      <c r="LP436" s="130"/>
      <c r="LQ436" s="130"/>
      <c r="LR436" s="130"/>
      <c r="LS436" s="130"/>
      <c r="LT436" s="130"/>
      <c r="LU436" s="130"/>
      <c r="LV436" s="130"/>
      <c r="LW436" s="130"/>
      <c r="LX436" s="135"/>
      <c r="LY436" s="30"/>
      <c r="LZ436" s="30"/>
      <c r="MA436" s="30"/>
      <c r="MB436" s="30"/>
      <c r="MC436" s="30"/>
      <c r="MD436" s="30"/>
      <c r="ME436" s="30"/>
      <c r="MF436" s="30"/>
      <c r="MG436" s="30"/>
      <c r="MH436" s="30"/>
      <c r="MI436" s="30"/>
      <c r="MJ436" s="30"/>
      <c r="MK436" s="30"/>
      <c r="ML436" s="30"/>
      <c r="MM436" s="30"/>
      <c r="MN436" s="30"/>
      <c r="MO436" s="30"/>
      <c r="MP436" s="30"/>
      <c r="MQ436" s="30"/>
      <c r="MR436" s="30"/>
      <c r="MS436" s="30"/>
      <c r="MT436" s="30"/>
      <c r="MU436" s="30"/>
      <c r="MV436" s="30"/>
      <c r="MW436" s="30"/>
      <c r="MX436" s="30"/>
      <c r="MY436" s="30"/>
      <c r="MZ436" s="30"/>
      <c r="NA436" s="30"/>
      <c r="NB436" s="30"/>
      <c r="NC436" s="135"/>
      <c r="ND436" s="30"/>
      <c r="NE436" s="30"/>
      <c r="NF436" s="30"/>
      <c r="NG436" s="30"/>
      <c r="NH436" s="30"/>
      <c r="NI436" s="30"/>
      <c r="NJ436" s="30"/>
      <c r="NK436" s="30"/>
      <c r="NL436" s="30"/>
      <c r="NM436" s="30"/>
      <c r="NN436" s="30"/>
      <c r="NO436" s="30"/>
      <c r="NP436" s="30"/>
      <c r="NQ436" s="30"/>
      <c r="NR436" s="30"/>
      <c r="NS436" s="30"/>
      <c r="NT436" s="30"/>
      <c r="NU436" s="30"/>
      <c r="NV436" s="30"/>
      <c r="NW436" s="30"/>
      <c r="NX436" s="30"/>
      <c r="NY436" s="30"/>
      <c r="NZ436" s="30"/>
      <c r="OA436" s="30"/>
      <c r="OB436" s="30"/>
      <c r="OC436" s="30"/>
      <c r="OD436" s="30"/>
      <c r="OE436" s="30"/>
      <c r="OF436" s="30"/>
      <c r="OG436" s="30"/>
      <c r="OH436" s="30"/>
      <c r="OI436" s="30"/>
      <c r="OJ436" s="30"/>
      <c r="OK436" s="30"/>
      <c r="OL436" s="30"/>
      <c r="OM436" s="30">
        <f t="shared" si="1401"/>
        <v>1</v>
      </c>
      <c r="ON436" s="69"/>
    </row>
    <row r="437" spans="1:404" ht="34.5" customHeight="1">
      <c r="A437" s="310"/>
      <c r="B437" s="69">
        <v>131</v>
      </c>
      <c r="C437" s="16" t="s">
        <v>373</v>
      </c>
      <c r="D437" s="68" t="s">
        <v>0</v>
      </c>
      <c r="E437" s="16" t="s">
        <v>374</v>
      </c>
      <c r="F437" s="82" t="s">
        <v>0</v>
      </c>
      <c r="G437" s="68"/>
      <c r="H437" s="16" t="s">
        <v>374</v>
      </c>
      <c r="I437" s="26" t="s">
        <v>603</v>
      </c>
      <c r="J437" s="67"/>
      <c r="K437" s="30" t="s">
        <v>636</v>
      </c>
      <c r="L437" s="30" t="s">
        <v>637</v>
      </c>
      <c r="M437" s="29" t="s">
        <v>985</v>
      </c>
      <c r="N437" s="93" t="s">
        <v>639</v>
      </c>
      <c r="O437" s="301"/>
      <c r="P437" s="67"/>
      <c r="Q437" s="30"/>
      <c r="R437" s="30"/>
      <c r="S437" s="30"/>
      <c r="T437" s="30"/>
      <c r="U437" s="30"/>
      <c r="V437" s="30"/>
      <c r="W437" s="30" t="s">
        <v>27</v>
      </c>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130"/>
      <c r="CP437" s="130"/>
      <c r="CQ437" s="130"/>
      <c r="CR437" s="130"/>
      <c r="CS437" s="130"/>
      <c r="CT437" s="130"/>
      <c r="CU437" s="130"/>
      <c r="CV437" s="130"/>
      <c r="CW437" s="130"/>
      <c r="CX437" s="130"/>
      <c r="CY437" s="30"/>
      <c r="CZ437" s="30"/>
      <c r="DA437" s="30"/>
      <c r="DB437" s="30"/>
      <c r="DC437" s="30"/>
      <c r="DD437" s="30"/>
      <c r="DE437" s="30"/>
      <c r="DF437" s="30"/>
      <c r="DG437" s="30"/>
      <c r="DH437" s="135"/>
      <c r="DI437" s="30"/>
      <c r="DJ437" s="30"/>
      <c r="DK437" s="30"/>
      <c r="DL437" s="30"/>
      <c r="DM437" s="30"/>
      <c r="DN437" s="30"/>
      <c r="DO437" s="30"/>
      <c r="DP437" s="30"/>
      <c r="DQ437" s="30"/>
      <c r="DR437" s="135"/>
      <c r="DS437" s="30"/>
      <c r="DT437" s="30"/>
      <c r="DU437" s="30"/>
      <c r="DV437" s="130"/>
      <c r="DW437" s="130"/>
      <c r="DX437" s="130"/>
      <c r="DY437" s="130"/>
      <c r="DZ437" s="130"/>
      <c r="EA437" s="130"/>
      <c r="EB437" s="130"/>
      <c r="EC437" s="130"/>
      <c r="ED437" s="130"/>
      <c r="EE437" s="130"/>
      <c r="EF437" s="130"/>
      <c r="EG437" s="130"/>
      <c r="EH437" s="130"/>
      <c r="EI437" s="130"/>
      <c r="EJ437" s="130"/>
      <c r="EK437" s="130"/>
      <c r="EL437" s="130"/>
      <c r="EM437" s="130"/>
      <c r="EN437" s="130"/>
      <c r="EO437" s="130"/>
      <c r="EP437" s="30"/>
      <c r="EQ437" s="30"/>
      <c r="ER437" s="30"/>
      <c r="ES437" s="30"/>
      <c r="ET437" s="30"/>
      <c r="EU437" s="30"/>
      <c r="EV437" s="30"/>
      <c r="EW437" s="30"/>
      <c r="EX437" s="30"/>
      <c r="EY437" s="135"/>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152" t="s">
        <v>1067</v>
      </c>
      <c r="HJ437" s="152" t="s">
        <v>1067</v>
      </c>
      <c r="HK437" s="152" t="s">
        <v>1067</v>
      </c>
      <c r="HL437" s="152" t="s">
        <v>1067</v>
      </c>
      <c r="HM437" s="152" t="s">
        <v>1067</v>
      </c>
      <c r="HN437" s="30">
        <v>2</v>
      </c>
      <c r="HO437" s="30">
        <v>1</v>
      </c>
      <c r="HP437" s="30">
        <v>2</v>
      </c>
      <c r="HQ437" s="30">
        <v>2</v>
      </c>
      <c r="HR437" s="23">
        <v>1</v>
      </c>
      <c r="HS437" s="23">
        <v>2</v>
      </c>
      <c r="HT437" s="30">
        <v>2</v>
      </c>
      <c r="HU437" s="30">
        <v>2</v>
      </c>
      <c r="HV437" s="30">
        <v>2</v>
      </c>
      <c r="HW437" s="30">
        <v>2</v>
      </c>
      <c r="HX437" s="30">
        <v>2</v>
      </c>
      <c r="HY437" s="30">
        <v>2</v>
      </c>
      <c r="HZ437" s="30">
        <v>2</v>
      </c>
      <c r="IA437" s="23">
        <v>1</v>
      </c>
      <c r="IB437" s="30">
        <v>2</v>
      </c>
      <c r="IC437" s="30">
        <v>2</v>
      </c>
      <c r="ID437" s="30">
        <v>2</v>
      </c>
      <c r="IE437" s="30"/>
      <c r="IF437" s="30">
        <v>2</v>
      </c>
      <c r="IG437" s="234">
        <f>COUNTIF(HN437:IF437,"2")</f>
        <v>15</v>
      </c>
      <c r="IH437" s="235">
        <f t="shared" ref="IH437" si="1408">IG437/(IG437+II437+IK437+IM437)</f>
        <v>0.83333333333333337</v>
      </c>
      <c r="II437" s="234">
        <f>COUNTIF(HO437:IF437,"1")</f>
        <v>3</v>
      </c>
      <c r="IJ437" s="235">
        <f t="shared" ref="IJ437" si="1409">II437/(IG437+II437+IK437+IM437)</f>
        <v>0.16666666666666666</v>
      </c>
      <c r="IK437" s="234">
        <f>COUNTIF(HO437:IF437,"0")</f>
        <v>0</v>
      </c>
      <c r="IL437" s="235">
        <f t="shared" ref="IL437" si="1410">IK437/(IG437+II437+IK437+IM437)</f>
        <v>0</v>
      </c>
      <c r="IM437" s="234">
        <f>COUNTIF(HO437:IF437,"KĐG")</f>
        <v>0</v>
      </c>
      <c r="IN437" s="235">
        <f t="shared" ref="IN437" si="1411">IM437/(IG437+II437+IK437+IM437)</f>
        <v>0</v>
      </c>
      <c r="IO437" s="236">
        <f t="shared" ref="IO437" si="1412">(((IG437*2)+(II437*1)+(IK437*0)))/(IG437+II437+IK437)</f>
        <v>1.8333333333333333</v>
      </c>
      <c r="IP437" s="169" t="str">
        <f t="shared" ref="IP437" si="1413">IF(IN437&gt;=50%,"KĐG",IF(IO437&gt;=1.6,"ĐMT",IF(IO437&gt;=1,"CCG","CĐ")))</f>
        <v>ĐMT</v>
      </c>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130"/>
      <c r="LE437" s="130"/>
      <c r="LF437" s="130"/>
      <c r="LG437" s="130"/>
      <c r="LH437" s="130"/>
      <c r="LI437" s="130"/>
      <c r="LJ437" s="130"/>
      <c r="LK437" s="130"/>
      <c r="LL437" s="130"/>
      <c r="LM437" s="130"/>
      <c r="LN437" s="130"/>
      <c r="LO437" s="130"/>
      <c r="LP437" s="130"/>
      <c r="LQ437" s="130"/>
      <c r="LR437" s="130"/>
      <c r="LS437" s="130"/>
      <c r="LT437" s="130"/>
      <c r="LU437" s="130"/>
      <c r="LV437" s="130"/>
      <c r="LW437" s="130"/>
      <c r="LX437" s="135"/>
      <c r="LY437" s="30"/>
      <c r="LZ437" s="30"/>
      <c r="MA437" s="30"/>
      <c r="MB437" s="30"/>
      <c r="MC437" s="30"/>
      <c r="MD437" s="30"/>
      <c r="ME437" s="30"/>
      <c r="MF437" s="30"/>
      <c r="MG437" s="30"/>
      <c r="MH437" s="30"/>
      <c r="MI437" s="30"/>
      <c r="MJ437" s="30"/>
      <c r="MK437" s="30"/>
      <c r="ML437" s="30"/>
      <c r="MM437" s="30"/>
      <c r="MN437" s="30"/>
      <c r="MO437" s="30"/>
      <c r="MP437" s="30"/>
      <c r="MQ437" s="30"/>
      <c r="MR437" s="30"/>
      <c r="MS437" s="30"/>
      <c r="MT437" s="30"/>
      <c r="MU437" s="30"/>
      <c r="MV437" s="30"/>
      <c r="MW437" s="30"/>
      <c r="MX437" s="30"/>
      <c r="MY437" s="30"/>
      <c r="MZ437" s="30"/>
      <c r="NA437" s="30"/>
      <c r="NB437" s="30"/>
      <c r="NC437" s="135"/>
      <c r="ND437" s="30"/>
      <c r="NE437" s="30"/>
      <c r="NF437" s="30"/>
      <c r="NG437" s="30"/>
      <c r="NH437" s="30"/>
      <c r="NI437" s="30"/>
      <c r="NJ437" s="30"/>
      <c r="NK437" s="30"/>
      <c r="NL437" s="30"/>
      <c r="NM437" s="30"/>
      <c r="NN437" s="30"/>
      <c r="NO437" s="30"/>
      <c r="NP437" s="30"/>
      <c r="NQ437" s="30"/>
      <c r="NR437" s="30"/>
      <c r="NS437" s="30"/>
      <c r="NT437" s="30"/>
      <c r="NU437" s="30"/>
      <c r="NV437" s="30"/>
      <c r="NW437" s="30"/>
      <c r="NX437" s="30"/>
      <c r="NY437" s="30"/>
      <c r="NZ437" s="30"/>
      <c r="OA437" s="30"/>
      <c r="OB437" s="30"/>
      <c r="OC437" s="30"/>
      <c r="OD437" s="30"/>
      <c r="OE437" s="30"/>
      <c r="OF437" s="30"/>
      <c r="OG437" s="30"/>
      <c r="OH437" s="30"/>
      <c r="OI437" s="30"/>
      <c r="OJ437" s="30"/>
      <c r="OK437" s="30"/>
      <c r="OL437" s="30"/>
      <c r="OM437" s="30">
        <f t="shared" si="1401"/>
        <v>1</v>
      </c>
      <c r="ON437" s="69"/>
    </row>
    <row r="438" spans="1:404" ht="64.5" hidden="1" customHeight="1">
      <c r="A438" s="310"/>
      <c r="B438" s="69">
        <v>131</v>
      </c>
      <c r="C438" s="16" t="s">
        <v>373</v>
      </c>
      <c r="D438" s="68" t="s">
        <v>0</v>
      </c>
      <c r="E438" s="16" t="s">
        <v>374</v>
      </c>
      <c r="F438" s="82" t="s">
        <v>0</v>
      </c>
      <c r="G438" s="68"/>
      <c r="H438" s="16" t="s">
        <v>374</v>
      </c>
      <c r="I438" s="26" t="s">
        <v>603</v>
      </c>
      <c r="J438" s="67"/>
      <c r="K438" s="30" t="s">
        <v>636</v>
      </c>
      <c r="L438" s="30" t="s">
        <v>637</v>
      </c>
      <c r="M438" s="29" t="s">
        <v>985</v>
      </c>
      <c r="N438" s="93" t="s">
        <v>639</v>
      </c>
      <c r="O438" s="301"/>
      <c r="P438" s="67"/>
      <c r="Q438" s="30"/>
      <c r="R438" s="30"/>
      <c r="S438" s="30"/>
      <c r="T438" s="30"/>
      <c r="U438" s="30"/>
      <c r="V438" s="30"/>
      <c r="W438" s="30"/>
      <c r="X438" s="30" t="s">
        <v>27</v>
      </c>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130"/>
      <c r="CP438" s="130"/>
      <c r="CQ438" s="130"/>
      <c r="CR438" s="130"/>
      <c r="CS438" s="130"/>
      <c r="CT438" s="130"/>
      <c r="CU438" s="130"/>
      <c r="CV438" s="130"/>
      <c r="CW438" s="130"/>
      <c r="CX438" s="130"/>
      <c r="CY438" s="30"/>
      <c r="CZ438" s="30"/>
      <c r="DA438" s="30"/>
      <c r="DB438" s="30"/>
      <c r="DC438" s="30"/>
      <c r="DD438" s="30"/>
      <c r="DE438" s="30"/>
      <c r="DF438" s="30"/>
      <c r="DG438" s="30"/>
      <c r="DH438" s="135"/>
      <c r="DI438" s="30"/>
      <c r="DJ438" s="30"/>
      <c r="DK438" s="30"/>
      <c r="DL438" s="30"/>
      <c r="DM438" s="30"/>
      <c r="DN438" s="30"/>
      <c r="DO438" s="30"/>
      <c r="DP438" s="30"/>
      <c r="DQ438" s="30"/>
      <c r="DR438" s="135"/>
      <c r="DS438" s="30"/>
      <c r="DT438" s="30"/>
      <c r="DU438" s="30"/>
      <c r="DV438" s="130"/>
      <c r="DW438" s="130"/>
      <c r="DX438" s="130"/>
      <c r="DY438" s="130"/>
      <c r="DZ438" s="130"/>
      <c r="EA438" s="130"/>
      <c r="EB438" s="130"/>
      <c r="EC438" s="130"/>
      <c r="ED438" s="130"/>
      <c r="EE438" s="130"/>
      <c r="EF438" s="130"/>
      <c r="EG438" s="130"/>
      <c r="EH438" s="130"/>
      <c r="EI438" s="130"/>
      <c r="EJ438" s="130"/>
      <c r="EK438" s="130"/>
      <c r="EL438" s="130"/>
      <c r="EM438" s="130"/>
      <c r="EN438" s="130"/>
      <c r="EO438" s="130"/>
      <c r="EP438" s="30"/>
      <c r="EQ438" s="30"/>
      <c r="ER438" s="30"/>
      <c r="ES438" s="30"/>
      <c r="ET438" s="30"/>
      <c r="EU438" s="30"/>
      <c r="EV438" s="30"/>
      <c r="EW438" s="30"/>
      <c r="EX438" s="30"/>
      <c r="EY438" s="135"/>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c r="IW438" s="30"/>
      <c r="IX438" s="30"/>
      <c r="IY438" s="30"/>
      <c r="IZ438" s="30"/>
      <c r="JA438" s="30"/>
      <c r="JB438" s="30"/>
      <c r="JC438" s="30"/>
      <c r="JD438" s="30"/>
      <c r="JE438" s="30"/>
      <c r="JF438" s="30"/>
      <c r="JG438" s="30"/>
      <c r="JH438" s="30"/>
      <c r="JI438" s="30"/>
      <c r="JJ438" s="30"/>
      <c r="JK438" s="30"/>
      <c r="JL438" s="30"/>
      <c r="JM438" s="30"/>
      <c r="JN438" s="30"/>
      <c r="JO438" s="30"/>
      <c r="JP438" s="30"/>
      <c r="JQ438" s="30"/>
      <c r="JR438" s="30"/>
      <c r="JS438" s="30"/>
      <c r="JT438" s="30"/>
      <c r="JU438" s="30"/>
      <c r="JV438" s="30"/>
      <c r="JW438" s="30"/>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30"/>
      <c r="KX438" s="30"/>
      <c r="KY438" s="30"/>
      <c r="KZ438" s="30"/>
      <c r="LA438" s="30"/>
      <c r="LB438" s="30"/>
      <c r="LC438" s="30"/>
      <c r="LD438" s="130"/>
      <c r="LE438" s="130"/>
      <c r="LF438" s="130"/>
      <c r="LG438" s="130"/>
      <c r="LH438" s="130"/>
      <c r="LI438" s="130"/>
      <c r="LJ438" s="130"/>
      <c r="LK438" s="130"/>
      <c r="LL438" s="130"/>
      <c r="LM438" s="130"/>
      <c r="LN438" s="130"/>
      <c r="LO438" s="130"/>
      <c r="LP438" s="130"/>
      <c r="LQ438" s="130"/>
      <c r="LR438" s="130"/>
      <c r="LS438" s="130"/>
      <c r="LT438" s="130"/>
      <c r="LU438" s="130"/>
      <c r="LV438" s="130"/>
      <c r="LW438" s="130"/>
      <c r="LX438" s="135"/>
      <c r="LY438" s="30"/>
      <c r="LZ438" s="30"/>
      <c r="MA438" s="30"/>
      <c r="MB438" s="30"/>
      <c r="MC438" s="30"/>
      <c r="MD438" s="30"/>
      <c r="ME438" s="30"/>
      <c r="MF438" s="30"/>
      <c r="MG438" s="30"/>
      <c r="MH438" s="30"/>
      <c r="MI438" s="30"/>
      <c r="MJ438" s="30"/>
      <c r="MK438" s="30"/>
      <c r="ML438" s="30"/>
      <c r="MM438" s="30"/>
      <c r="MN438" s="30"/>
      <c r="MO438" s="30"/>
      <c r="MP438" s="30"/>
      <c r="MQ438" s="30"/>
      <c r="MR438" s="30"/>
      <c r="MS438" s="30"/>
      <c r="MT438" s="30"/>
      <c r="MU438" s="30"/>
      <c r="MV438" s="30"/>
      <c r="MW438" s="30"/>
      <c r="MX438" s="30"/>
      <c r="MY438" s="30"/>
      <c r="MZ438" s="30"/>
      <c r="NA438" s="30"/>
      <c r="NB438" s="30"/>
      <c r="NC438" s="135"/>
      <c r="ND438" s="30"/>
      <c r="NE438" s="30"/>
      <c r="NF438" s="30"/>
      <c r="NG438" s="30"/>
      <c r="NH438" s="30"/>
      <c r="NI438" s="30"/>
      <c r="NJ438" s="30"/>
      <c r="NK438" s="30"/>
      <c r="NL438" s="30"/>
      <c r="NM438" s="30"/>
      <c r="NN438" s="30"/>
      <c r="NO438" s="30"/>
      <c r="NP438" s="30"/>
      <c r="NQ438" s="30"/>
      <c r="NR438" s="30"/>
      <c r="NS438" s="30"/>
      <c r="NT438" s="30"/>
      <c r="NU438" s="30"/>
      <c r="NV438" s="30"/>
      <c r="NW438" s="30"/>
      <c r="NX438" s="30"/>
      <c r="NY438" s="30"/>
      <c r="NZ438" s="30"/>
      <c r="OA438" s="30"/>
      <c r="OB438" s="30"/>
      <c r="OC438" s="30"/>
      <c r="OD438" s="30"/>
      <c r="OE438" s="30"/>
      <c r="OF438" s="30"/>
      <c r="OG438" s="30"/>
      <c r="OH438" s="30"/>
      <c r="OI438" s="30"/>
      <c r="OJ438" s="30"/>
      <c r="OK438" s="30"/>
      <c r="OL438" s="30"/>
      <c r="OM438" s="30">
        <f t="shared" si="1401"/>
        <v>1</v>
      </c>
      <c r="ON438" s="69"/>
    </row>
    <row r="439" spans="1:404" ht="64.5" hidden="1" customHeight="1">
      <c r="A439" s="310"/>
      <c r="B439" s="69">
        <v>131</v>
      </c>
      <c r="C439" s="16" t="s">
        <v>373</v>
      </c>
      <c r="D439" s="68" t="s">
        <v>0</v>
      </c>
      <c r="E439" s="16" t="s">
        <v>374</v>
      </c>
      <c r="F439" s="82" t="s">
        <v>0</v>
      </c>
      <c r="G439" s="68"/>
      <c r="H439" s="16" t="s">
        <v>374</v>
      </c>
      <c r="I439" s="26" t="s">
        <v>603</v>
      </c>
      <c r="J439" s="67"/>
      <c r="K439" s="30" t="s">
        <v>636</v>
      </c>
      <c r="L439" s="30" t="s">
        <v>637</v>
      </c>
      <c r="M439" s="29" t="s">
        <v>985</v>
      </c>
      <c r="N439" s="93" t="s">
        <v>639</v>
      </c>
      <c r="O439" s="301"/>
      <c r="P439" s="67"/>
      <c r="Q439" s="30"/>
      <c r="R439" s="30"/>
      <c r="S439" s="30"/>
      <c r="T439" s="30"/>
      <c r="U439" s="30"/>
      <c r="V439" s="30"/>
      <c r="W439" s="30"/>
      <c r="X439" s="30"/>
      <c r="Y439" s="30" t="s">
        <v>27</v>
      </c>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130"/>
      <c r="CP439" s="130"/>
      <c r="CQ439" s="130"/>
      <c r="CR439" s="130"/>
      <c r="CS439" s="130"/>
      <c r="CT439" s="130"/>
      <c r="CU439" s="130"/>
      <c r="CV439" s="130"/>
      <c r="CW439" s="130"/>
      <c r="CX439" s="130"/>
      <c r="CY439" s="30"/>
      <c r="CZ439" s="30"/>
      <c r="DA439" s="30"/>
      <c r="DB439" s="30"/>
      <c r="DC439" s="30"/>
      <c r="DD439" s="30"/>
      <c r="DE439" s="30"/>
      <c r="DF439" s="30"/>
      <c r="DG439" s="30"/>
      <c r="DH439" s="135"/>
      <c r="DI439" s="30"/>
      <c r="DJ439" s="30"/>
      <c r="DK439" s="30"/>
      <c r="DL439" s="30"/>
      <c r="DM439" s="30"/>
      <c r="DN439" s="30"/>
      <c r="DO439" s="30"/>
      <c r="DP439" s="30"/>
      <c r="DQ439" s="30"/>
      <c r="DR439" s="135"/>
      <c r="DS439" s="30"/>
      <c r="DT439" s="30"/>
      <c r="DU439" s="30"/>
      <c r="DV439" s="130"/>
      <c r="DW439" s="130"/>
      <c r="DX439" s="130"/>
      <c r="DY439" s="130"/>
      <c r="DZ439" s="130"/>
      <c r="EA439" s="130"/>
      <c r="EB439" s="130"/>
      <c r="EC439" s="130"/>
      <c r="ED439" s="130"/>
      <c r="EE439" s="130"/>
      <c r="EF439" s="130"/>
      <c r="EG439" s="130"/>
      <c r="EH439" s="130"/>
      <c r="EI439" s="130"/>
      <c r="EJ439" s="130"/>
      <c r="EK439" s="130"/>
      <c r="EL439" s="130"/>
      <c r="EM439" s="130"/>
      <c r="EN439" s="130"/>
      <c r="EO439" s="130"/>
      <c r="EP439" s="30"/>
      <c r="EQ439" s="30"/>
      <c r="ER439" s="30"/>
      <c r="ES439" s="30"/>
      <c r="ET439" s="30"/>
      <c r="EU439" s="30"/>
      <c r="EV439" s="30"/>
      <c r="EW439" s="30"/>
      <c r="EX439" s="30"/>
      <c r="EY439" s="135"/>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130"/>
      <c r="LE439" s="130"/>
      <c r="LF439" s="130"/>
      <c r="LG439" s="130"/>
      <c r="LH439" s="130"/>
      <c r="LI439" s="130"/>
      <c r="LJ439" s="130"/>
      <c r="LK439" s="130"/>
      <c r="LL439" s="130"/>
      <c r="LM439" s="130"/>
      <c r="LN439" s="130"/>
      <c r="LO439" s="130"/>
      <c r="LP439" s="130"/>
      <c r="LQ439" s="130"/>
      <c r="LR439" s="130"/>
      <c r="LS439" s="130"/>
      <c r="LT439" s="130"/>
      <c r="LU439" s="130"/>
      <c r="LV439" s="130"/>
      <c r="LW439" s="130"/>
      <c r="LX439" s="135"/>
      <c r="LY439" s="30"/>
      <c r="LZ439" s="30"/>
      <c r="MA439" s="30"/>
      <c r="MB439" s="30"/>
      <c r="MC439" s="30"/>
      <c r="MD439" s="30"/>
      <c r="ME439" s="30"/>
      <c r="MF439" s="30"/>
      <c r="MG439" s="30"/>
      <c r="MH439" s="30"/>
      <c r="MI439" s="30"/>
      <c r="MJ439" s="30"/>
      <c r="MK439" s="30"/>
      <c r="ML439" s="30"/>
      <c r="MM439" s="30"/>
      <c r="MN439" s="30"/>
      <c r="MO439" s="30"/>
      <c r="MP439" s="30"/>
      <c r="MQ439" s="30"/>
      <c r="MR439" s="30"/>
      <c r="MS439" s="30"/>
      <c r="MT439" s="30"/>
      <c r="MU439" s="30"/>
      <c r="MV439" s="30"/>
      <c r="MW439" s="30"/>
      <c r="MX439" s="30"/>
      <c r="MY439" s="30"/>
      <c r="MZ439" s="30"/>
      <c r="NA439" s="30"/>
      <c r="NB439" s="30"/>
      <c r="NC439" s="135"/>
      <c r="ND439" s="30"/>
      <c r="NE439" s="30"/>
      <c r="NF439" s="30"/>
      <c r="NG439" s="30"/>
      <c r="NH439" s="30"/>
      <c r="NI439" s="30"/>
      <c r="NJ439" s="30"/>
      <c r="NK439" s="30"/>
      <c r="NL439" s="30"/>
      <c r="NM439" s="30"/>
      <c r="NN439" s="30"/>
      <c r="NO439" s="30"/>
      <c r="NP439" s="30"/>
      <c r="NQ439" s="30"/>
      <c r="NR439" s="30"/>
      <c r="NS439" s="30"/>
      <c r="NT439" s="30"/>
      <c r="NU439" s="30"/>
      <c r="NV439" s="30"/>
      <c r="NW439" s="30"/>
      <c r="NX439" s="30"/>
      <c r="NY439" s="30"/>
      <c r="NZ439" s="30"/>
      <c r="OA439" s="30"/>
      <c r="OB439" s="30"/>
      <c r="OC439" s="30"/>
      <c r="OD439" s="30"/>
      <c r="OE439" s="30"/>
      <c r="OF439" s="30"/>
      <c r="OG439" s="30"/>
      <c r="OH439" s="30"/>
      <c r="OI439" s="30"/>
      <c r="OJ439" s="30"/>
      <c r="OK439" s="30"/>
      <c r="OL439" s="30"/>
      <c r="OM439" s="30">
        <f t="shared" si="1401"/>
        <v>1</v>
      </c>
      <c r="ON439" s="69"/>
    </row>
    <row r="440" spans="1:404" ht="64.5" hidden="1" customHeight="1">
      <c r="A440" s="310"/>
      <c r="B440" s="69">
        <v>131</v>
      </c>
      <c r="C440" s="16" t="s">
        <v>373</v>
      </c>
      <c r="D440" s="68" t="s">
        <v>0</v>
      </c>
      <c r="E440" s="16" t="s">
        <v>374</v>
      </c>
      <c r="F440" s="82" t="s">
        <v>0</v>
      </c>
      <c r="G440" s="68"/>
      <c r="H440" s="16" t="s">
        <v>374</v>
      </c>
      <c r="I440" s="26" t="s">
        <v>603</v>
      </c>
      <c r="J440" s="67"/>
      <c r="K440" s="30" t="s">
        <v>636</v>
      </c>
      <c r="L440" s="30" t="s">
        <v>637</v>
      </c>
      <c r="M440" s="29" t="s">
        <v>985</v>
      </c>
      <c r="N440" s="93" t="s">
        <v>639</v>
      </c>
      <c r="O440" s="301"/>
      <c r="P440" s="67"/>
      <c r="Q440" s="30"/>
      <c r="R440" s="30"/>
      <c r="S440" s="30"/>
      <c r="T440" s="30"/>
      <c r="U440" s="30"/>
      <c r="V440" s="30"/>
      <c r="W440" s="30"/>
      <c r="X440" s="30"/>
      <c r="Y440" s="30"/>
      <c r="Z440" s="30" t="s">
        <v>27</v>
      </c>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130"/>
      <c r="CP440" s="130"/>
      <c r="CQ440" s="130"/>
      <c r="CR440" s="130"/>
      <c r="CS440" s="130"/>
      <c r="CT440" s="130"/>
      <c r="CU440" s="130"/>
      <c r="CV440" s="130"/>
      <c r="CW440" s="130"/>
      <c r="CX440" s="130"/>
      <c r="CY440" s="30"/>
      <c r="CZ440" s="30"/>
      <c r="DA440" s="30"/>
      <c r="DB440" s="30"/>
      <c r="DC440" s="30"/>
      <c r="DD440" s="30"/>
      <c r="DE440" s="30"/>
      <c r="DF440" s="30"/>
      <c r="DG440" s="30"/>
      <c r="DH440" s="135"/>
      <c r="DI440" s="30"/>
      <c r="DJ440" s="30"/>
      <c r="DK440" s="30"/>
      <c r="DL440" s="30"/>
      <c r="DM440" s="30"/>
      <c r="DN440" s="30"/>
      <c r="DO440" s="30"/>
      <c r="DP440" s="30"/>
      <c r="DQ440" s="30"/>
      <c r="DR440" s="135"/>
      <c r="DS440" s="30"/>
      <c r="DT440" s="30"/>
      <c r="DU440" s="30"/>
      <c r="DV440" s="130"/>
      <c r="DW440" s="130"/>
      <c r="DX440" s="130"/>
      <c r="DY440" s="130"/>
      <c r="DZ440" s="130"/>
      <c r="EA440" s="130"/>
      <c r="EB440" s="130"/>
      <c r="EC440" s="130"/>
      <c r="ED440" s="130"/>
      <c r="EE440" s="130"/>
      <c r="EF440" s="130"/>
      <c r="EG440" s="130"/>
      <c r="EH440" s="130"/>
      <c r="EI440" s="130"/>
      <c r="EJ440" s="130"/>
      <c r="EK440" s="130"/>
      <c r="EL440" s="130"/>
      <c r="EM440" s="130"/>
      <c r="EN440" s="130"/>
      <c r="EO440" s="130"/>
      <c r="EP440" s="30"/>
      <c r="EQ440" s="30"/>
      <c r="ER440" s="30"/>
      <c r="ES440" s="30"/>
      <c r="ET440" s="30"/>
      <c r="EU440" s="30"/>
      <c r="EV440" s="30"/>
      <c r="EW440" s="30"/>
      <c r="EX440" s="30"/>
      <c r="EY440" s="135"/>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c r="IY440" s="30"/>
      <c r="IZ440" s="30"/>
      <c r="JA440" s="30"/>
      <c r="JB440" s="30"/>
      <c r="JC440" s="30"/>
      <c r="JD440" s="30"/>
      <c r="JE440" s="30"/>
      <c r="JF440" s="30"/>
      <c r="JG440" s="30"/>
      <c r="JH440" s="30"/>
      <c r="JI440" s="30"/>
      <c r="JJ440" s="30"/>
      <c r="JK440" s="30"/>
      <c r="JL440" s="30"/>
      <c r="JM440" s="30"/>
      <c r="JN440" s="30"/>
      <c r="JO440" s="30"/>
      <c r="JP440" s="30"/>
      <c r="JQ440" s="30"/>
      <c r="JR440" s="30"/>
      <c r="JS440" s="30"/>
      <c r="JT440" s="30"/>
      <c r="JU440" s="30"/>
      <c r="JV440" s="30"/>
      <c r="JW440" s="3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30"/>
      <c r="KX440" s="30"/>
      <c r="KY440" s="30"/>
      <c r="KZ440" s="30"/>
      <c r="LA440" s="30"/>
      <c r="LB440" s="30"/>
      <c r="LC440" s="30"/>
      <c r="LD440" s="130"/>
      <c r="LE440" s="130"/>
      <c r="LF440" s="130"/>
      <c r="LG440" s="130"/>
      <c r="LH440" s="130"/>
      <c r="LI440" s="130"/>
      <c r="LJ440" s="130"/>
      <c r="LK440" s="130"/>
      <c r="LL440" s="130"/>
      <c r="LM440" s="130"/>
      <c r="LN440" s="130"/>
      <c r="LO440" s="130"/>
      <c r="LP440" s="130"/>
      <c r="LQ440" s="130"/>
      <c r="LR440" s="130"/>
      <c r="LS440" s="130"/>
      <c r="LT440" s="130"/>
      <c r="LU440" s="130"/>
      <c r="LV440" s="130"/>
      <c r="LW440" s="130"/>
      <c r="LX440" s="135"/>
      <c r="LY440" s="30"/>
      <c r="LZ440" s="30"/>
      <c r="MA440" s="30"/>
      <c r="MB440" s="30"/>
      <c r="MC440" s="30"/>
      <c r="MD440" s="30"/>
      <c r="ME440" s="30"/>
      <c r="MF440" s="30"/>
      <c r="MG440" s="30"/>
      <c r="MH440" s="30"/>
      <c r="MI440" s="30"/>
      <c r="MJ440" s="30"/>
      <c r="MK440" s="30"/>
      <c r="ML440" s="30"/>
      <c r="MM440" s="30"/>
      <c r="MN440" s="30"/>
      <c r="MO440" s="30"/>
      <c r="MP440" s="30"/>
      <c r="MQ440" s="30"/>
      <c r="MR440" s="30"/>
      <c r="MS440" s="30"/>
      <c r="MT440" s="30"/>
      <c r="MU440" s="30"/>
      <c r="MV440" s="30"/>
      <c r="MW440" s="30"/>
      <c r="MX440" s="30"/>
      <c r="MY440" s="30"/>
      <c r="MZ440" s="30"/>
      <c r="NA440" s="30"/>
      <c r="NB440" s="30"/>
      <c r="NC440" s="135"/>
      <c r="ND440" s="30"/>
      <c r="NE440" s="30"/>
      <c r="NF440" s="30"/>
      <c r="NG440" s="30"/>
      <c r="NH440" s="30"/>
      <c r="NI440" s="30"/>
      <c r="NJ440" s="30"/>
      <c r="NK440" s="30"/>
      <c r="NL440" s="30"/>
      <c r="NM440" s="30"/>
      <c r="NN440" s="30"/>
      <c r="NO440" s="30"/>
      <c r="NP440" s="30"/>
      <c r="NQ440" s="30"/>
      <c r="NR440" s="30"/>
      <c r="NS440" s="30"/>
      <c r="NT440" s="30"/>
      <c r="NU440" s="30"/>
      <c r="NV440" s="30"/>
      <c r="NW440" s="30"/>
      <c r="NX440" s="30"/>
      <c r="NY440" s="30"/>
      <c r="NZ440" s="30"/>
      <c r="OA440" s="30"/>
      <c r="OB440" s="30"/>
      <c r="OC440" s="30"/>
      <c r="OD440" s="30"/>
      <c r="OE440" s="30"/>
      <c r="OF440" s="30"/>
      <c r="OG440" s="30"/>
      <c r="OH440" s="30"/>
      <c r="OI440" s="30"/>
      <c r="OJ440" s="30"/>
      <c r="OK440" s="30"/>
      <c r="OL440" s="30"/>
      <c r="OM440" s="30">
        <f t="shared" si="1401"/>
        <v>1</v>
      </c>
      <c r="ON440" s="69"/>
    </row>
    <row r="441" spans="1:404" ht="64.5" hidden="1" customHeight="1">
      <c r="A441" s="311"/>
      <c r="B441" s="69">
        <v>131</v>
      </c>
      <c r="C441" s="16" t="s">
        <v>373</v>
      </c>
      <c r="D441" s="68" t="s">
        <v>0</v>
      </c>
      <c r="E441" s="16" t="s">
        <v>374</v>
      </c>
      <c r="F441" s="82" t="s">
        <v>0</v>
      </c>
      <c r="G441" s="68"/>
      <c r="H441" s="16" t="s">
        <v>374</v>
      </c>
      <c r="I441" s="26" t="s">
        <v>603</v>
      </c>
      <c r="J441" s="67"/>
      <c r="K441" s="30" t="s">
        <v>636</v>
      </c>
      <c r="L441" s="30" t="s">
        <v>637</v>
      </c>
      <c r="M441" s="29" t="s">
        <v>985</v>
      </c>
      <c r="N441" s="93" t="s">
        <v>639</v>
      </c>
      <c r="O441" s="302"/>
      <c r="P441" s="67"/>
      <c r="Q441" s="30"/>
      <c r="R441" s="30"/>
      <c r="S441" s="30"/>
      <c r="T441" s="30"/>
      <c r="U441" s="30"/>
      <c r="V441" s="30"/>
      <c r="W441" s="30"/>
      <c r="X441" s="30"/>
      <c r="Y441" s="30"/>
      <c r="Z441" s="30"/>
      <c r="AA441" s="30" t="s">
        <v>27</v>
      </c>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130"/>
      <c r="CP441" s="130"/>
      <c r="CQ441" s="130"/>
      <c r="CR441" s="130"/>
      <c r="CS441" s="130"/>
      <c r="CT441" s="130"/>
      <c r="CU441" s="130"/>
      <c r="CV441" s="130"/>
      <c r="CW441" s="130"/>
      <c r="CX441" s="130"/>
      <c r="CY441" s="30"/>
      <c r="CZ441" s="30"/>
      <c r="DA441" s="30"/>
      <c r="DB441" s="30"/>
      <c r="DC441" s="30"/>
      <c r="DD441" s="30"/>
      <c r="DE441" s="30"/>
      <c r="DF441" s="30"/>
      <c r="DG441" s="30"/>
      <c r="DH441" s="135"/>
      <c r="DI441" s="30"/>
      <c r="DJ441" s="30"/>
      <c r="DK441" s="30"/>
      <c r="DL441" s="30"/>
      <c r="DM441" s="30"/>
      <c r="DN441" s="30"/>
      <c r="DO441" s="30"/>
      <c r="DP441" s="30"/>
      <c r="DQ441" s="30"/>
      <c r="DR441" s="135"/>
      <c r="DS441" s="30"/>
      <c r="DT441" s="30"/>
      <c r="DU441" s="30"/>
      <c r="DV441" s="130"/>
      <c r="DW441" s="130"/>
      <c r="DX441" s="130"/>
      <c r="DY441" s="130"/>
      <c r="DZ441" s="130"/>
      <c r="EA441" s="130"/>
      <c r="EB441" s="130"/>
      <c r="EC441" s="130"/>
      <c r="ED441" s="130"/>
      <c r="EE441" s="130"/>
      <c r="EF441" s="130"/>
      <c r="EG441" s="130"/>
      <c r="EH441" s="130"/>
      <c r="EI441" s="130"/>
      <c r="EJ441" s="130"/>
      <c r="EK441" s="130"/>
      <c r="EL441" s="130"/>
      <c r="EM441" s="130"/>
      <c r="EN441" s="130"/>
      <c r="EO441" s="130"/>
      <c r="EP441" s="30"/>
      <c r="EQ441" s="30"/>
      <c r="ER441" s="30"/>
      <c r="ES441" s="30"/>
      <c r="ET441" s="30"/>
      <c r="EU441" s="30"/>
      <c r="EV441" s="30"/>
      <c r="EW441" s="30"/>
      <c r="EX441" s="30"/>
      <c r="EY441" s="135"/>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c r="IW441" s="30"/>
      <c r="IX441" s="30"/>
      <c r="IY441" s="30"/>
      <c r="IZ441" s="30"/>
      <c r="JA441" s="30"/>
      <c r="JB441" s="30"/>
      <c r="JC441" s="30"/>
      <c r="JD441" s="30"/>
      <c r="JE441" s="30"/>
      <c r="JF441" s="30"/>
      <c r="JG441" s="30"/>
      <c r="JH441" s="30"/>
      <c r="JI441" s="30"/>
      <c r="JJ441" s="30"/>
      <c r="JK441" s="30"/>
      <c r="JL441" s="30"/>
      <c r="JM441" s="30"/>
      <c r="JN441" s="30"/>
      <c r="JO441" s="30"/>
      <c r="JP441" s="30"/>
      <c r="JQ441" s="30"/>
      <c r="JR441" s="30"/>
      <c r="JS441" s="30"/>
      <c r="JT441" s="30"/>
      <c r="JU441" s="30"/>
      <c r="JV441" s="30"/>
      <c r="JW441" s="30"/>
      <c r="JX441" s="30"/>
      <c r="JY441" s="30"/>
      <c r="JZ441" s="30"/>
      <c r="KA441" s="30"/>
      <c r="KB441" s="30"/>
      <c r="KC441" s="30"/>
      <c r="KD441" s="30"/>
      <c r="KE441" s="30"/>
      <c r="KF441" s="30"/>
      <c r="KG441" s="30"/>
      <c r="KH441" s="30"/>
      <c r="KI441" s="30"/>
      <c r="KJ441" s="30"/>
      <c r="KK441" s="30"/>
      <c r="KL441" s="30"/>
      <c r="KM441" s="30"/>
      <c r="KN441" s="30"/>
      <c r="KO441" s="30"/>
      <c r="KP441" s="30"/>
      <c r="KQ441" s="30"/>
      <c r="KR441" s="30"/>
      <c r="KS441" s="30"/>
      <c r="KT441" s="30"/>
      <c r="KU441" s="30"/>
      <c r="KV441" s="30"/>
      <c r="KW441" s="30"/>
      <c r="KX441" s="30"/>
      <c r="KY441" s="30"/>
      <c r="KZ441" s="30"/>
      <c r="LA441" s="30"/>
      <c r="LB441" s="30"/>
      <c r="LC441" s="30"/>
      <c r="LD441" s="130"/>
      <c r="LE441" s="130"/>
      <c r="LF441" s="130"/>
      <c r="LG441" s="130"/>
      <c r="LH441" s="130"/>
      <c r="LI441" s="130"/>
      <c r="LJ441" s="130"/>
      <c r="LK441" s="130"/>
      <c r="LL441" s="130"/>
      <c r="LM441" s="130"/>
      <c r="LN441" s="130"/>
      <c r="LO441" s="130"/>
      <c r="LP441" s="130"/>
      <c r="LQ441" s="130"/>
      <c r="LR441" s="130"/>
      <c r="LS441" s="130"/>
      <c r="LT441" s="130"/>
      <c r="LU441" s="130"/>
      <c r="LV441" s="130"/>
      <c r="LW441" s="130"/>
      <c r="LX441" s="135"/>
      <c r="LY441" s="30"/>
      <c r="LZ441" s="30"/>
      <c r="MA441" s="30"/>
      <c r="MB441" s="30"/>
      <c r="MC441" s="30"/>
      <c r="MD441" s="30"/>
      <c r="ME441" s="30"/>
      <c r="MF441" s="30"/>
      <c r="MG441" s="30"/>
      <c r="MH441" s="30"/>
      <c r="MI441" s="30"/>
      <c r="MJ441" s="30"/>
      <c r="MK441" s="30"/>
      <c r="ML441" s="30"/>
      <c r="MM441" s="30"/>
      <c r="MN441" s="30"/>
      <c r="MO441" s="30"/>
      <c r="MP441" s="30"/>
      <c r="MQ441" s="30"/>
      <c r="MR441" s="30"/>
      <c r="MS441" s="30"/>
      <c r="MT441" s="30"/>
      <c r="MU441" s="30"/>
      <c r="MV441" s="30"/>
      <c r="MW441" s="30"/>
      <c r="MX441" s="30"/>
      <c r="MY441" s="30"/>
      <c r="MZ441" s="30"/>
      <c r="NA441" s="30"/>
      <c r="NB441" s="30"/>
      <c r="NC441" s="135"/>
      <c r="ND441" s="30"/>
      <c r="NE441" s="30"/>
      <c r="NF441" s="30"/>
      <c r="NG441" s="30"/>
      <c r="NH441" s="30"/>
      <c r="NI441" s="30"/>
      <c r="NJ441" s="30"/>
      <c r="NK441" s="30"/>
      <c r="NL441" s="30"/>
      <c r="NM441" s="30"/>
      <c r="NN441" s="30"/>
      <c r="NO441" s="30"/>
      <c r="NP441" s="30"/>
      <c r="NQ441" s="30"/>
      <c r="NR441" s="30"/>
      <c r="NS441" s="30"/>
      <c r="NT441" s="30"/>
      <c r="NU441" s="30"/>
      <c r="NV441" s="30"/>
      <c r="NW441" s="30"/>
      <c r="NX441" s="30"/>
      <c r="NY441" s="30"/>
      <c r="NZ441" s="30"/>
      <c r="OA441" s="30"/>
      <c r="OB441" s="30"/>
      <c r="OC441" s="30"/>
      <c r="OD441" s="30"/>
      <c r="OE441" s="30"/>
      <c r="OF441" s="30"/>
      <c r="OG441" s="30"/>
      <c r="OH441" s="30"/>
      <c r="OI441" s="30"/>
      <c r="OJ441" s="30"/>
      <c r="OK441" s="30"/>
      <c r="OL441" s="30"/>
      <c r="OM441" s="30">
        <f t="shared" si="1401"/>
        <v>1</v>
      </c>
      <c r="ON441" s="69"/>
    </row>
    <row r="442" spans="1:404" ht="21" customHeight="1">
      <c r="A442" s="28"/>
      <c r="B442" s="13"/>
      <c r="C442" s="296" t="s">
        <v>45</v>
      </c>
      <c r="D442" s="296"/>
      <c r="E442" s="296"/>
      <c r="F442" s="82"/>
      <c r="G442" s="164">
        <f>COUNTIF(G443:G497,"x")</f>
        <v>0</v>
      </c>
      <c r="H442" s="12"/>
      <c r="I442" s="53"/>
      <c r="J442" s="54"/>
      <c r="K442" s="105"/>
      <c r="L442" s="105"/>
      <c r="M442" s="105"/>
      <c r="N442" s="105"/>
      <c r="O442" s="25">
        <f>COUNTIF(O443:O500,"x")</f>
        <v>11</v>
      </c>
      <c r="P442" s="12">
        <f>SUM(P443:P497)</f>
        <v>12</v>
      </c>
      <c r="Q442" s="108" t="s">
        <v>122</v>
      </c>
      <c r="R442" s="124" t="s">
        <v>122</v>
      </c>
      <c r="S442" s="124" t="s">
        <v>122</v>
      </c>
      <c r="T442" s="124" t="s">
        <v>122</v>
      </c>
      <c r="U442" s="124" t="s">
        <v>122</v>
      </c>
      <c r="V442" s="124" t="s">
        <v>122</v>
      </c>
      <c r="W442" s="124" t="s">
        <v>122</v>
      </c>
      <c r="X442" s="124" t="s">
        <v>122</v>
      </c>
      <c r="Y442" s="124" t="s">
        <v>122</v>
      </c>
      <c r="Z442" s="124" t="s">
        <v>122</v>
      </c>
      <c r="AA442" s="124" t="s">
        <v>122</v>
      </c>
      <c r="AB442" s="124"/>
      <c r="AC442" s="124"/>
      <c r="AD442" s="124"/>
      <c r="AE442" s="119"/>
      <c r="AF442" s="120"/>
      <c r="AG442" s="120"/>
      <c r="AH442" s="120"/>
      <c r="AI442" s="25"/>
      <c r="AJ442" s="25"/>
      <c r="AK442" s="120"/>
      <c r="AL442" s="120"/>
      <c r="AM442" s="120"/>
      <c r="AN442" s="120"/>
      <c r="AO442" s="120"/>
      <c r="AP442" s="25"/>
      <c r="AQ442" s="120"/>
      <c r="AR442" s="25"/>
      <c r="AS442" s="120"/>
      <c r="AT442" s="120"/>
      <c r="AU442" s="120"/>
      <c r="AV442" s="164"/>
      <c r="AW442" s="120"/>
      <c r="AX442" s="120"/>
      <c r="AY442" s="120"/>
      <c r="AZ442" s="120"/>
      <c r="BA442" s="119"/>
      <c r="BB442" s="119"/>
      <c r="BC442" s="119"/>
      <c r="BD442" s="119"/>
      <c r="BE442" s="119"/>
      <c r="BF442" s="119"/>
      <c r="BG442" s="119"/>
      <c r="BH442" s="119"/>
      <c r="BI442" s="119"/>
      <c r="BJ442" s="119"/>
      <c r="BK442" s="120"/>
      <c r="BL442" s="120"/>
      <c r="BM442" s="120"/>
      <c r="BN442" s="164"/>
      <c r="BO442" s="164"/>
      <c r="BP442" s="164"/>
      <c r="BQ442" s="120"/>
      <c r="BR442" s="120"/>
      <c r="BS442" s="120"/>
      <c r="BT442" s="120"/>
      <c r="BU442" s="120"/>
      <c r="BV442" s="120"/>
      <c r="BW442" s="120"/>
      <c r="BX442" s="120"/>
      <c r="BY442" s="120"/>
      <c r="BZ442" s="120"/>
      <c r="CA442" s="120"/>
      <c r="CB442" s="120"/>
      <c r="CC442" s="120"/>
      <c r="CD442" s="120"/>
      <c r="CE442" s="120"/>
      <c r="CF442" s="119"/>
      <c r="CG442" s="119"/>
      <c r="CH442" s="119"/>
      <c r="CI442" s="119"/>
      <c r="CJ442" s="119"/>
      <c r="CK442" s="119"/>
      <c r="CL442" s="119"/>
      <c r="CM442" s="119"/>
      <c r="CN442" s="119"/>
      <c r="CO442" s="125"/>
      <c r="CP442" s="125"/>
      <c r="CQ442" s="125"/>
      <c r="CR442" s="125"/>
      <c r="CS442" s="125"/>
      <c r="CT442" s="125"/>
      <c r="CU442" s="125"/>
      <c r="CV442" s="125"/>
      <c r="CW442" s="125"/>
      <c r="CX442" s="125"/>
      <c r="CY442" s="120"/>
      <c r="CZ442" s="120"/>
      <c r="DA442" s="120"/>
      <c r="DB442" s="120"/>
      <c r="DC442" s="120"/>
      <c r="DD442" s="120"/>
      <c r="DE442" s="120"/>
      <c r="DF442" s="120"/>
      <c r="DG442" s="120"/>
      <c r="DH442" s="126"/>
      <c r="DI442" s="120"/>
      <c r="DJ442" s="120"/>
      <c r="DK442" s="120"/>
      <c r="DL442" s="120"/>
      <c r="DM442" s="120"/>
      <c r="DN442" s="120"/>
      <c r="DO442" s="120"/>
      <c r="DP442" s="120"/>
      <c r="DQ442" s="120"/>
      <c r="DR442" s="126"/>
      <c r="DS442" s="119"/>
      <c r="DT442" s="119"/>
      <c r="DU442" s="119"/>
      <c r="DV442" s="125"/>
      <c r="DW442" s="203"/>
      <c r="DX442" s="203"/>
      <c r="DY442" s="203"/>
      <c r="DZ442" s="203"/>
      <c r="EA442" s="203"/>
      <c r="EB442" s="203"/>
      <c r="EC442" s="203"/>
      <c r="ED442" s="203"/>
      <c r="EE442" s="125"/>
      <c r="EF442" s="125"/>
      <c r="EG442" s="125"/>
      <c r="EH442" s="125"/>
      <c r="EI442" s="125"/>
      <c r="EJ442" s="125"/>
      <c r="EK442" s="125"/>
      <c r="EL442" s="125"/>
      <c r="EM442" s="125"/>
      <c r="EN442" s="125"/>
      <c r="EO442" s="125"/>
      <c r="EP442" s="120"/>
      <c r="EQ442" s="120"/>
      <c r="ER442" s="120"/>
      <c r="ES442" s="120"/>
      <c r="ET442" s="120"/>
      <c r="EU442" s="120"/>
      <c r="EV442" s="120"/>
      <c r="EW442" s="120"/>
      <c r="EX442" s="120"/>
      <c r="EY442" s="126"/>
      <c r="EZ442" s="119"/>
      <c r="FA442" s="119"/>
      <c r="FB442" s="119"/>
      <c r="FC442" s="120"/>
      <c r="FD442" s="120"/>
      <c r="FE442" s="120"/>
      <c r="FF442" s="120"/>
      <c r="FG442" s="120"/>
      <c r="FH442" s="120"/>
      <c r="FI442" s="120"/>
      <c r="FJ442" s="120"/>
      <c r="FK442" s="120"/>
      <c r="FL442" s="120"/>
      <c r="FM442" s="120"/>
      <c r="FN442" s="120"/>
      <c r="FO442" s="120"/>
      <c r="FP442" s="120"/>
      <c r="FQ442" s="120"/>
      <c r="FR442" s="120"/>
      <c r="FS442" s="120"/>
      <c r="FT442" s="120"/>
      <c r="FU442" s="119"/>
      <c r="FV442" s="119"/>
      <c r="FW442" s="119"/>
      <c r="FX442" s="119"/>
      <c r="FY442" s="119"/>
      <c r="FZ442" s="119"/>
      <c r="GA442" s="119"/>
      <c r="GB442" s="119"/>
      <c r="GC442" s="119"/>
      <c r="GD442" s="119"/>
      <c r="GE442" s="119"/>
      <c r="GF442" s="119"/>
      <c r="GG442" s="120"/>
      <c r="GH442" s="120"/>
      <c r="GI442" s="120"/>
      <c r="GJ442" s="120"/>
      <c r="GK442" s="120"/>
      <c r="GL442" s="120"/>
      <c r="GM442" s="120"/>
      <c r="GN442" s="120"/>
      <c r="GO442" s="164"/>
      <c r="GP442" s="164"/>
      <c r="GQ442" s="164"/>
      <c r="GR442" s="164"/>
      <c r="GS442" s="164"/>
      <c r="GT442" s="120"/>
      <c r="GU442" s="120"/>
      <c r="GV442" s="120"/>
      <c r="GW442" s="120"/>
      <c r="GX442" s="119"/>
      <c r="GY442" s="119"/>
      <c r="GZ442" s="119"/>
      <c r="HA442" s="119"/>
      <c r="HB442" s="119"/>
      <c r="HC442" s="119"/>
      <c r="HD442" s="119"/>
      <c r="HE442" s="119"/>
      <c r="HF442" s="119"/>
      <c r="HG442" s="119"/>
      <c r="HH442" s="119"/>
      <c r="HI442" s="120"/>
      <c r="HJ442" s="119"/>
      <c r="HK442" s="119"/>
      <c r="HL442" s="119"/>
      <c r="HM442" s="119"/>
      <c r="HN442" s="120"/>
      <c r="HO442" s="120"/>
      <c r="HP442" s="120"/>
      <c r="HQ442" s="120"/>
      <c r="HR442" s="120"/>
      <c r="HS442" s="120"/>
      <c r="HT442" s="120"/>
      <c r="HU442" s="120"/>
      <c r="HV442" s="120"/>
      <c r="HW442" s="120"/>
      <c r="HX442" s="120"/>
      <c r="HY442" s="120"/>
      <c r="HZ442" s="120"/>
      <c r="IA442" s="120"/>
      <c r="IB442" s="120"/>
      <c r="IC442" s="119"/>
      <c r="ID442" s="119"/>
      <c r="IE442" s="119"/>
      <c r="IF442" s="119"/>
      <c r="IG442" s="119"/>
      <c r="IH442" s="119"/>
      <c r="II442" s="119"/>
      <c r="IJ442" s="119"/>
      <c r="IK442" s="119"/>
      <c r="IL442" s="119"/>
      <c r="IM442" s="119"/>
      <c r="IN442" s="119"/>
      <c r="IO442" s="119"/>
      <c r="IP442" s="119"/>
      <c r="IQ442" s="119"/>
      <c r="IR442" s="119"/>
      <c r="IS442" s="119"/>
      <c r="IT442" s="119"/>
      <c r="IU442" s="119"/>
      <c r="IV442" s="119"/>
      <c r="IW442" s="119"/>
      <c r="IX442" s="119"/>
      <c r="IY442" s="119"/>
      <c r="IZ442" s="119"/>
      <c r="JA442" s="120"/>
      <c r="JB442" s="120"/>
      <c r="JC442" s="120"/>
      <c r="JD442" s="120"/>
      <c r="JE442" s="120"/>
      <c r="JF442" s="120"/>
      <c r="JG442" s="119"/>
      <c r="JH442" s="119"/>
      <c r="JI442" s="119"/>
      <c r="JJ442" s="119"/>
      <c r="JK442" s="119"/>
      <c r="JL442" s="119"/>
      <c r="JM442" s="119"/>
      <c r="JN442" s="119"/>
      <c r="JO442" s="119"/>
      <c r="JP442" s="119"/>
      <c r="JQ442" s="119"/>
      <c r="JR442" s="119"/>
      <c r="JS442" s="119"/>
      <c r="JT442" s="119"/>
      <c r="JU442" s="119"/>
      <c r="JV442" s="119"/>
      <c r="JW442" s="119"/>
      <c r="JX442" s="119"/>
      <c r="JY442" s="119"/>
      <c r="JZ442" s="119"/>
      <c r="KA442" s="119"/>
      <c r="KB442" s="119"/>
      <c r="KC442" s="230"/>
      <c r="KD442" s="230"/>
      <c r="KE442" s="230"/>
      <c r="KF442" s="230"/>
      <c r="KG442" s="230"/>
      <c r="KH442" s="230"/>
      <c r="KI442" s="230"/>
      <c r="KJ442" s="230"/>
      <c r="KK442" s="230"/>
      <c r="KL442" s="230"/>
      <c r="KM442" s="230"/>
      <c r="KN442" s="230"/>
      <c r="KO442" s="230"/>
      <c r="KP442" s="230"/>
      <c r="KQ442" s="119"/>
      <c r="KR442" s="119"/>
      <c r="KS442" s="119"/>
      <c r="KT442" s="119"/>
      <c r="KU442" s="119"/>
      <c r="KV442" s="119"/>
      <c r="KW442" s="119"/>
      <c r="KX442" s="119"/>
      <c r="KY442" s="119"/>
      <c r="KZ442" s="119"/>
      <c r="LA442" s="119"/>
      <c r="LB442" s="119"/>
      <c r="LC442" s="119"/>
      <c r="LD442" s="125"/>
      <c r="LE442" s="125"/>
      <c r="LF442" s="125"/>
      <c r="LG442" s="231"/>
      <c r="LH442" s="231"/>
      <c r="LI442" s="231"/>
      <c r="LJ442" s="231"/>
      <c r="LK442" s="231"/>
      <c r="LL442" s="231"/>
      <c r="LM442" s="231"/>
      <c r="LN442" s="231"/>
      <c r="LO442" s="231"/>
      <c r="LP442" s="231"/>
      <c r="LQ442" s="231"/>
      <c r="LR442" s="231"/>
      <c r="LS442" s="125"/>
      <c r="LT442" s="125"/>
      <c r="LU442" s="125"/>
      <c r="LV442" s="125"/>
      <c r="LW442" s="125"/>
      <c r="LX442" s="126"/>
      <c r="LY442" s="119"/>
      <c r="LZ442" s="119"/>
      <c r="MA442" s="119"/>
      <c r="MB442" s="119"/>
      <c r="MC442" s="119"/>
      <c r="MD442" s="119"/>
      <c r="ME442" s="119"/>
      <c r="MF442" s="119"/>
      <c r="MG442" s="119"/>
      <c r="MH442" s="119"/>
      <c r="MI442" s="119"/>
      <c r="MJ442" s="119"/>
      <c r="MK442" s="230"/>
      <c r="ML442" s="230"/>
      <c r="MM442" s="230"/>
      <c r="MN442" s="230"/>
      <c r="MO442" s="230"/>
      <c r="MP442" s="230"/>
      <c r="MQ442" s="230"/>
      <c r="MR442" s="230"/>
      <c r="MS442" s="230"/>
      <c r="MT442" s="230"/>
      <c r="MU442" s="230"/>
      <c r="MV442" s="230"/>
      <c r="MW442" s="230"/>
      <c r="MX442" s="230"/>
      <c r="MY442" s="119"/>
      <c r="MZ442" s="119"/>
      <c r="NA442" s="119"/>
      <c r="NB442" s="119"/>
      <c r="NC442" s="126"/>
      <c r="ND442" s="119"/>
      <c r="NE442" s="119"/>
      <c r="NF442" s="119"/>
      <c r="NG442" s="119"/>
      <c r="NH442" s="119"/>
      <c r="NI442" s="119"/>
      <c r="NJ442" s="119"/>
      <c r="NK442" s="119"/>
      <c r="NL442" s="119"/>
      <c r="NM442" s="119"/>
      <c r="NN442" s="119"/>
      <c r="NO442" s="119"/>
      <c r="NP442" s="119"/>
      <c r="NQ442" s="119"/>
      <c r="NR442" s="119"/>
      <c r="NS442" s="119"/>
      <c r="NT442" s="119"/>
      <c r="NU442" s="119"/>
      <c r="NV442" s="119"/>
      <c r="NW442" s="119"/>
      <c r="NX442" s="119"/>
      <c r="NY442" s="119"/>
      <c r="NZ442" s="119"/>
      <c r="OA442" s="119"/>
      <c r="OB442" s="119"/>
      <c r="OC442" s="119"/>
      <c r="OD442" s="119"/>
      <c r="OE442" s="119"/>
      <c r="OF442" s="119"/>
      <c r="OG442" s="119"/>
      <c r="OH442" s="119"/>
      <c r="OI442" s="119"/>
      <c r="OJ442" s="119"/>
      <c r="OK442" s="119"/>
      <c r="OL442" s="119"/>
      <c r="OM442" s="30"/>
      <c r="ON442" s="15"/>
    </row>
    <row r="443" spans="1:404" ht="20.25" hidden="1" customHeight="1">
      <c r="A443" s="309">
        <v>402</v>
      </c>
      <c r="B443" s="51">
        <v>132</v>
      </c>
      <c r="C443" s="16" t="s">
        <v>375</v>
      </c>
      <c r="D443" s="14" t="s">
        <v>0</v>
      </c>
      <c r="E443" s="24" t="s">
        <v>376</v>
      </c>
      <c r="F443" s="82" t="s">
        <v>2</v>
      </c>
      <c r="G443" s="14"/>
      <c r="H443" s="81" t="s">
        <v>376</v>
      </c>
      <c r="I443" s="34" t="s">
        <v>780</v>
      </c>
      <c r="J443" s="54"/>
      <c r="K443" s="30" t="s">
        <v>636</v>
      </c>
      <c r="L443" s="30" t="s">
        <v>957</v>
      </c>
      <c r="M443" s="29" t="s">
        <v>985</v>
      </c>
      <c r="N443" s="93" t="s">
        <v>639</v>
      </c>
      <c r="O443" s="300" t="s">
        <v>27</v>
      </c>
      <c r="P443" s="54"/>
      <c r="Q443" s="30"/>
      <c r="R443" s="30"/>
      <c r="S443" s="30"/>
      <c r="T443" s="30"/>
      <c r="U443" s="30" t="s">
        <v>27</v>
      </c>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130"/>
      <c r="CP443" s="130"/>
      <c r="CQ443" s="130"/>
      <c r="CR443" s="130"/>
      <c r="CS443" s="130"/>
      <c r="CT443" s="130"/>
      <c r="CU443" s="130"/>
      <c r="CV443" s="130"/>
      <c r="CW443" s="130"/>
      <c r="CX443" s="130"/>
      <c r="CY443" s="30"/>
      <c r="CZ443" s="30"/>
      <c r="DA443" s="30"/>
      <c r="DB443" s="30"/>
      <c r="DC443" s="30"/>
      <c r="DD443" s="30"/>
      <c r="DE443" s="30"/>
      <c r="DF443" s="30"/>
      <c r="DG443" s="30"/>
      <c r="DH443" s="135"/>
      <c r="DI443" s="30"/>
      <c r="DJ443" s="30"/>
      <c r="DK443" s="30"/>
      <c r="DL443" s="30"/>
      <c r="DM443" s="30"/>
      <c r="DN443" s="30"/>
      <c r="DO443" s="30"/>
      <c r="DP443" s="30"/>
      <c r="DQ443" s="30"/>
      <c r="DR443" s="135"/>
      <c r="DS443" s="30"/>
      <c r="DT443" s="30"/>
      <c r="DU443" s="30"/>
      <c r="DV443" s="130"/>
      <c r="DW443" s="130"/>
      <c r="DX443" s="130"/>
      <c r="DY443" s="130"/>
      <c r="DZ443" s="130"/>
      <c r="EA443" s="130"/>
      <c r="EB443" s="130"/>
      <c r="EC443" s="130"/>
      <c r="ED443" s="130"/>
      <c r="EE443" s="130"/>
      <c r="EF443" s="130"/>
      <c r="EG443" s="130"/>
      <c r="EH443" s="130"/>
      <c r="EI443" s="130"/>
      <c r="EJ443" s="130"/>
      <c r="EK443" s="130"/>
      <c r="EL443" s="130"/>
      <c r="EM443" s="130"/>
      <c r="EN443" s="130"/>
      <c r="EO443" s="130"/>
      <c r="EP443" s="30"/>
      <c r="EQ443" s="30"/>
      <c r="ER443" s="30"/>
      <c r="ES443" s="30"/>
      <c r="ET443" s="30"/>
      <c r="EU443" s="30"/>
      <c r="EV443" s="30"/>
      <c r="EW443" s="30"/>
      <c r="EX443" s="30"/>
      <c r="EY443" s="152" t="s">
        <v>1071</v>
      </c>
      <c r="EZ443" s="152" t="s">
        <v>1071</v>
      </c>
      <c r="FA443" s="152" t="s">
        <v>1071</v>
      </c>
      <c r="FB443" s="30">
        <v>1</v>
      </c>
      <c r="FC443" s="30">
        <v>1</v>
      </c>
      <c r="FD443" s="30">
        <v>2</v>
      </c>
      <c r="FE443" s="30">
        <v>2</v>
      </c>
      <c r="FF443" s="23">
        <v>1</v>
      </c>
      <c r="FG443" s="23">
        <v>2</v>
      </c>
      <c r="FH443" s="30">
        <v>2</v>
      </c>
      <c r="FI443" s="30">
        <v>2</v>
      </c>
      <c r="FJ443" s="30">
        <v>2</v>
      </c>
      <c r="FK443" s="30">
        <v>2</v>
      </c>
      <c r="FL443" s="30">
        <v>2</v>
      </c>
      <c r="FM443" s="23">
        <v>2</v>
      </c>
      <c r="FN443" s="30">
        <v>2</v>
      </c>
      <c r="FO443" s="23">
        <v>1</v>
      </c>
      <c r="FP443" s="30">
        <v>2</v>
      </c>
      <c r="FQ443" s="30">
        <v>2</v>
      </c>
      <c r="FR443" s="30">
        <v>2</v>
      </c>
      <c r="FS443" s="30"/>
      <c r="FT443" s="214">
        <f>COUNTIF(FB443:FS443,"2")</f>
        <v>13</v>
      </c>
      <c r="FU443" s="215">
        <f t="shared" ref="FU443" si="1414">FT443/(FT443+FV443+FX443+FZ443)</f>
        <v>0.76470588235294112</v>
      </c>
      <c r="FV443" s="214">
        <f>COUNTIF(FB443:FS443,"1")</f>
        <v>4</v>
      </c>
      <c r="FW443" s="215">
        <f t="shared" ref="FW443" si="1415">FV443/(FT443+FV443+FX443+FZ443)</f>
        <v>0.23529411764705882</v>
      </c>
      <c r="FX443" s="214">
        <f>COUNTIF(FB443:FS443,"0")</f>
        <v>0</v>
      </c>
      <c r="FY443" s="215">
        <f t="shared" ref="FY443" si="1416">FX443/(FT443+FV443+FX443+FZ443)</f>
        <v>0</v>
      </c>
      <c r="FZ443" s="214">
        <f>COUNTIF(FB443:FS443,"KĐG")</f>
        <v>0</v>
      </c>
      <c r="GA443" s="215">
        <f t="shared" ref="GA443" si="1417">FZ443/(FT443+FV443+FX443+FZ443)</f>
        <v>0</v>
      </c>
      <c r="GB443" s="216">
        <f t="shared" ref="GB443" si="1418">(((FT443*2)+(FV443*1)+(FX443*0)))/(FT443+FV443+FX443)</f>
        <v>1.7647058823529411</v>
      </c>
      <c r="GC443" s="169" t="str">
        <f t="shared" ref="GC443" si="1419">IF(GA443&gt;=50%,"KĐG",IF(GB443&gt;=1.6,"ĐMT",IF(GB443&gt;=1,"CCG","CĐ")))</f>
        <v>ĐMT</v>
      </c>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130"/>
      <c r="LE443" s="130"/>
      <c r="LF443" s="130"/>
      <c r="LG443" s="130"/>
      <c r="LH443" s="130"/>
      <c r="LI443" s="130"/>
      <c r="LJ443" s="130"/>
      <c r="LK443" s="130"/>
      <c r="LL443" s="130"/>
      <c r="LM443" s="130"/>
      <c r="LN443" s="130"/>
      <c r="LO443" s="130"/>
      <c r="LP443" s="130"/>
      <c r="LQ443" s="130"/>
      <c r="LR443" s="130"/>
      <c r="LS443" s="130"/>
      <c r="LT443" s="130"/>
      <c r="LU443" s="130"/>
      <c r="LV443" s="130"/>
      <c r="LW443" s="130"/>
      <c r="LX443" s="135"/>
      <c r="LY443" s="30"/>
      <c r="LZ443" s="30"/>
      <c r="MA443" s="30"/>
      <c r="MB443" s="30"/>
      <c r="MC443" s="30"/>
      <c r="MD443" s="30"/>
      <c r="ME443" s="30"/>
      <c r="MF443" s="30"/>
      <c r="MG443" s="30"/>
      <c r="MH443" s="30"/>
      <c r="MI443" s="30"/>
      <c r="MJ443" s="30"/>
      <c r="MK443" s="30"/>
      <c r="ML443" s="30"/>
      <c r="MM443" s="30"/>
      <c r="MN443" s="30"/>
      <c r="MO443" s="30"/>
      <c r="MP443" s="30"/>
      <c r="MQ443" s="30"/>
      <c r="MR443" s="30"/>
      <c r="MS443" s="30"/>
      <c r="MT443" s="30"/>
      <c r="MU443" s="30"/>
      <c r="MV443" s="30"/>
      <c r="MW443" s="30"/>
      <c r="MX443" s="30"/>
      <c r="MY443" s="30"/>
      <c r="MZ443" s="30"/>
      <c r="NA443" s="30"/>
      <c r="NB443" s="30"/>
      <c r="NC443" s="135"/>
      <c r="ND443" s="30"/>
      <c r="NE443" s="30"/>
      <c r="NF443" s="30"/>
      <c r="NG443" s="30"/>
      <c r="NH443" s="30"/>
      <c r="NI443" s="30"/>
      <c r="NJ443" s="30"/>
      <c r="NK443" s="30"/>
      <c r="NL443" s="30"/>
      <c r="NM443" s="30"/>
      <c r="NN443" s="30"/>
      <c r="NO443" s="30"/>
      <c r="NP443" s="30"/>
      <c r="NQ443" s="30"/>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f t="shared" ref="OM443:OM474" si="1420">COUNTIF(Q443:AA443,"x")</f>
        <v>1</v>
      </c>
      <c r="ON443" s="51"/>
    </row>
    <row r="444" spans="1:404" ht="24.75" hidden="1" customHeight="1">
      <c r="A444" s="310"/>
      <c r="B444" s="80">
        <v>132</v>
      </c>
      <c r="C444" s="16" t="s">
        <v>375</v>
      </c>
      <c r="D444" s="82" t="s">
        <v>0</v>
      </c>
      <c r="E444" s="81" t="s">
        <v>376</v>
      </c>
      <c r="F444" s="82" t="s">
        <v>2</v>
      </c>
      <c r="G444" s="82"/>
      <c r="H444" s="81" t="s">
        <v>376</v>
      </c>
      <c r="I444" s="34" t="s">
        <v>780</v>
      </c>
      <c r="J444" s="79"/>
      <c r="K444" s="30" t="s">
        <v>636</v>
      </c>
      <c r="L444" s="30" t="s">
        <v>957</v>
      </c>
      <c r="M444" s="29" t="s">
        <v>985</v>
      </c>
      <c r="N444" s="93" t="s">
        <v>639</v>
      </c>
      <c r="O444" s="301"/>
      <c r="P444" s="79"/>
      <c r="Q444" s="30"/>
      <c r="R444" s="30"/>
      <c r="S444" s="30"/>
      <c r="T444" s="30"/>
      <c r="U444" s="30"/>
      <c r="V444" s="30" t="s">
        <v>27</v>
      </c>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130"/>
      <c r="CP444" s="130"/>
      <c r="CQ444" s="130"/>
      <c r="CR444" s="130"/>
      <c r="CS444" s="130"/>
      <c r="CT444" s="130"/>
      <c r="CU444" s="130"/>
      <c r="CV444" s="130"/>
      <c r="CW444" s="130"/>
      <c r="CX444" s="130"/>
      <c r="CY444" s="30"/>
      <c r="CZ444" s="30"/>
      <c r="DA444" s="30"/>
      <c r="DB444" s="30"/>
      <c r="DC444" s="30"/>
      <c r="DD444" s="30"/>
      <c r="DE444" s="30"/>
      <c r="DF444" s="30"/>
      <c r="DG444" s="30"/>
      <c r="DH444" s="135"/>
      <c r="DI444" s="30"/>
      <c r="DJ444" s="30"/>
      <c r="DK444" s="30"/>
      <c r="DL444" s="30"/>
      <c r="DM444" s="30"/>
      <c r="DN444" s="30"/>
      <c r="DO444" s="30"/>
      <c r="DP444" s="30"/>
      <c r="DQ444" s="30"/>
      <c r="DR444" s="135"/>
      <c r="DS444" s="30"/>
      <c r="DT444" s="30"/>
      <c r="DU444" s="30"/>
      <c r="DV444" s="130"/>
      <c r="DW444" s="130"/>
      <c r="DX444" s="130"/>
      <c r="DY444" s="130"/>
      <c r="DZ444" s="130"/>
      <c r="EA444" s="130"/>
      <c r="EB444" s="130"/>
      <c r="EC444" s="130"/>
      <c r="ED444" s="130"/>
      <c r="EE444" s="130"/>
      <c r="EF444" s="130"/>
      <c r="EG444" s="130"/>
      <c r="EH444" s="130"/>
      <c r="EI444" s="130"/>
      <c r="EJ444" s="130"/>
      <c r="EK444" s="130"/>
      <c r="EL444" s="130"/>
      <c r="EM444" s="130"/>
      <c r="EN444" s="130"/>
      <c r="EO444" s="130"/>
      <c r="EP444" s="30"/>
      <c r="EQ444" s="30"/>
      <c r="ER444" s="30"/>
      <c r="ES444" s="30"/>
      <c r="ET444" s="30"/>
      <c r="EU444" s="30"/>
      <c r="EV444" s="30"/>
      <c r="EW444" s="30"/>
      <c r="EX444" s="30"/>
      <c r="EY444" s="135"/>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152" t="s">
        <v>1071</v>
      </c>
      <c r="GE444" s="152" t="s">
        <v>1071</v>
      </c>
      <c r="GF444" s="30">
        <v>2</v>
      </c>
      <c r="GG444" s="30">
        <v>1</v>
      </c>
      <c r="GH444" s="30">
        <v>2</v>
      </c>
      <c r="GI444" s="30">
        <v>2</v>
      </c>
      <c r="GJ444" s="23">
        <v>1</v>
      </c>
      <c r="GK444" s="23">
        <v>2</v>
      </c>
      <c r="GL444" s="30">
        <v>2</v>
      </c>
      <c r="GM444" s="30">
        <v>2</v>
      </c>
      <c r="GN444" s="30">
        <v>2</v>
      </c>
      <c r="GO444" s="30">
        <v>2</v>
      </c>
      <c r="GP444" s="30">
        <v>2</v>
      </c>
      <c r="GQ444" s="30">
        <v>2</v>
      </c>
      <c r="GR444" s="30">
        <v>2</v>
      </c>
      <c r="GS444" s="23">
        <v>1</v>
      </c>
      <c r="GT444" s="30">
        <v>2</v>
      </c>
      <c r="GU444" s="30">
        <v>2</v>
      </c>
      <c r="GV444" s="30">
        <v>2</v>
      </c>
      <c r="GW444" s="30"/>
      <c r="GX444" s="30">
        <v>2</v>
      </c>
      <c r="GY444" s="224">
        <f>COUNTIF(GF444:GX444,"2")</f>
        <v>15</v>
      </c>
      <c r="GZ444" s="225">
        <f t="shared" ref="GZ444" si="1421">GY444/(GY444+HA444+HC444+HE444)</f>
        <v>0.83333333333333337</v>
      </c>
      <c r="HA444" s="224">
        <f>COUNTIF(GG444:GX444,"1")</f>
        <v>3</v>
      </c>
      <c r="HB444" s="225">
        <f t="shared" ref="HB444" si="1422">HA444/(GY444+HA444+HC444+HE444)</f>
        <v>0.16666666666666666</v>
      </c>
      <c r="HC444" s="224">
        <f>COUNTIF(GG444:GX444,"0")</f>
        <v>0</v>
      </c>
      <c r="HD444" s="225">
        <f t="shared" ref="HD444" si="1423">HC444/(GY444+HA444+HC444+HE444)</f>
        <v>0</v>
      </c>
      <c r="HE444" s="224">
        <f>COUNTIF(GG444:GX444,"KĐG")</f>
        <v>0</v>
      </c>
      <c r="HF444" s="225">
        <f t="shared" ref="HF444" si="1424">HE444/(GY444+HA444+HC444+HE444)</f>
        <v>0</v>
      </c>
      <c r="HG444" s="226">
        <f t="shared" ref="HG444" si="1425">(((GY444*2)+(HA444*1)+(HC444*0)))/(GY444+HA444+HC444)</f>
        <v>1.8333333333333333</v>
      </c>
      <c r="HH444" s="169" t="str">
        <f t="shared" ref="HH444" si="1426">IF(HF444&gt;=50%,"KĐG",IF(HG444&gt;=1.6,"ĐMT",IF(HG444&gt;=1,"CCG","CĐ")))</f>
        <v>ĐMT</v>
      </c>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130"/>
      <c r="LE444" s="130"/>
      <c r="LF444" s="130"/>
      <c r="LG444" s="130"/>
      <c r="LH444" s="130"/>
      <c r="LI444" s="130"/>
      <c r="LJ444" s="130"/>
      <c r="LK444" s="130"/>
      <c r="LL444" s="130"/>
      <c r="LM444" s="130"/>
      <c r="LN444" s="130"/>
      <c r="LO444" s="130"/>
      <c r="LP444" s="130"/>
      <c r="LQ444" s="130"/>
      <c r="LR444" s="130"/>
      <c r="LS444" s="130"/>
      <c r="LT444" s="130"/>
      <c r="LU444" s="130"/>
      <c r="LV444" s="130"/>
      <c r="LW444" s="130"/>
      <c r="LX444" s="135"/>
      <c r="LY444" s="30"/>
      <c r="LZ444" s="30"/>
      <c r="MA444" s="30"/>
      <c r="MB444" s="30"/>
      <c r="MC444" s="30"/>
      <c r="MD444" s="30"/>
      <c r="ME444" s="30"/>
      <c r="MF444" s="30"/>
      <c r="MG444" s="30"/>
      <c r="MH444" s="30"/>
      <c r="MI444" s="30"/>
      <c r="MJ444" s="30"/>
      <c r="MK444" s="30"/>
      <c r="ML444" s="30"/>
      <c r="MM444" s="30"/>
      <c r="MN444" s="30"/>
      <c r="MO444" s="30"/>
      <c r="MP444" s="30"/>
      <c r="MQ444" s="30"/>
      <c r="MR444" s="30"/>
      <c r="MS444" s="30"/>
      <c r="MT444" s="30"/>
      <c r="MU444" s="30"/>
      <c r="MV444" s="30"/>
      <c r="MW444" s="30"/>
      <c r="MX444" s="30"/>
      <c r="MY444" s="30"/>
      <c r="MZ444" s="30"/>
      <c r="NA444" s="30"/>
      <c r="NB444" s="30"/>
      <c r="NC444" s="135"/>
      <c r="ND444" s="30"/>
      <c r="NE444" s="30"/>
      <c r="NF444" s="30"/>
      <c r="NG444" s="30"/>
      <c r="NH444" s="30"/>
      <c r="NI444" s="30"/>
      <c r="NJ444" s="30"/>
      <c r="NK444" s="30"/>
      <c r="NL444" s="30"/>
      <c r="NM444" s="30"/>
      <c r="NN444" s="30"/>
      <c r="NO444" s="30"/>
      <c r="NP444" s="30"/>
      <c r="NQ444" s="30"/>
      <c r="NR444" s="30"/>
      <c r="NS444" s="30"/>
      <c r="NT444" s="30"/>
      <c r="NU444" s="30"/>
      <c r="NV444" s="30"/>
      <c r="NW444" s="30"/>
      <c r="NX444" s="30"/>
      <c r="NY444" s="30"/>
      <c r="NZ444" s="30"/>
      <c r="OA444" s="30"/>
      <c r="OB444" s="30"/>
      <c r="OC444" s="30"/>
      <c r="OD444" s="30"/>
      <c r="OE444" s="30"/>
      <c r="OF444" s="30"/>
      <c r="OG444" s="30"/>
      <c r="OH444" s="30"/>
      <c r="OI444" s="30"/>
      <c r="OJ444" s="30"/>
      <c r="OK444" s="30"/>
      <c r="OL444" s="30"/>
      <c r="OM444" s="30">
        <f t="shared" si="1420"/>
        <v>1</v>
      </c>
      <c r="ON444" s="80"/>
    </row>
    <row r="445" spans="1:404" ht="22.5" customHeight="1">
      <c r="A445" s="310"/>
      <c r="B445" s="80">
        <v>132</v>
      </c>
      <c r="C445" s="16" t="s">
        <v>375</v>
      </c>
      <c r="D445" s="82" t="s">
        <v>0</v>
      </c>
      <c r="E445" s="81" t="s">
        <v>376</v>
      </c>
      <c r="F445" s="82" t="s">
        <v>2</v>
      </c>
      <c r="G445" s="82"/>
      <c r="H445" s="81" t="s">
        <v>376</v>
      </c>
      <c r="I445" s="34" t="s">
        <v>780</v>
      </c>
      <c r="J445" s="79"/>
      <c r="K445" s="30" t="s">
        <v>636</v>
      </c>
      <c r="L445" s="30" t="s">
        <v>957</v>
      </c>
      <c r="M445" s="29" t="s">
        <v>985</v>
      </c>
      <c r="N445" s="93" t="s">
        <v>639</v>
      </c>
      <c r="O445" s="301"/>
      <c r="P445" s="79"/>
      <c r="Q445" s="30"/>
      <c r="R445" s="30"/>
      <c r="S445" s="30"/>
      <c r="T445" s="30"/>
      <c r="U445" s="30"/>
      <c r="V445" s="30"/>
      <c r="W445" s="30" t="s">
        <v>27</v>
      </c>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130"/>
      <c r="CP445" s="130"/>
      <c r="CQ445" s="130"/>
      <c r="CR445" s="130"/>
      <c r="CS445" s="130"/>
      <c r="CT445" s="130"/>
      <c r="CU445" s="130"/>
      <c r="CV445" s="130"/>
      <c r="CW445" s="130"/>
      <c r="CX445" s="130"/>
      <c r="CY445" s="30"/>
      <c r="CZ445" s="30"/>
      <c r="DA445" s="30"/>
      <c r="DB445" s="30"/>
      <c r="DC445" s="30"/>
      <c r="DD445" s="30"/>
      <c r="DE445" s="30"/>
      <c r="DF445" s="30"/>
      <c r="DG445" s="30"/>
      <c r="DH445" s="135"/>
      <c r="DI445" s="30"/>
      <c r="DJ445" s="30"/>
      <c r="DK445" s="30"/>
      <c r="DL445" s="30"/>
      <c r="DM445" s="30"/>
      <c r="DN445" s="30"/>
      <c r="DO445" s="30"/>
      <c r="DP445" s="30"/>
      <c r="DQ445" s="30"/>
      <c r="DR445" s="135"/>
      <c r="DS445" s="30"/>
      <c r="DT445" s="30"/>
      <c r="DU445" s="30"/>
      <c r="DV445" s="130"/>
      <c r="DW445" s="130"/>
      <c r="DX445" s="130"/>
      <c r="DY445" s="130"/>
      <c r="DZ445" s="130"/>
      <c r="EA445" s="130"/>
      <c r="EB445" s="130"/>
      <c r="EC445" s="130"/>
      <c r="ED445" s="130"/>
      <c r="EE445" s="130"/>
      <c r="EF445" s="130"/>
      <c r="EG445" s="130"/>
      <c r="EH445" s="130"/>
      <c r="EI445" s="130"/>
      <c r="EJ445" s="130"/>
      <c r="EK445" s="130"/>
      <c r="EL445" s="130"/>
      <c r="EM445" s="130"/>
      <c r="EN445" s="130"/>
      <c r="EO445" s="130"/>
      <c r="EP445" s="30"/>
      <c r="EQ445" s="30"/>
      <c r="ER445" s="30"/>
      <c r="ES445" s="30"/>
      <c r="ET445" s="30"/>
      <c r="EU445" s="30"/>
      <c r="EV445" s="30"/>
      <c r="EW445" s="30"/>
      <c r="EX445" s="30"/>
      <c r="EY445" s="135"/>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152" t="s">
        <v>1071</v>
      </c>
      <c r="HJ445" s="152" t="s">
        <v>1071</v>
      </c>
      <c r="HK445" s="152" t="s">
        <v>1071</v>
      </c>
      <c r="HL445" s="152" t="s">
        <v>1071</v>
      </c>
      <c r="HM445" s="152" t="s">
        <v>1071</v>
      </c>
      <c r="HN445" s="30">
        <v>1</v>
      </c>
      <c r="HO445" s="30">
        <v>1</v>
      </c>
      <c r="HP445" s="30">
        <v>2</v>
      </c>
      <c r="HQ445" s="30">
        <v>2</v>
      </c>
      <c r="HR445" s="23">
        <v>1</v>
      </c>
      <c r="HS445" s="23">
        <v>2</v>
      </c>
      <c r="HT445" s="30">
        <v>2</v>
      </c>
      <c r="HU445" s="30">
        <v>2</v>
      </c>
      <c r="HV445" s="30">
        <v>2</v>
      </c>
      <c r="HW445" s="30">
        <v>2</v>
      </c>
      <c r="HX445" s="30">
        <v>2</v>
      </c>
      <c r="HY445" s="30">
        <v>2</v>
      </c>
      <c r="HZ445" s="30">
        <v>2</v>
      </c>
      <c r="IA445" s="23">
        <v>1</v>
      </c>
      <c r="IB445" s="30">
        <v>2</v>
      </c>
      <c r="IC445" s="30">
        <v>2</v>
      </c>
      <c r="ID445" s="30">
        <v>2</v>
      </c>
      <c r="IE445" s="30"/>
      <c r="IF445" s="30">
        <v>2</v>
      </c>
      <c r="IG445" s="234">
        <f>COUNTIF(HN445:IF445,"2")</f>
        <v>14</v>
      </c>
      <c r="IH445" s="235">
        <f t="shared" ref="IH445" si="1427">IG445/(IG445+II445+IK445+IM445)</f>
        <v>0.77777777777777779</v>
      </c>
      <c r="II445" s="237">
        <f>COUNTIF(HN445:IF445,"1")</f>
        <v>4</v>
      </c>
      <c r="IJ445" s="235">
        <f t="shared" ref="IJ445" si="1428">II445/(IG445+II445+IK445+IM445)</f>
        <v>0.22222222222222221</v>
      </c>
      <c r="IK445" s="234">
        <f>COUNTIF(HO445:IF445,"0")</f>
        <v>0</v>
      </c>
      <c r="IL445" s="235">
        <f t="shared" ref="IL445" si="1429">IK445/(IG445+II445+IK445+IM445)</f>
        <v>0</v>
      </c>
      <c r="IM445" s="234">
        <f>COUNTIF(HO445:IF445,"KĐG")</f>
        <v>0</v>
      </c>
      <c r="IN445" s="235">
        <f t="shared" ref="IN445" si="1430">IM445/(IG445+II445+IK445+IM445)</f>
        <v>0</v>
      </c>
      <c r="IO445" s="236">
        <f t="shared" ref="IO445" si="1431">(((IG445*2)+(II445*1)+(IK445*0)))/(IG445+II445+IK445)</f>
        <v>1.7777777777777777</v>
      </c>
      <c r="IP445" s="169" t="str">
        <f t="shared" ref="IP445" si="1432">IF(IN445&gt;=50%,"KĐG",IF(IO445&gt;=1.6,"ĐMT",IF(IO445&gt;=1,"CCG","CĐ")))</f>
        <v>ĐMT</v>
      </c>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130"/>
      <c r="LE445" s="130"/>
      <c r="LF445" s="130"/>
      <c r="LG445" s="130"/>
      <c r="LH445" s="130"/>
      <c r="LI445" s="130"/>
      <c r="LJ445" s="130"/>
      <c r="LK445" s="130"/>
      <c r="LL445" s="130"/>
      <c r="LM445" s="130"/>
      <c r="LN445" s="130"/>
      <c r="LO445" s="130"/>
      <c r="LP445" s="130"/>
      <c r="LQ445" s="130"/>
      <c r="LR445" s="130"/>
      <c r="LS445" s="130"/>
      <c r="LT445" s="130"/>
      <c r="LU445" s="130"/>
      <c r="LV445" s="130"/>
      <c r="LW445" s="130"/>
      <c r="LX445" s="135"/>
      <c r="LY445" s="30"/>
      <c r="LZ445" s="30"/>
      <c r="MA445" s="30"/>
      <c r="MB445" s="30"/>
      <c r="MC445" s="30"/>
      <c r="MD445" s="30"/>
      <c r="ME445" s="30"/>
      <c r="MF445" s="30"/>
      <c r="MG445" s="30"/>
      <c r="MH445" s="30"/>
      <c r="MI445" s="30"/>
      <c r="MJ445" s="30"/>
      <c r="MK445" s="30"/>
      <c r="ML445" s="30"/>
      <c r="MM445" s="30"/>
      <c r="MN445" s="30"/>
      <c r="MO445" s="30"/>
      <c r="MP445" s="30"/>
      <c r="MQ445" s="30"/>
      <c r="MR445" s="30"/>
      <c r="MS445" s="30"/>
      <c r="MT445" s="30"/>
      <c r="MU445" s="30"/>
      <c r="MV445" s="30"/>
      <c r="MW445" s="30"/>
      <c r="MX445" s="30"/>
      <c r="MY445" s="30"/>
      <c r="MZ445" s="30"/>
      <c r="NA445" s="30"/>
      <c r="NB445" s="30"/>
      <c r="NC445" s="135"/>
      <c r="ND445" s="30"/>
      <c r="NE445" s="30"/>
      <c r="NF445" s="30"/>
      <c r="NG445" s="30"/>
      <c r="NH445" s="30"/>
      <c r="NI445" s="30"/>
      <c r="NJ445" s="30"/>
      <c r="NK445" s="30"/>
      <c r="NL445" s="30"/>
      <c r="NM445" s="30"/>
      <c r="NN445" s="30"/>
      <c r="NO445" s="30"/>
      <c r="NP445" s="30"/>
      <c r="NQ445" s="30"/>
      <c r="NR445" s="30"/>
      <c r="NS445" s="30"/>
      <c r="NT445" s="30"/>
      <c r="NU445" s="30"/>
      <c r="NV445" s="30"/>
      <c r="NW445" s="30"/>
      <c r="NX445" s="30"/>
      <c r="NY445" s="30"/>
      <c r="NZ445" s="30"/>
      <c r="OA445" s="30"/>
      <c r="OB445" s="30"/>
      <c r="OC445" s="30"/>
      <c r="OD445" s="30"/>
      <c r="OE445" s="30"/>
      <c r="OF445" s="30"/>
      <c r="OG445" s="30"/>
      <c r="OH445" s="30"/>
      <c r="OI445" s="30"/>
      <c r="OJ445" s="30"/>
      <c r="OK445" s="30"/>
      <c r="OL445" s="30"/>
      <c r="OM445" s="30">
        <f t="shared" si="1420"/>
        <v>1</v>
      </c>
      <c r="ON445" s="80"/>
    </row>
    <row r="446" spans="1:404" ht="48.75" hidden="1" customHeight="1">
      <c r="A446" s="310"/>
      <c r="B446" s="80">
        <v>132</v>
      </c>
      <c r="C446" s="16" t="s">
        <v>375</v>
      </c>
      <c r="D446" s="82" t="s">
        <v>0</v>
      </c>
      <c r="E446" s="81" t="s">
        <v>376</v>
      </c>
      <c r="F446" s="82" t="s">
        <v>2</v>
      </c>
      <c r="G446" s="82"/>
      <c r="H446" s="81" t="s">
        <v>376</v>
      </c>
      <c r="I446" s="34" t="s">
        <v>780</v>
      </c>
      <c r="J446" s="79"/>
      <c r="K446" s="30" t="s">
        <v>636</v>
      </c>
      <c r="L446" s="30" t="s">
        <v>957</v>
      </c>
      <c r="M446" s="29" t="s">
        <v>985</v>
      </c>
      <c r="N446" s="93" t="s">
        <v>639</v>
      </c>
      <c r="O446" s="301"/>
      <c r="P446" s="79"/>
      <c r="Q446" s="30"/>
      <c r="R446" s="30"/>
      <c r="S446" s="30"/>
      <c r="T446" s="30"/>
      <c r="U446" s="30"/>
      <c r="V446" s="30"/>
      <c r="W446" s="30"/>
      <c r="X446" s="30"/>
      <c r="Y446" s="30" t="s">
        <v>27</v>
      </c>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130"/>
      <c r="CP446" s="130"/>
      <c r="CQ446" s="130"/>
      <c r="CR446" s="130"/>
      <c r="CS446" s="130"/>
      <c r="CT446" s="130"/>
      <c r="CU446" s="130"/>
      <c r="CV446" s="130"/>
      <c r="CW446" s="130"/>
      <c r="CX446" s="130"/>
      <c r="CY446" s="30"/>
      <c r="CZ446" s="30"/>
      <c r="DA446" s="30"/>
      <c r="DB446" s="30"/>
      <c r="DC446" s="30"/>
      <c r="DD446" s="30"/>
      <c r="DE446" s="30"/>
      <c r="DF446" s="30"/>
      <c r="DG446" s="30"/>
      <c r="DH446" s="135"/>
      <c r="DI446" s="30"/>
      <c r="DJ446" s="30"/>
      <c r="DK446" s="30"/>
      <c r="DL446" s="30"/>
      <c r="DM446" s="30"/>
      <c r="DN446" s="30"/>
      <c r="DO446" s="30"/>
      <c r="DP446" s="30"/>
      <c r="DQ446" s="30"/>
      <c r="DR446" s="135"/>
      <c r="DS446" s="30"/>
      <c r="DT446" s="30"/>
      <c r="DU446" s="30"/>
      <c r="DV446" s="130"/>
      <c r="DW446" s="130"/>
      <c r="DX446" s="130"/>
      <c r="DY446" s="130"/>
      <c r="DZ446" s="130"/>
      <c r="EA446" s="130"/>
      <c r="EB446" s="130"/>
      <c r="EC446" s="130"/>
      <c r="ED446" s="130"/>
      <c r="EE446" s="130"/>
      <c r="EF446" s="130"/>
      <c r="EG446" s="130"/>
      <c r="EH446" s="130"/>
      <c r="EI446" s="130"/>
      <c r="EJ446" s="130"/>
      <c r="EK446" s="130"/>
      <c r="EL446" s="130"/>
      <c r="EM446" s="130"/>
      <c r="EN446" s="130"/>
      <c r="EO446" s="130"/>
      <c r="EP446" s="30"/>
      <c r="EQ446" s="30"/>
      <c r="ER446" s="30"/>
      <c r="ES446" s="30"/>
      <c r="ET446" s="30"/>
      <c r="EU446" s="30"/>
      <c r="EV446" s="30"/>
      <c r="EW446" s="30"/>
      <c r="EX446" s="30"/>
      <c r="EY446" s="135"/>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130"/>
      <c r="LE446" s="130"/>
      <c r="LF446" s="130"/>
      <c r="LG446" s="130"/>
      <c r="LH446" s="130"/>
      <c r="LI446" s="130"/>
      <c r="LJ446" s="130"/>
      <c r="LK446" s="130"/>
      <c r="LL446" s="130"/>
      <c r="LM446" s="130"/>
      <c r="LN446" s="130"/>
      <c r="LO446" s="130"/>
      <c r="LP446" s="130"/>
      <c r="LQ446" s="130"/>
      <c r="LR446" s="130"/>
      <c r="LS446" s="130"/>
      <c r="LT446" s="130"/>
      <c r="LU446" s="130"/>
      <c r="LV446" s="130"/>
      <c r="LW446" s="130"/>
      <c r="LX446" s="135"/>
      <c r="LY446" s="30"/>
      <c r="LZ446" s="30"/>
      <c r="MA446" s="30"/>
      <c r="MB446" s="30"/>
      <c r="MC446" s="30"/>
      <c r="MD446" s="30"/>
      <c r="ME446" s="30"/>
      <c r="MF446" s="30"/>
      <c r="MG446" s="30"/>
      <c r="MH446" s="30"/>
      <c r="MI446" s="30"/>
      <c r="MJ446" s="30"/>
      <c r="MK446" s="30"/>
      <c r="ML446" s="30"/>
      <c r="MM446" s="30"/>
      <c r="MN446" s="30"/>
      <c r="MO446" s="30"/>
      <c r="MP446" s="30"/>
      <c r="MQ446" s="30"/>
      <c r="MR446" s="30"/>
      <c r="MS446" s="30"/>
      <c r="MT446" s="30"/>
      <c r="MU446" s="30"/>
      <c r="MV446" s="30"/>
      <c r="MW446" s="30"/>
      <c r="MX446" s="30"/>
      <c r="MY446" s="30"/>
      <c r="MZ446" s="30"/>
      <c r="NA446" s="30"/>
      <c r="NB446" s="30"/>
      <c r="NC446" s="135"/>
      <c r="ND446" s="30"/>
      <c r="NE446" s="30"/>
      <c r="NF446" s="30"/>
      <c r="NG446" s="30"/>
      <c r="NH446" s="30"/>
      <c r="NI446" s="30"/>
      <c r="NJ446" s="30"/>
      <c r="NK446" s="30"/>
      <c r="NL446" s="30"/>
      <c r="NM446" s="30"/>
      <c r="NN446" s="30"/>
      <c r="NO446" s="30"/>
      <c r="NP446" s="30"/>
      <c r="NQ446" s="30"/>
      <c r="NR446" s="30"/>
      <c r="NS446" s="30"/>
      <c r="NT446" s="30"/>
      <c r="NU446" s="30"/>
      <c r="NV446" s="30"/>
      <c r="NW446" s="30"/>
      <c r="NX446" s="30"/>
      <c r="NY446" s="30"/>
      <c r="NZ446" s="30"/>
      <c r="OA446" s="30"/>
      <c r="OB446" s="30"/>
      <c r="OC446" s="30"/>
      <c r="OD446" s="30"/>
      <c r="OE446" s="30"/>
      <c r="OF446" s="30"/>
      <c r="OG446" s="30"/>
      <c r="OH446" s="30"/>
      <c r="OI446" s="30"/>
      <c r="OJ446" s="30"/>
      <c r="OK446" s="30"/>
      <c r="OL446" s="30"/>
      <c r="OM446" s="30">
        <f t="shared" si="1420"/>
        <v>1</v>
      </c>
      <c r="ON446" s="80"/>
    </row>
    <row r="447" spans="1:404" ht="48.75" hidden="1" customHeight="1">
      <c r="A447" s="311"/>
      <c r="B447" s="80">
        <v>132</v>
      </c>
      <c r="C447" s="16" t="s">
        <v>375</v>
      </c>
      <c r="D447" s="82" t="s">
        <v>0</v>
      </c>
      <c r="E447" s="81" t="s">
        <v>376</v>
      </c>
      <c r="F447" s="82" t="s">
        <v>2</v>
      </c>
      <c r="G447" s="82"/>
      <c r="H447" s="81" t="s">
        <v>376</v>
      </c>
      <c r="I447" s="34" t="s">
        <v>780</v>
      </c>
      <c r="J447" s="79"/>
      <c r="K447" s="30" t="s">
        <v>636</v>
      </c>
      <c r="L447" s="30" t="s">
        <v>957</v>
      </c>
      <c r="M447" s="29" t="s">
        <v>985</v>
      </c>
      <c r="N447" s="93" t="s">
        <v>639</v>
      </c>
      <c r="O447" s="302"/>
      <c r="P447" s="79"/>
      <c r="Q447" s="30"/>
      <c r="R447" s="30"/>
      <c r="S447" s="30"/>
      <c r="T447" s="30"/>
      <c r="U447" s="30"/>
      <c r="V447" s="30"/>
      <c r="W447" s="30"/>
      <c r="X447" s="30"/>
      <c r="Y447" s="30"/>
      <c r="Z447" s="30" t="s">
        <v>27</v>
      </c>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130"/>
      <c r="CP447" s="130"/>
      <c r="CQ447" s="130"/>
      <c r="CR447" s="130"/>
      <c r="CS447" s="130"/>
      <c r="CT447" s="130"/>
      <c r="CU447" s="130"/>
      <c r="CV447" s="130"/>
      <c r="CW447" s="130"/>
      <c r="CX447" s="130"/>
      <c r="CY447" s="30"/>
      <c r="CZ447" s="30"/>
      <c r="DA447" s="30"/>
      <c r="DB447" s="30"/>
      <c r="DC447" s="30"/>
      <c r="DD447" s="30"/>
      <c r="DE447" s="30"/>
      <c r="DF447" s="30"/>
      <c r="DG447" s="30"/>
      <c r="DH447" s="135"/>
      <c r="DI447" s="30"/>
      <c r="DJ447" s="30"/>
      <c r="DK447" s="30"/>
      <c r="DL447" s="30"/>
      <c r="DM447" s="30"/>
      <c r="DN447" s="30"/>
      <c r="DO447" s="30"/>
      <c r="DP447" s="30"/>
      <c r="DQ447" s="30"/>
      <c r="DR447" s="135"/>
      <c r="DS447" s="30"/>
      <c r="DT447" s="30"/>
      <c r="DU447" s="30"/>
      <c r="DV447" s="130"/>
      <c r="DW447" s="130"/>
      <c r="DX447" s="130"/>
      <c r="DY447" s="130"/>
      <c r="DZ447" s="130"/>
      <c r="EA447" s="130"/>
      <c r="EB447" s="130"/>
      <c r="EC447" s="130"/>
      <c r="ED447" s="130"/>
      <c r="EE447" s="130"/>
      <c r="EF447" s="130"/>
      <c r="EG447" s="130"/>
      <c r="EH447" s="130"/>
      <c r="EI447" s="130"/>
      <c r="EJ447" s="130"/>
      <c r="EK447" s="130"/>
      <c r="EL447" s="130"/>
      <c r="EM447" s="130"/>
      <c r="EN447" s="130"/>
      <c r="EO447" s="130"/>
      <c r="EP447" s="30"/>
      <c r="EQ447" s="30"/>
      <c r="ER447" s="30"/>
      <c r="ES447" s="30"/>
      <c r="ET447" s="30"/>
      <c r="EU447" s="30"/>
      <c r="EV447" s="30"/>
      <c r="EW447" s="30"/>
      <c r="EX447" s="30"/>
      <c r="EY447" s="135"/>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130"/>
      <c r="LE447" s="130"/>
      <c r="LF447" s="130"/>
      <c r="LG447" s="130"/>
      <c r="LH447" s="130"/>
      <c r="LI447" s="130"/>
      <c r="LJ447" s="130"/>
      <c r="LK447" s="130"/>
      <c r="LL447" s="130"/>
      <c r="LM447" s="130"/>
      <c r="LN447" s="130"/>
      <c r="LO447" s="130"/>
      <c r="LP447" s="130"/>
      <c r="LQ447" s="130"/>
      <c r="LR447" s="130"/>
      <c r="LS447" s="130"/>
      <c r="LT447" s="130"/>
      <c r="LU447" s="130"/>
      <c r="LV447" s="130"/>
      <c r="LW447" s="130"/>
      <c r="LX447" s="135"/>
      <c r="LY447" s="30"/>
      <c r="LZ447" s="30"/>
      <c r="MA447" s="30"/>
      <c r="MB447" s="30"/>
      <c r="MC447" s="30"/>
      <c r="MD447" s="30"/>
      <c r="ME447" s="30"/>
      <c r="MF447" s="30"/>
      <c r="MG447" s="30"/>
      <c r="MH447" s="30"/>
      <c r="MI447" s="30"/>
      <c r="MJ447" s="30"/>
      <c r="MK447" s="30"/>
      <c r="ML447" s="30"/>
      <c r="MM447" s="30"/>
      <c r="MN447" s="30"/>
      <c r="MO447" s="30"/>
      <c r="MP447" s="30"/>
      <c r="MQ447" s="30"/>
      <c r="MR447" s="30"/>
      <c r="MS447" s="30"/>
      <c r="MT447" s="30"/>
      <c r="MU447" s="30"/>
      <c r="MV447" s="30"/>
      <c r="MW447" s="30"/>
      <c r="MX447" s="30"/>
      <c r="MY447" s="30"/>
      <c r="MZ447" s="30"/>
      <c r="NA447" s="30"/>
      <c r="NB447" s="30"/>
      <c r="NC447" s="135"/>
      <c r="ND447" s="30"/>
      <c r="NE447" s="30"/>
      <c r="NF447" s="30"/>
      <c r="NG447" s="30"/>
      <c r="NH447" s="30"/>
      <c r="NI447" s="30"/>
      <c r="NJ447" s="30"/>
      <c r="NK447" s="30"/>
      <c r="NL447" s="30"/>
      <c r="NM447" s="30"/>
      <c r="NN447" s="30"/>
      <c r="NO447" s="30"/>
      <c r="NP447" s="30"/>
      <c r="NQ447" s="30"/>
      <c r="NR447" s="30"/>
      <c r="NS447" s="30"/>
      <c r="NT447" s="30"/>
      <c r="NU447" s="30"/>
      <c r="NV447" s="30"/>
      <c r="NW447" s="30"/>
      <c r="NX447" s="30"/>
      <c r="NY447" s="30"/>
      <c r="NZ447" s="30"/>
      <c r="OA447" s="30"/>
      <c r="OB447" s="30"/>
      <c r="OC447" s="30"/>
      <c r="OD447" s="30"/>
      <c r="OE447" s="30"/>
      <c r="OF447" s="30"/>
      <c r="OG447" s="30"/>
      <c r="OH447" s="30"/>
      <c r="OI447" s="30"/>
      <c r="OJ447" s="30"/>
      <c r="OK447" s="30"/>
      <c r="OL447" s="30"/>
      <c r="OM447" s="30">
        <f t="shared" si="1420"/>
        <v>1</v>
      </c>
      <c r="ON447" s="80"/>
    </row>
    <row r="448" spans="1:404" ht="32.25" hidden="1" customHeight="1">
      <c r="A448" s="28">
        <v>405</v>
      </c>
      <c r="B448" s="51">
        <v>133</v>
      </c>
      <c r="C448" s="16" t="s">
        <v>604</v>
      </c>
      <c r="D448" s="14" t="s">
        <v>0</v>
      </c>
      <c r="E448" s="24" t="s">
        <v>377</v>
      </c>
      <c r="F448" s="82" t="s">
        <v>0</v>
      </c>
      <c r="G448" s="14"/>
      <c r="H448" s="81" t="s">
        <v>377</v>
      </c>
      <c r="I448" s="17" t="s">
        <v>779</v>
      </c>
      <c r="J448" s="54"/>
      <c r="K448" s="30" t="s">
        <v>636</v>
      </c>
      <c r="L448" s="30" t="s">
        <v>957</v>
      </c>
      <c r="M448" s="29" t="s">
        <v>985</v>
      </c>
      <c r="N448" s="93" t="s">
        <v>639</v>
      </c>
      <c r="O448" s="105" t="s">
        <v>27</v>
      </c>
      <c r="P448" s="54"/>
      <c r="Q448" s="30"/>
      <c r="R448" s="30"/>
      <c r="S448" s="30"/>
      <c r="T448" s="30"/>
      <c r="U448" s="30" t="s">
        <v>27</v>
      </c>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130"/>
      <c r="CP448" s="130"/>
      <c r="CQ448" s="130"/>
      <c r="CR448" s="130"/>
      <c r="CS448" s="130"/>
      <c r="CT448" s="130"/>
      <c r="CU448" s="130"/>
      <c r="CV448" s="130"/>
      <c r="CW448" s="130"/>
      <c r="CX448" s="130"/>
      <c r="CY448" s="30"/>
      <c r="CZ448" s="30"/>
      <c r="DA448" s="30"/>
      <c r="DB448" s="30"/>
      <c r="DC448" s="30"/>
      <c r="DD448" s="30"/>
      <c r="DE448" s="30"/>
      <c r="DF448" s="30"/>
      <c r="DG448" s="30"/>
      <c r="DH448" s="135"/>
      <c r="DI448" s="30"/>
      <c r="DJ448" s="30"/>
      <c r="DK448" s="30"/>
      <c r="DL448" s="30"/>
      <c r="DM448" s="30"/>
      <c r="DN448" s="30"/>
      <c r="DO448" s="30"/>
      <c r="DP448" s="30"/>
      <c r="DQ448" s="30"/>
      <c r="DR448" s="135"/>
      <c r="DS448" s="30"/>
      <c r="DT448" s="30"/>
      <c r="DU448" s="30"/>
      <c r="DV448" s="130"/>
      <c r="DW448" s="130"/>
      <c r="DX448" s="130"/>
      <c r="DY448" s="130"/>
      <c r="DZ448" s="130"/>
      <c r="EA448" s="130"/>
      <c r="EB448" s="130"/>
      <c r="EC448" s="130"/>
      <c r="ED448" s="130"/>
      <c r="EE448" s="130"/>
      <c r="EF448" s="130"/>
      <c r="EG448" s="130"/>
      <c r="EH448" s="130"/>
      <c r="EI448" s="130"/>
      <c r="EJ448" s="130"/>
      <c r="EK448" s="130"/>
      <c r="EL448" s="130"/>
      <c r="EM448" s="130"/>
      <c r="EN448" s="130"/>
      <c r="EO448" s="130"/>
      <c r="EP448" s="30"/>
      <c r="EQ448" s="30"/>
      <c r="ER448" s="30"/>
      <c r="ES448" s="30"/>
      <c r="ET448" s="30"/>
      <c r="EU448" s="30"/>
      <c r="EV448" s="30"/>
      <c r="EW448" s="30"/>
      <c r="EX448" s="30"/>
      <c r="EY448" s="152" t="s">
        <v>1067</v>
      </c>
      <c r="EZ448" s="152" t="s">
        <v>1067</v>
      </c>
      <c r="FA448" s="152" t="s">
        <v>1067</v>
      </c>
      <c r="FB448" s="30">
        <v>1</v>
      </c>
      <c r="FC448" s="30">
        <v>2</v>
      </c>
      <c r="FD448" s="30">
        <v>2</v>
      </c>
      <c r="FE448" s="30">
        <v>2</v>
      </c>
      <c r="FF448" s="23">
        <v>1</v>
      </c>
      <c r="FG448" s="23">
        <v>2</v>
      </c>
      <c r="FH448" s="30">
        <v>2</v>
      </c>
      <c r="FI448" s="30">
        <v>2</v>
      </c>
      <c r="FJ448" s="30">
        <v>2</v>
      </c>
      <c r="FK448" s="30">
        <v>2</v>
      </c>
      <c r="FL448" s="30">
        <v>2</v>
      </c>
      <c r="FM448" s="23">
        <v>2</v>
      </c>
      <c r="FN448" s="30">
        <v>2</v>
      </c>
      <c r="FO448" s="23">
        <v>1</v>
      </c>
      <c r="FP448" s="30">
        <v>2</v>
      </c>
      <c r="FQ448" s="30">
        <v>2</v>
      </c>
      <c r="FR448" s="30">
        <v>2</v>
      </c>
      <c r="FS448" s="30"/>
      <c r="FT448" s="214">
        <f>COUNTIF(FB448:FS448,"2")</f>
        <v>14</v>
      </c>
      <c r="FU448" s="215">
        <f t="shared" ref="FU448" si="1433">FT448/(FT448+FV448+FX448+FZ448)</f>
        <v>0.82352941176470584</v>
      </c>
      <c r="FV448" s="214">
        <f>COUNTIF(FB448:FS448,"1")</f>
        <v>3</v>
      </c>
      <c r="FW448" s="215">
        <f t="shared" ref="FW448" si="1434">FV448/(FT448+FV448+FX448+FZ448)</f>
        <v>0.17647058823529413</v>
      </c>
      <c r="FX448" s="214">
        <f>COUNTIF(FB448:FS448,"0")</f>
        <v>0</v>
      </c>
      <c r="FY448" s="215">
        <f t="shared" ref="FY448" si="1435">FX448/(FT448+FV448+FX448+FZ448)</f>
        <v>0</v>
      </c>
      <c r="FZ448" s="214">
        <f>COUNTIF(FB448:FS448,"KĐG")</f>
        <v>0</v>
      </c>
      <c r="GA448" s="215">
        <f t="shared" ref="GA448" si="1436">FZ448/(FT448+FV448+FX448+FZ448)</f>
        <v>0</v>
      </c>
      <c r="GB448" s="216">
        <f t="shared" ref="GB448" si="1437">(((FT448*2)+(FV448*1)+(FX448*0)))/(FT448+FV448+FX448)</f>
        <v>1.8235294117647058</v>
      </c>
      <c r="GC448" s="169" t="str">
        <f t="shared" ref="GC448" si="1438">IF(GA448&gt;=50%,"KĐG",IF(GB448&gt;=1.6,"ĐMT",IF(GB448&gt;=1,"CCG","CĐ")))</f>
        <v>ĐMT</v>
      </c>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130"/>
      <c r="LE448" s="130"/>
      <c r="LF448" s="130"/>
      <c r="LG448" s="130"/>
      <c r="LH448" s="130"/>
      <c r="LI448" s="130"/>
      <c r="LJ448" s="130"/>
      <c r="LK448" s="130"/>
      <c r="LL448" s="130"/>
      <c r="LM448" s="130"/>
      <c r="LN448" s="130"/>
      <c r="LO448" s="130"/>
      <c r="LP448" s="130"/>
      <c r="LQ448" s="130"/>
      <c r="LR448" s="130"/>
      <c r="LS448" s="130"/>
      <c r="LT448" s="130"/>
      <c r="LU448" s="130"/>
      <c r="LV448" s="130"/>
      <c r="LW448" s="130"/>
      <c r="LX448" s="135"/>
      <c r="LY448" s="30"/>
      <c r="LZ448" s="30"/>
      <c r="MA448" s="30"/>
      <c r="MB448" s="30"/>
      <c r="MC448" s="30"/>
      <c r="MD448" s="30"/>
      <c r="ME448" s="30"/>
      <c r="MF448" s="30"/>
      <c r="MG448" s="30"/>
      <c r="MH448" s="30"/>
      <c r="MI448" s="30"/>
      <c r="MJ448" s="30"/>
      <c r="MK448" s="30"/>
      <c r="ML448" s="30"/>
      <c r="MM448" s="30"/>
      <c r="MN448" s="30"/>
      <c r="MO448" s="30"/>
      <c r="MP448" s="30"/>
      <c r="MQ448" s="30"/>
      <c r="MR448" s="30"/>
      <c r="MS448" s="30"/>
      <c r="MT448" s="30"/>
      <c r="MU448" s="30"/>
      <c r="MV448" s="30"/>
      <c r="MW448" s="30"/>
      <c r="MX448" s="30"/>
      <c r="MY448" s="30"/>
      <c r="MZ448" s="30"/>
      <c r="NA448" s="30"/>
      <c r="NB448" s="30"/>
      <c r="NC448" s="135"/>
      <c r="ND448" s="30"/>
      <c r="NE448" s="30"/>
      <c r="NF448" s="30"/>
      <c r="NG448" s="30"/>
      <c r="NH448" s="30"/>
      <c r="NI448" s="30"/>
      <c r="NJ448" s="30"/>
      <c r="NK448" s="30"/>
      <c r="NL448" s="30"/>
      <c r="NM448" s="30"/>
      <c r="NN448" s="30"/>
      <c r="NO448" s="30"/>
      <c r="NP448" s="30"/>
      <c r="NQ448" s="30"/>
      <c r="NR448" s="30"/>
      <c r="NS448" s="30"/>
      <c r="NT448" s="30"/>
      <c r="NU448" s="30"/>
      <c r="NV448" s="30"/>
      <c r="NW448" s="30"/>
      <c r="NX448" s="30"/>
      <c r="NY448" s="30"/>
      <c r="NZ448" s="30"/>
      <c r="OA448" s="30"/>
      <c r="OB448" s="30"/>
      <c r="OC448" s="30"/>
      <c r="OD448" s="30"/>
      <c r="OE448" s="30"/>
      <c r="OF448" s="30"/>
      <c r="OG448" s="30"/>
      <c r="OH448" s="30"/>
      <c r="OI448" s="30"/>
      <c r="OJ448" s="30"/>
      <c r="OK448" s="30"/>
      <c r="OL448" s="30"/>
      <c r="OM448" s="30">
        <f t="shared" si="1420"/>
        <v>1</v>
      </c>
      <c r="ON448" s="51"/>
    </row>
    <row r="449" spans="1:404" ht="54" hidden="1" customHeight="1">
      <c r="A449" s="309">
        <v>408</v>
      </c>
      <c r="B449" s="51">
        <v>134</v>
      </c>
      <c r="C449" s="16" t="s">
        <v>378</v>
      </c>
      <c r="D449" s="14" t="s">
        <v>2</v>
      </c>
      <c r="E449" s="24" t="s">
        <v>379</v>
      </c>
      <c r="F449" s="82" t="s">
        <v>2</v>
      </c>
      <c r="G449" s="14"/>
      <c r="H449" s="89" t="s">
        <v>379</v>
      </c>
      <c r="I449" s="33" t="s">
        <v>782</v>
      </c>
      <c r="J449" s="54"/>
      <c r="K449" s="30" t="s">
        <v>636</v>
      </c>
      <c r="L449" s="30" t="s">
        <v>957</v>
      </c>
      <c r="M449" s="29" t="s">
        <v>985</v>
      </c>
      <c r="N449" s="93" t="s">
        <v>639</v>
      </c>
      <c r="O449" s="300" t="s">
        <v>27</v>
      </c>
      <c r="P449" s="54"/>
      <c r="Q449" s="30" t="s">
        <v>27</v>
      </c>
      <c r="R449" s="30"/>
      <c r="S449" s="30"/>
      <c r="T449" s="30"/>
      <c r="U449" s="30"/>
      <c r="V449" s="30"/>
      <c r="W449" s="30"/>
      <c r="X449" s="30"/>
      <c r="Y449" s="30"/>
      <c r="Z449" s="30"/>
      <c r="AA449" s="30"/>
      <c r="AB449" s="152" t="s">
        <v>1071</v>
      </c>
      <c r="AC449" s="152" t="s">
        <v>1071</v>
      </c>
      <c r="AD449" s="152" t="s">
        <v>1071</v>
      </c>
      <c r="AE449" s="30">
        <v>1</v>
      </c>
      <c r="AF449" s="30">
        <v>1</v>
      </c>
      <c r="AG449" s="30">
        <v>2</v>
      </c>
      <c r="AH449" s="30">
        <v>2</v>
      </c>
      <c r="AI449" s="23">
        <v>1</v>
      </c>
      <c r="AJ449" s="23">
        <v>1</v>
      </c>
      <c r="AK449" s="30">
        <v>2</v>
      </c>
      <c r="AL449" s="30">
        <v>2</v>
      </c>
      <c r="AM449" s="30">
        <v>2</v>
      </c>
      <c r="AN449" s="30">
        <v>2</v>
      </c>
      <c r="AO449" s="30">
        <v>2</v>
      </c>
      <c r="AP449" s="23">
        <v>2</v>
      </c>
      <c r="AQ449" s="30">
        <v>2</v>
      </c>
      <c r="AR449" s="23">
        <v>1</v>
      </c>
      <c r="AS449" s="30">
        <v>2</v>
      </c>
      <c r="AT449" s="30">
        <v>2</v>
      </c>
      <c r="AU449" s="30">
        <v>2</v>
      </c>
      <c r="AV449" s="30">
        <v>2</v>
      </c>
      <c r="AW449" s="173">
        <f>COUNTIF(AE449:AV449,"2")</f>
        <v>13</v>
      </c>
      <c r="AX449" s="174">
        <f t="shared" ref="AX449" si="1439">AW449/(AW449+AY449+BA449+BC449)</f>
        <v>0.72222222222222221</v>
      </c>
      <c r="AY449" s="173">
        <f>COUNTIF(AE449:AV449,"1")</f>
        <v>5</v>
      </c>
      <c r="AZ449" s="174">
        <f t="shared" ref="AZ449" si="1440">AY449/(AW449+AY449+BA449+BC449)</f>
        <v>0.27777777777777779</v>
      </c>
      <c r="BA449" s="173">
        <f>COUNTIF(AE449:AV449,"0")</f>
        <v>0</v>
      </c>
      <c r="BB449" s="174">
        <f t="shared" ref="BB449" si="1441">BA449/(AW449+AY449+BA449+BC449)</f>
        <v>0</v>
      </c>
      <c r="BC449" s="173">
        <f>COUNTIF(AE449:AV449,"KĐG")</f>
        <v>0</v>
      </c>
      <c r="BD449" s="174">
        <f t="shared" ref="BD449" si="1442">BC449/(AW449+AY449+BA449+BC449)</f>
        <v>0</v>
      </c>
      <c r="BE449" s="175">
        <f t="shared" ref="BE449" si="1443">(((AW449*2)+(AY449*1)+(BA449*0)))/(AW449+AY449+BA449)</f>
        <v>1.7222222222222223</v>
      </c>
      <c r="BF449" s="169" t="str">
        <f t="shared" ref="BF449" si="1444">IF(BD449&gt;=50%,"KĐG",IF(BE449&gt;=1.6,"ĐMT",IF(BE449&gt;=1,"CCG","CĐ")))</f>
        <v>ĐMT</v>
      </c>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130"/>
      <c r="CP449" s="130"/>
      <c r="CQ449" s="130"/>
      <c r="CR449" s="130"/>
      <c r="CS449" s="130"/>
      <c r="CT449" s="130"/>
      <c r="CU449" s="130"/>
      <c r="CV449" s="130"/>
      <c r="CW449" s="130"/>
      <c r="CX449" s="130"/>
      <c r="CY449" s="30"/>
      <c r="CZ449" s="30"/>
      <c r="DA449" s="30"/>
      <c r="DB449" s="30"/>
      <c r="DC449" s="30"/>
      <c r="DD449" s="30"/>
      <c r="DE449" s="30"/>
      <c r="DF449" s="30"/>
      <c r="DG449" s="30"/>
      <c r="DH449" s="135"/>
      <c r="DI449" s="30"/>
      <c r="DJ449" s="30"/>
      <c r="DK449" s="30"/>
      <c r="DL449" s="30"/>
      <c r="DM449" s="30"/>
      <c r="DN449" s="30"/>
      <c r="DO449" s="30"/>
      <c r="DP449" s="30"/>
      <c r="DQ449" s="30"/>
      <c r="DR449" s="135"/>
      <c r="DS449" s="30"/>
      <c r="DT449" s="30"/>
      <c r="DU449" s="30"/>
      <c r="DV449" s="130"/>
      <c r="DW449" s="130"/>
      <c r="DX449" s="130"/>
      <c r="DY449" s="130"/>
      <c r="DZ449" s="130"/>
      <c r="EA449" s="130"/>
      <c r="EB449" s="130"/>
      <c r="EC449" s="130"/>
      <c r="ED449" s="130"/>
      <c r="EE449" s="130"/>
      <c r="EF449" s="130"/>
      <c r="EG449" s="130"/>
      <c r="EH449" s="130"/>
      <c r="EI449" s="130"/>
      <c r="EJ449" s="130"/>
      <c r="EK449" s="130"/>
      <c r="EL449" s="130"/>
      <c r="EM449" s="130"/>
      <c r="EN449" s="130"/>
      <c r="EO449" s="130"/>
      <c r="EP449" s="30"/>
      <c r="EQ449" s="30"/>
      <c r="ER449" s="30"/>
      <c r="ES449" s="30"/>
      <c r="ET449" s="30"/>
      <c r="EU449" s="30"/>
      <c r="EV449" s="30"/>
      <c r="EW449" s="30"/>
      <c r="EX449" s="30"/>
      <c r="EY449" s="135"/>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130"/>
      <c r="LE449" s="130"/>
      <c r="LF449" s="130"/>
      <c r="LG449" s="130"/>
      <c r="LH449" s="130"/>
      <c r="LI449" s="130"/>
      <c r="LJ449" s="130"/>
      <c r="LK449" s="130"/>
      <c r="LL449" s="130"/>
      <c r="LM449" s="130"/>
      <c r="LN449" s="130"/>
      <c r="LO449" s="130"/>
      <c r="LP449" s="130"/>
      <c r="LQ449" s="130"/>
      <c r="LR449" s="130"/>
      <c r="LS449" s="130"/>
      <c r="LT449" s="130"/>
      <c r="LU449" s="130"/>
      <c r="LV449" s="130"/>
      <c r="LW449" s="130"/>
      <c r="LX449" s="135"/>
      <c r="LY449" s="30"/>
      <c r="LZ449" s="30"/>
      <c r="MA449" s="30"/>
      <c r="MB449" s="30"/>
      <c r="MC449" s="30"/>
      <c r="MD449" s="30"/>
      <c r="ME449" s="30"/>
      <c r="MF449" s="30"/>
      <c r="MG449" s="30"/>
      <c r="MH449" s="30"/>
      <c r="MI449" s="30"/>
      <c r="MJ449" s="30"/>
      <c r="MK449" s="30"/>
      <c r="ML449" s="30"/>
      <c r="MM449" s="30"/>
      <c r="MN449" s="30"/>
      <c r="MO449" s="30"/>
      <c r="MP449" s="30"/>
      <c r="MQ449" s="30"/>
      <c r="MR449" s="30"/>
      <c r="MS449" s="30"/>
      <c r="MT449" s="30"/>
      <c r="MU449" s="30"/>
      <c r="MV449" s="30"/>
      <c r="MW449" s="30"/>
      <c r="MX449" s="30"/>
      <c r="MY449" s="30"/>
      <c r="MZ449" s="30"/>
      <c r="NA449" s="30"/>
      <c r="NB449" s="30"/>
      <c r="NC449" s="135"/>
      <c r="ND449" s="30"/>
      <c r="NE449" s="30"/>
      <c r="NF449" s="30"/>
      <c r="NG449" s="30"/>
      <c r="NH449" s="30"/>
      <c r="NI449" s="30"/>
      <c r="NJ449" s="30"/>
      <c r="NK449" s="30"/>
      <c r="NL449" s="30"/>
      <c r="NM449" s="30"/>
      <c r="NN449" s="30"/>
      <c r="NO449" s="30"/>
      <c r="NP449" s="30"/>
      <c r="NQ449" s="30"/>
      <c r="NR449" s="30"/>
      <c r="NS449" s="30"/>
      <c r="NT449" s="30"/>
      <c r="NU449" s="30"/>
      <c r="NV449" s="30"/>
      <c r="NW449" s="30"/>
      <c r="NX449" s="30"/>
      <c r="NY449" s="30"/>
      <c r="NZ449" s="30"/>
      <c r="OA449" s="30"/>
      <c r="OB449" s="30"/>
      <c r="OC449" s="30"/>
      <c r="OD449" s="30"/>
      <c r="OE449" s="30"/>
      <c r="OF449" s="30"/>
      <c r="OG449" s="30"/>
      <c r="OH449" s="30"/>
      <c r="OI449" s="30"/>
      <c r="OJ449" s="30"/>
      <c r="OK449" s="30"/>
      <c r="OL449" s="30"/>
      <c r="OM449" s="30">
        <f t="shared" si="1420"/>
        <v>1</v>
      </c>
      <c r="ON449" s="121"/>
    </row>
    <row r="450" spans="1:404" ht="42.75" hidden="1" customHeight="1">
      <c r="A450" s="310"/>
      <c r="B450" s="80">
        <v>134</v>
      </c>
      <c r="C450" s="16" t="s">
        <v>378</v>
      </c>
      <c r="D450" s="82" t="s">
        <v>2</v>
      </c>
      <c r="E450" s="81" t="s">
        <v>379</v>
      </c>
      <c r="F450" s="82" t="s">
        <v>2</v>
      </c>
      <c r="G450" s="82"/>
      <c r="H450" s="89" t="s">
        <v>379</v>
      </c>
      <c r="I450" s="33" t="s">
        <v>1176</v>
      </c>
      <c r="J450" s="79"/>
      <c r="K450" s="30" t="s">
        <v>636</v>
      </c>
      <c r="L450" s="30" t="s">
        <v>957</v>
      </c>
      <c r="M450" s="29" t="s">
        <v>985</v>
      </c>
      <c r="N450" s="93" t="s">
        <v>639</v>
      </c>
      <c r="O450" s="301"/>
      <c r="P450" s="79"/>
      <c r="Q450" s="30"/>
      <c r="R450" s="30" t="s">
        <v>27</v>
      </c>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152" t="s">
        <v>1071</v>
      </c>
      <c r="BH450" s="152" t="s">
        <v>1071</v>
      </c>
      <c r="BI450" s="152" t="s">
        <v>1071</v>
      </c>
      <c r="BJ450" s="30">
        <v>2</v>
      </c>
      <c r="BK450" s="30">
        <v>2</v>
      </c>
      <c r="BL450" s="30">
        <v>2</v>
      </c>
      <c r="BM450" s="30">
        <v>2</v>
      </c>
      <c r="BN450" s="23">
        <v>1</v>
      </c>
      <c r="BO450" s="23">
        <v>2</v>
      </c>
      <c r="BP450" s="30">
        <v>2</v>
      </c>
      <c r="BQ450" s="30">
        <v>2</v>
      </c>
      <c r="BR450" s="30">
        <v>2</v>
      </c>
      <c r="BS450" s="30">
        <v>2</v>
      </c>
      <c r="BT450" s="30">
        <v>2</v>
      </c>
      <c r="BU450" s="23">
        <v>2</v>
      </c>
      <c r="BV450" s="30">
        <v>2</v>
      </c>
      <c r="BW450" s="23">
        <v>1</v>
      </c>
      <c r="BX450" s="30">
        <v>2</v>
      </c>
      <c r="BY450" s="30">
        <v>2</v>
      </c>
      <c r="BZ450" s="30">
        <v>2</v>
      </c>
      <c r="CA450" s="30">
        <v>1</v>
      </c>
      <c r="CB450" s="30"/>
      <c r="CC450" s="185">
        <f>COUNTIF(BJ450:CA450,"2")</f>
        <v>15</v>
      </c>
      <c r="CD450" s="186">
        <f t="shared" ref="CD450" si="1445">CC450/(CC450+CE450+CG450+CI450)</f>
        <v>0.83333333333333337</v>
      </c>
      <c r="CE450" s="185">
        <f>COUNTIF(BJ450:CA450,"1")</f>
        <v>3</v>
      </c>
      <c r="CF450" s="186">
        <f t="shared" ref="CF450" si="1446">CE450/(CC450+CE450+CG450+CI450)</f>
        <v>0.16666666666666666</v>
      </c>
      <c r="CG450" s="185">
        <f>COUNTIF(BJ450:CA450,"0")</f>
        <v>0</v>
      </c>
      <c r="CH450" s="186">
        <f t="shared" ref="CH450" si="1447">CG450/(CC450+CE450+CG450+CI450)</f>
        <v>0</v>
      </c>
      <c r="CI450" s="185">
        <f>COUNTIF(BJ450:CA450,"KĐG")</f>
        <v>0</v>
      </c>
      <c r="CJ450" s="186">
        <f t="shared" ref="CJ450" si="1448">CI450/(CC450+CE450+CG450+CI450)</f>
        <v>0</v>
      </c>
      <c r="CK450" s="187">
        <f t="shared" ref="CK450" si="1449">(((CC450*2)+(CE450*1)+(CG450*0)))/(CC450+CE450+CG450)</f>
        <v>1.8333333333333333</v>
      </c>
      <c r="CL450" s="169" t="str">
        <f t="shared" ref="CL450" si="1450">IF(CJ450&gt;=50%,"KĐG",IF(CK450&gt;=1.6,"ĐMT",IF(CK450&gt;=1,"CCG","CĐ")))</f>
        <v>ĐMT</v>
      </c>
      <c r="CM450" s="30"/>
      <c r="CN450" s="30"/>
      <c r="CO450" s="130"/>
      <c r="CP450" s="130"/>
      <c r="CQ450" s="130"/>
      <c r="CR450" s="130"/>
      <c r="CS450" s="130"/>
      <c r="CT450" s="130"/>
      <c r="CU450" s="130"/>
      <c r="CV450" s="130"/>
      <c r="CW450" s="130"/>
      <c r="CX450" s="130"/>
      <c r="CY450" s="30"/>
      <c r="CZ450" s="30"/>
      <c r="DA450" s="30"/>
      <c r="DB450" s="30"/>
      <c r="DC450" s="30"/>
      <c r="DD450" s="30"/>
      <c r="DE450" s="30"/>
      <c r="DF450" s="30"/>
      <c r="DG450" s="30"/>
      <c r="DH450" s="135"/>
      <c r="DI450" s="30"/>
      <c r="DJ450" s="30"/>
      <c r="DK450" s="30"/>
      <c r="DL450" s="30"/>
      <c r="DM450" s="30"/>
      <c r="DN450" s="30"/>
      <c r="DO450" s="30"/>
      <c r="DP450" s="30"/>
      <c r="DQ450" s="30"/>
      <c r="DR450" s="135"/>
      <c r="DS450" s="30"/>
      <c r="DT450" s="30"/>
      <c r="DU450" s="30"/>
      <c r="DV450" s="130"/>
      <c r="DW450" s="130"/>
      <c r="DX450" s="130"/>
      <c r="DY450" s="130"/>
      <c r="DZ450" s="130"/>
      <c r="EA450" s="130"/>
      <c r="EB450" s="130"/>
      <c r="EC450" s="130"/>
      <c r="ED450" s="130"/>
      <c r="EE450" s="130"/>
      <c r="EF450" s="130"/>
      <c r="EG450" s="130"/>
      <c r="EH450" s="130"/>
      <c r="EI450" s="130"/>
      <c r="EJ450" s="130"/>
      <c r="EK450" s="130"/>
      <c r="EL450" s="130"/>
      <c r="EM450" s="130"/>
      <c r="EN450" s="130"/>
      <c r="EO450" s="130"/>
      <c r="EP450" s="30"/>
      <c r="EQ450" s="30"/>
      <c r="ER450" s="30"/>
      <c r="ES450" s="30"/>
      <c r="ET450" s="30"/>
      <c r="EU450" s="30"/>
      <c r="EV450" s="30"/>
      <c r="EW450" s="30"/>
      <c r="EX450" s="30"/>
      <c r="EY450" s="135"/>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130"/>
      <c r="LE450" s="130"/>
      <c r="LF450" s="130"/>
      <c r="LG450" s="130"/>
      <c r="LH450" s="130"/>
      <c r="LI450" s="130"/>
      <c r="LJ450" s="130"/>
      <c r="LK450" s="130"/>
      <c r="LL450" s="130"/>
      <c r="LM450" s="130"/>
      <c r="LN450" s="130"/>
      <c r="LO450" s="130"/>
      <c r="LP450" s="130"/>
      <c r="LQ450" s="130"/>
      <c r="LR450" s="130"/>
      <c r="LS450" s="130"/>
      <c r="LT450" s="130"/>
      <c r="LU450" s="130"/>
      <c r="LV450" s="130"/>
      <c r="LW450" s="130"/>
      <c r="LX450" s="135"/>
      <c r="LY450" s="30"/>
      <c r="LZ450" s="30"/>
      <c r="MA450" s="30"/>
      <c r="MB450" s="30"/>
      <c r="MC450" s="30"/>
      <c r="MD450" s="30"/>
      <c r="ME450" s="30"/>
      <c r="MF450" s="30"/>
      <c r="MG450" s="30"/>
      <c r="MH450" s="30"/>
      <c r="MI450" s="30"/>
      <c r="MJ450" s="30"/>
      <c r="MK450" s="30"/>
      <c r="ML450" s="30"/>
      <c r="MM450" s="30"/>
      <c r="MN450" s="30"/>
      <c r="MO450" s="30"/>
      <c r="MP450" s="30"/>
      <c r="MQ450" s="30"/>
      <c r="MR450" s="30"/>
      <c r="MS450" s="30"/>
      <c r="MT450" s="30"/>
      <c r="MU450" s="30"/>
      <c r="MV450" s="30"/>
      <c r="MW450" s="30"/>
      <c r="MX450" s="30"/>
      <c r="MY450" s="30"/>
      <c r="MZ450" s="30"/>
      <c r="NA450" s="30"/>
      <c r="NB450" s="30"/>
      <c r="NC450" s="135"/>
      <c r="ND450" s="30"/>
      <c r="NE450" s="30"/>
      <c r="NF450" s="30"/>
      <c r="NG450" s="30"/>
      <c r="NH450" s="30"/>
      <c r="NI450" s="30"/>
      <c r="NJ450" s="30"/>
      <c r="NK450" s="30"/>
      <c r="NL450" s="30"/>
      <c r="NM450" s="30"/>
      <c r="NN450" s="30"/>
      <c r="NO450" s="30"/>
      <c r="NP450" s="30"/>
      <c r="NQ450" s="30"/>
      <c r="NR450" s="30"/>
      <c r="NS450" s="30"/>
      <c r="NT450" s="30"/>
      <c r="NU450" s="30"/>
      <c r="NV450" s="30"/>
      <c r="NW450" s="30"/>
      <c r="NX450" s="30"/>
      <c r="NY450" s="30"/>
      <c r="NZ450" s="30"/>
      <c r="OA450" s="30"/>
      <c r="OB450" s="30"/>
      <c r="OC450" s="30"/>
      <c r="OD450" s="30"/>
      <c r="OE450" s="30"/>
      <c r="OF450" s="30"/>
      <c r="OG450" s="30"/>
      <c r="OH450" s="30"/>
      <c r="OI450" s="30"/>
      <c r="OJ450" s="30"/>
      <c r="OK450" s="30"/>
      <c r="OL450" s="30"/>
      <c r="OM450" s="30">
        <f t="shared" si="1420"/>
        <v>1</v>
      </c>
      <c r="ON450" s="80"/>
    </row>
    <row r="451" spans="1:404" ht="39.75" hidden="1" customHeight="1">
      <c r="A451" s="310"/>
      <c r="B451" s="80">
        <v>134</v>
      </c>
      <c r="C451" s="16" t="s">
        <v>378</v>
      </c>
      <c r="D451" s="82" t="s">
        <v>2</v>
      </c>
      <c r="E451" s="81" t="s">
        <v>379</v>
      </c>
      <c r="F451" s="82" t="s">
        <v>2</v>
      </c>
      <c r="G451" s="29"/>
      <c r="H451" s="89" t="s">
        <v>379</v>
      </c>
      <c r="I451" s="33" t="s">
        <v>782</v>
      </c>
      <c r="J451" s="79"/>
      <c r="K451" s="30" t="s">
        <v>636</v>
      </c>
      <c r="L451" s="30" t="s">
        <v>957</v>
      </c>
      <c r="M451" s="29" t="s">
        <v>985</v>
      </c>
      <c r="N451" s="93" t="s">
        <v>639</v>
      </c>
      <c r="O451" s="301"/>
      <c r="P451" s="79"/>
      <c r="Q451" s="30"/>
      <c r="R451" s="30"/>
      <c r="S451" s="30" t="s">
        <v>27</v>
      </c>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152" t="s">
        <v>1071</v>
      </c>
      <c r="CN451" s="152" t="s">
        <v>1071</v>
      </c>
      <c r="CO451" s="152" t="s">
        <v>1071</v>
      </c>
      <c r="CP451" s="30">
        <v>2</v>
      </c>
      <c r="CQ451" s="30">
        <v>2</v>
      </c>
      <c r="CR451" s="30">
        <v>2</v>
      </c>
      <c r="CS451" s="30">
        <v>2</v>
      </c>
      <c r="CT451" s="23">
        <v>1</v>
      </c>
      <c r="CU451" s="23">
        <v>2</v>
      </c>
      <c r="CV451" s="30">
        <v>2</v>
      </c>
      <c r="CW451" s="30">
        <v>1</v>
      </c>
      <c r="CX451" s="30">
        <v>2</v>
      </c>
      <c r="CY451" s="30">
        <v>1</v>
      </c>
      <c r="CZ451" s="30">
        <v>2</v>
      </c>
      <c r="DA451" s="23">
        <v>2</v>
      </c>
      <c r="DB451" s="30">
        <v>2</v>
      </c>
      <c r="DC451" s="23">
        <v>1</v>
      </c>
      <c r="DD451" s="30">
        <v>2</v>
      </c>
      <c r="DE451" s="30">
        <v>2</v>
      </c>
      <c r="DF451" s="30">
        <v>2</v>
      </c>
      <c r="DG451" s="30"/>
      <c r="DH451" s="201">
        <f>COUNTIF(CP451:DG451,"2")</f>
        <v>13</v>
      </c>
      <c r="DI451" s="198">
        <f t="shared" ref="DI451" si="1451">DH451/(DH451+DJ451+DL451+DN451)</f>
        <v>0.76470588235294112</v>
      </c>
      <c r="DJ451" s="201">
        <f>COUNTIF(CP451:DG451,"1")</f>
        <v>4</v>
      </c>
      <c r="DK451" s="198">
        <f t="shared" ref="DK451" si="1452">DJ451/(DH451+DJ451+DL451+DN451)</f>
        <v>0.23529411764705882</v>
      </c>
      <c r="DL451" s="201">
        <f>COUNTIF(CP451:DG451,"0")</f>
        <v>0</v>
      </c>
      <c r="DM451" s="198">
        <f t="shared" ref="DM451" si="1453">DL451/(DH451+DJ451+DL451+DN451)</f>
        <v>0</v>
      </c>
      <c r="DN451" s="201">
        <f>COUNTIF(CP451:DG451,"KĐG")</f>
        <v>0</v>
      </c>
      <c r="DO451" s="198">
        <f t="shared" ref="DO451" si="1454">DN451/(DH451+DJ451+DL451+DN451)</f>
        <v>0</v>
      </c>
      <c r="DP451" s="199">
        <f t="shared" ref="DP451" si="1455">(((DH451*2)+(DJ451*1)+(DL451*0)))/(DH451+DJ451+DL451)</f>
        <v>1.7647058823529411</v>
      </c>
      <c r="DQ451" s="169" t="str">
        <f t="shared" ref="DQ451" si="1456">IF(DO451&gt;=50%,"KĐG",IF(DP451&gt;=1.6,"ĐMT",IF(DP451&gt;=1,"CCG","CĐ")))</f>
        <v>ĐMT</v>
      </c>
      <c r="DR451" s="135"/>
      <c r="DS451" s="30"/>
      <c r="DT451" s="30"/>
      <c r="DU451" s="30"/>
      <c r="DV451" s="130"/>
      <c r="DW451" s="130"/>
      <c r="DX451" s="130"/>
      <c r="DY451" s="130"/>
      <c r="DZ451" s="130"/>
      <c r="EA451" s="130"/>
      <c r="EB451" s="130"/>
      <c r="EC451" s="130"/>
      <c r="ED451" s="130"/>
      <c r="EE451" s="130"/>
      <c r="EF451" s="130"/>
      <c r="EG451" s="130"/>
      <c r="EH451" s="130"/>
      <c r="EI451" s="130"/>
      <c r="EJ451" s="130"/>
      <c r="EK451" s="130"/>
      <c r="EL451" s="130"/>
      <c r="EM451" s="130"/>
      <c r="EN451" s="130"/>
      <c r="EO451" s="130"/>
      <c r="EP451" s="30"/>
      <c r="EQ451" s="30"/>
      <c r="ER451" s="30"/>
      <c r="ES451" s="30"/>
      <c r="ET451" s="30"/>
      <c r="EU451" s="30"/>
      <c r="EV451" s="30"/>
      <c r="EW451" s="30"/>
      <c r="EX451" s="30"/>
      <c r="EY451" s="135"/>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130"/>
      <c r="LE451" s="130"/>
      <c r="LF451" s="130"/>
      <c r="LG451" s="130"/>
      <c r="LH451" s="130"/>
      <c r="LI451" s="130"/>
      <c r="LJ451" s="130"/>
      <c r="LK451" s="130"/>
      <c r="LL451" s="130"/>
      <c r="LM451" s="130"/>
      <c r="LN451" s="130"/>
      <c r="LO451" s="130"/>
      <c r="LP451" s="130"/>
      <c r="LQ451" s="130"/>
      <c r="LR451" s="130"/>
      <c r="LS451" s="130"/>
      <c r="LT451" s="130"/>
      <c r="LU451" s="130"/>
      <c r="LV451" s="130"/>
      <c r="LW451" s="130"/>
      <c r="LX451" s="135"/>
      <c r="LY451" s="30"/>
      <c r="LZ451" s="30"/>
      <c r="MA451" s="30"/>
      <c r="MB451" s="30"/>
      <c r="MC451" s="30"/>
      <c r="MD451" s="30"/>
      <c r="ME451" s="30"/>
      <c r="MF451" s="30"/>
      <c r="MG451" s="30"/>
      <c r="MH451" s="30"/>
      <c r="MI451" s="30"/>
      <c r="MJ451" s="30"/>
      <c r="MK451" s="30"/>
      <c r="ML451" s="30"/>
      <c r="MM451" s="30"/>
      <c r="MN451" s="30"/>
      <c r="MO451" s="30"/>
      <c r="MP451" s="30"/>
      <c r="MQ451" s="30"/>
      <c r="MR451" s="30"/>
      <c r="MS451" s="30"/>
      <c r="MT451" s="30"/>
      <c r="MU451" s="30"/>
      <c r="MV451" s="30"/>
      <c r="MW451" s="30"/>
      <c r="MX451" s="30"/>
      <c r="MY451" s="30"/>
      <c r="MZ451" s="30"/>
      <c r="NA451" s="30"/>
      <c r="NB451" s="30"/>
      <c r="NC451" s="135"/>
      <c r="ND451" s="30"/>
      <c r="NE451" s="30"/>
      <c r="NF451" s="30"/>
      <c r="NG451" s="30"/>
      <c r="NH451" s="30"/>
      <c r="NI451" s="30"/>
      <c r="NJ451" s="30"/>
      <c r="NK451" s="30"/>
      <c r="NL451" s="30"/>
      <c r="NM451" s="30"/>
      <c r="NN451" s="30"/>
      <c r="NO451" s="30"/>
      <c r="NP451" s="30"/>
      <c r="NQ451" s="30"/>
      <c r="NR451" s="30"/>
      <c r="NS451" s="30"/>
      <c r="NT451" s="30"/>
      <c r="NU451" s="30"/>
      <c r="NV451" s="30"/>
      <c r="NW451" s="30"/>
      <c r="NX451" s="30"/>
      <c r="NY451" s="30"/>
      <c r="NZ451" s="30"/>
      <c r="OA451" s="30"/>
      <c r="OB451" s="30"/>
      <c r="OC451" s="30"/>
      <c r="OD451" s="30"/>
      <c r="OE451" s="30"/>
      <c r="OF451" s="30"/>
      <c r="OG451" s="30"/>
      <c r="OH451" s="30"/>
      <c r="OI451" s="30"/>
      <c r="OJ451" s="30"/>
      <c r="OK451" s="30"/>
      <c r="OL451" s="30"/>
      <c r="OM451" s="30">
        <f t="shared" si="1420"/>
        <v>1</v>
      </c>
      <c r="ON451" s="80"/>
    </row>
    <row r="452" spans="1:404" ht="49.5" hidden="1" customHeight="1">
      <c r="A452" s="310"/>
      <c r="B452" s="80">
        <v>134</v>
      </c>
      <c r="C452" s="16" t="s">
        <v>378</v>
      </c>
      <c r="D452" s="82" t="s">
        <v>2</v>
      </c>
      <c r="E452" s="81" t="s">
        <v>379</v>
      </c>
      <c r="F452" s="82" t="s">
        <v>2</v>
      </c>
      <c r="G452" s="82"/>
      <c r="H452" s="89" t="s">
        <v>379</v>
      </c>
      <c r="I452" s="33" t="s">
        <v>782</v>
      </c>
      <c r="J452" s="79"/>
      <c r="K452" s="30" t="s">
        <v>636</v>
      </c>
      <c r="L452" s="30" t="s">
        <v>957</v>
      </c>
      <c r="M452" s="29" t="s">
        <v>985</v>
      </c>
      <c r="N452" s="93" t="s">
        <v>639</v>
      </c>
      <c r="O452" s="301"/>
      <c r="P452" s="79"/>
      <c r="Q452" s="30"/>
      <c r="R452" s="30"/>
      <c r="S452" s="30"/>
      <c r="T452" s="30" t="s">
        <v>27</v>
      </c>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130"/>
      <c r="CP452" s="130"/>
      <c r="CQ452" s="130"/>
      <c r="CR452" s="130"/>
      <c r="CS452" s="130"/>
      <c r="CT452" s="130"/>
      <c r="CU452" s="130"/>
      <c r="CV452" s="130"/>
      <c r="CW452" s="130"/>
      <c r="CX452" s="130"/>
      <c r="CY452" s="30"/>
      <c r="CZ452" s="30"/>
      <c r="DA452" s="30"/>
      <c r="DB452" s="30"/>
      <c r="DC452" s="30"/>
      <c r="DD452" s="30"/>
      <c r="DE452" s="30"/>
      <c r="DF452" s="30"/>
      <c r="DG452" s="30"/>
      <c r="DH452" s="135"/>
      <c r="DI452" s="30"/>
      <c r="DJ452" s="30"/>
      <c r="DK452" s="30"/>
      <c r="DL452" s="30"/>
      <c r="DM452" s="30"/>
      <c r="DN452" s="30"/>
      <c r="DO452" s="30"/>
      <c r="DP452" s="30"/>
      <c r="DQ452" s="30"/>
      <c r="DR452" s="152" t="s">
        <v>1071</v>
      </c>
      <c r="DS452" s="152" t="s">
        <v>1071</v>
      </c>
      <c r="DT452" s="152" t="s">
        <v>1071</v>
      </c>
      <c r="DU452" s="152" t="s">
        <v>1071</v>
      </c>
      <c r="DV452" s="152" t="s">
        <v>1071</v>
      </c>
      <c r="DW452" s="30">
        <v>1</v>
      </c>
      <c r="DX452" s="30">
        <v>1</v>
      </c>
      <c r="DY452" s="30">
        <v>2</v>
      </c>
      <c r="DZ452" s="30">
        <v>2</v>
      </c>
      <c r="EA452" s="23">
        <v>1</v>
      </c>
      <c r="EB452" s="23">
        <v>2</v>
      </c>
      <c r="EC452" s="30">
        <v>2</v>
      </c>
      <c r="ED452" s="30">
        <v>2</v>
      </c>
      <c r="EE452" s="30">
        <v>2</v>
      </c>
      <c r="EF452" s="30">
        <v>2</v>
      </c>
      <c r="EG452" s="30">
        <v>2</v>
      </c>
      <c r="EH452" s="23">
        <v>2</v>
      </c>
      <c r="EI452" s="30">
        <v>2</v>
      </c>
      <c r="EJ452" s="23">
        <v>1</v>
      </c>
      <c r="EK452" s="30">
        <v>2</v>
      </c>
      <c r="EL452" s="30">
        <v>2</v>
      </c>
      <c r="EM452" s="30">
        <v>2</v>
      </c>
      <c r="EN452" s="30"/>
      <c r="EO452" s="208">
        <f>COUNTIF(DW452:EN452,"2")</f>
        <v>13</v>
      </c>
      <c r="EP452" s="207">
        <f t="shared" ref="EP452" si="1457">EO452/(EO452+EQ452+ES452+EU452)</f>
        <v>0.76470588235294112</v>
      </c>
      <c r="EQ452" s="208">
        <f>COUNTIF(DW452:EN452,"1")</f>
        <v>4</v>
      </c>
      <c r="ER452" s="207">
        <f t="shared" ref="ER452" si="1458">EQ452/(EO452+EQ452+ES452+EU452)</f>
        <v>0.23529411764705882</v>
      </c>
      <c r="ES452" s="208">
        <f>COUNTIF(DW452:EN452,"0")</f>
        <v>0</v>
      </c>
      <c r="ET452" s="207">
        <f t="shared" ref="ET452" si="1459">ES452/(EO452+EQ452+ES452+EU452)</f>
        <v>0</v>
      </c>
      <c r="EU452" s="208">
        <f>COUNTIF(DW452:EN452,"KĐG")</f>
        <v>0</v>
      </c>
      <c r="EV452" s="207">
        <f t="shared" ref="EV452" si="1460">EU452/(EO452+EQ452+ES452+EU452)</f>
        <v>0</v>
      </c>
      <c r="EW452" s="209">
        <f t="shared" ref="EW452" si="1461">(((EO452*2)+(EQ452*1)+(ES452*0)))/(EO452+EQ452+ES452)</f>
        <v>1.7647058823529411</v>
      </c>
      <c r="EX452" s="169" t="str">
        <f t="shared" ref="EX452" si="1462">IF(EV452&gt;=50%,"KĐG",IF(EW452&gt;=1.6,"ĐMT",IF(EW452&gt;=1,"CCG","CĐ")))</f>
        <v>ĐMT</v>
      </c>
      <c r="EY452" s="135"/>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130"/>
      <c r="LE452" s="130"/>
      <c r="LF452" s="130"/>
      <c r="LG452" s="130"/>
      <c r="LH452" s="130"/>
      <c r="LI452" s="130"/>
      <c r="LJ452" s="130"/>
      <c r="LK452" s="130"/>
      <c r="LL452" s="130"/>
      <c r="LM452" s="130"/>
      <c r="LN452" s="130"/>
      <c r="LO452" s="130"/>
      <c r="LP452" s="130"/>
      <c r="LQ452" s="130"/>
      <c r="LR452" s="130"/>
      <c r="LS452" s="130"/>
      <c r="LT452" s="130"/>
      <c r="LU452" s="130"/>
      <c r="LV452" s="130"/>
      <c r="LW452" s="130"/>
      <c r="LX452" s="135"/>
      <c r="LY452" s="30"/>
      <c r="LZ452" s="30"/>
      <c r="MA452" s="30"/>
      <c r="MB452" s="30"/>
      <c r="MC452" s="30"/>
      <c r="MD452" s="30"/>
      <c r="ME452" s="30"/>
      <c r="MF452" s="30"/>
      <c r="MG452" s="30"/>
      <c r="MH452" s="30"/>
      <c r="MI452" s="30"/>
      <c r="MJ452" s="30"/>
      <c r="MK452" s="30"/>
      <c r="ML452" s="30"/>
      <c r="MM452" s="30"/>
      <c r="MN452" s="30"/>
      <c r="MO452" s="30"/>
      <c r="MP452" s="30"/>
      <c r="MQ452" s="30"/>
      <c r="MR452" s="30"/>
      <c r="MS452" s="30"/>
      <c r="MT452" s="30"/>
      <c r="MU452" s="30"/>
      <c r="MV452" s="30"/>
      <c r="MW452" s="30"/>
      <c r="MX452" s="30"/>
      <c r="MY452" s="30"/>
      <c r="MZ452" s="30"/>
      <c r="NA452" s="30"/>
      <c r="NB452" s="30"/>
      <c r="NC452" s="135"/>
      <c r="ND452" s="30"/>
      <c r="NE452" s="30"/>
      <c r="NF452" s="30"/>
      <c r="NG452" s="30"/>
      <c r="NH452" s="30"/>
      <c r="NI452" s="30"/>
      <c r="NJ452" s="30"/>
      <c r="NK452" s="30"/>
      <c r="NL452" s="30"/>
      <c r="NM452" s="30"/>
      <c r="NN452" s="30"/>
      <c r="NO452" s="30"/>
      <c r="NP452" s="30"/>
      <c r="NQ452" s="30"/>
      <c r="NR452" s="30"/>
      <c r="NS452" s="30"/>
      <c r="NT452" s="30"/>
      <c r="NU452" s="30"/>
      <c r="NV452" s="30"/>
      <c r="NW452" s="30"/>
      <c r="NX452" s="30"/>
      <c r="NY452" s="30"/>
      <c r="NZ452" s="30"/>
      <c r="OA452" s="30"/>
      <c r="OB452" s="30"/>
      <c r="OC452" s="30"/>
      <c r="OD452" s="30"/>
      <c r="OE452" s="30"/>
      <c r="OF452" s="30"/>
      <c r="OG452" s="30"/>
      <c r="OH452" s="30"/>
      <c r="OI452" s="30"/>
      <c r="OJ452" s="30"/>
      <c r="OK452" s="30"/>
      <c r="OL452" s="30"/>
      <c r="OM452" s="30">
        <f t="shared" si="1420"/>
        <v>1</v>
      </c>
      <c r="ON452" s="80"/>
    </row>
    <row r="453" spans="1:404" ht="80.25" hidden="1" customHeight="1">
      <c r="A453" s="310"/>
      <c r="B453" s="80">
        <v>134</v>
      </c>
      <c r="C453" s="16" t="s">
        <v>378</v>
      </c>
      <c r="D453" s="82" t="s">
        <v>2</v>
      </c>
      <c r="E453" s="81" t="s">
        <v>379</v>
      </c>
      <c r="F453" s="82" t="s">
        <v>2</v>
      </c>
      <c r="G453" s="82"/>
      <c r="H453" s="89" t="s">
        <v>379</v>
      </c>
      <c r="I453" s="33" t="s">
        <v>782</v>
      </c>
      <c r="J453" s="79"/>
      <c r="K453" s="30" t="s">
        <v>636</v>
      </c>
      <c r="L453" s="30" t="s">
        <v>957</v>
      </c>
      <c r="M453" s="29" t="s">
        <v>985</v>
      </c>
      <c r="N453" s="93" t="s">
        <v>639</v>
      </c>
      <c r="O453" s="301"/>
      <c r="P453" s="79"/>
      <c r="Q453" s="30"/>
      <c r="R453" s="30"/>
      <c r="S453" s="30"/>
      <c r="T453" s="30"/>
      <c r="U453" s="30"/>
      <c r="V453" s="30"/>
      <c r="W453" s="30"/>
      <c r="X453" s="30" t="s">
        <v>27</v>
      </c>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130"/>
      <c r="CP453" s="130"/>
      <c r="CQ453" s="130"/>
      <c r="CR453" s="130"/>
      <c r="CS453" s="130"/>
      <c r="CT453" s="130"/>
      <c r="CU453" s="130"/>
      <c r="CV453" s="130"/>
      <c r="CW453" s="130"/>
      <c r="CX453" s="130"/>
      <c r="CY453" s="30"/>
      <c r="CZ453" s="30"/>
      <c r="DA453" s="30"/>
      <c r="DB453" s="30"/>
      <c r="DC453" s="30"/>
      <c r="DD453" s="30"/>
      <c r="DE453" s="30"/>
      <c r="DF453" s="30"/>
      <c r="DG453" s="30"/>
      <c r="DH453" s="135"/>
      <c r="DI453" s="30"/>
      <c r="DJ453" s="30"/>
      <c r="DK453" s="30"/>
      <c r="DL453" s="30"/>
      <c r="DM453" s="30"/>
      <c r="DN453" s="30"/>
      <c r="DO453" s="30"/>
      <c r="DP453" s="30"/>
      <c r="DQ453" s="30"/>
      <c r="DR453" s="135"/>
      <c r="DS453" s="30"/>
      <c r="DT453" s="30"/>
      <c r="DU453" s="30"/>
      <c r="DV453" s="130"/>
      <c r="DW453" s="130"/>
      <c r="DX453" s="130"/>
      <c r="DY453" s="130"/>
      <c r="DZ453" s="130"/>
      <c r="EA453" s="130"/>
      <c r="EB453" s="130"/>
      <c r="EC453" s="130"/>
      <c r="ED453" s="130"/>
      <c r="EE453" s="130"/>
      <c r="EF453" s="130"/>
      <c r="EG453" s="130"/>
      <c r="EH453" s="130"/>
      <c r="EI453" s="130"/>
      <c r="EJ453" s="130"/>
      <c r="EK453" s="130"/>
      <c r="EL453" s="130"/>
      <c r="EM453" s="130"/>
      <c r="EN453" s="130"/>
      <c r="EO453" s="130"/>
      <c r="EP453" s="30"/>
      <c r="EQ453" s="30"/>
      <c r="ER453" s="30"/>
      <c r="ES453" s="30"/>
      <c r="ET453" s="30"/>
      <c r="EU453" s="30"/>
      <c r="EV453" s="30"/>
      <c r="EW453" s="30"/>
      <c r="EX453" s="30"/>
      <c r="EY453" s="135"/>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130"/>
      <c r="LE453" s="130"/>
      <c r="LF453" s="130"/>
      <c r="LG453" s="130"/>
      <c r="LH453" s="130"/>
      <c r="LI453" s="130"/>
      <c r="LJ453" s="130"/>
      <c r="LK453" s="130"/>
      <c r="LL453" s="130"/>
      <c r="LM453" s="130"/>
      <c r="LN453" s="130"/>
      <c r="LO453" s="130"/>
      <c r="LP453" s="130"/>
      <c r="LQ453" s="130"/>
      <c r="LR453" s="130"/>
      <c r="LS453" s="130"/>
      <c r="LT453" s="130"/>
      <c r="LU453" s="130"/>
      <c r="LV453" s="130"/>
      <c r="LW453" s="130"/>
      <c r="LX453" s="135"/>
      <c r="LY453" s="30"/>
      <c r="LZ453" s="30"/>
      <c r="MA453" s="30"/>
      <c r="MB453" s="30"/>
      <c r="MC453" s="30"/>
      <c r="MD453" s="30"/>
      <c r="ME453" s="30"/>
      <c r="MF453" s="30"/>
      <c r="MG453" s="30"/>
      <c r="MH453" s="30"/>
      <c r="MI453" s="30"/>
      <c r="MJ453" s="30"/>
      <c r="MK453" s="30"/>
      <c r="ML453" s="30"/>
      <c r="MM453" s="30"/>
      <c r="MN453" s="30"/>
      <c r="MO453" s="30"/>
      <c r="MP453" s="30"/>
      <c r="MQ453" s="30"/>
      <c r="MR453" s="30"/>
      <c r="MS453" s="30"/>
      <c r="MT453" s="30"/>
      <c r="MU453" s="30"/>
      <c r="MV453" s="30"/>
      <c r="MW453" s="30"/>
      <c r="MX453" s="30"/>
      <c r="MY453" s="30"/>
      <c r="MZ453" s="30"/>
      <c r="NA453" s="30"/>
      <c r="NB453" s="30"/>
      <c r="NC453" s="135"/>
      <c r="ND453" s="30"/>
      <c r="NE453" s="30"/>
      <c r="NF453" s="30"/>
      <c r="NG453" s="30"/>
      <c r="NH453" s="30"/>
      <c r="NI453" s="30"/>
      <c r="NJ453" s="30"/>
      <c r="NK453" s="30"/>
      <c r="NL453" s="30"/>
      <c r="NM453" s="30"/>
      <c r="NN453" s="30"/>
      <c r="NO453" s="30"/>
      <c r="NP453" s="30"/>
      <c r="NQ453" s="30"/>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f t="shared" si="1420"/>
        <v>1</v>
      </c>
      <c r="ON453" s="80"/>
    </row>
    <row r="454" spans="1:404" ht="80.25" hidden="1" customHeight="1">
      <c r="A454" s="311"/>
      <c r="B454" s="80">
        <v>134</v>
      </c>
      <c r="C454" s="16" t="s">
        <v>378</v>
      </c>
      <c r="D454" s="82" t="s">
        <v>2</v>
      </c>
      <c r="E454" s="81" t="s">
        <v>379</v>
      </c>
      <c r="F454" s="82" t="s">
        <v>2</v>
      </c>
      <c r="G454" s="82"/>
      <c r="H454" s="89" t="s">
        <v>379</v>
      </c>
      <c r="I454" s="33" t="s">
        <v>782</v>
      </c>
      <c r="J454" s="79"/>
      <c r="K454" s="30" t="s">
        <v>636</v>
      </c>
      <c r="L454" s="30" t="s">
        <v>957</v>
      </c>
      <c r="M454" s="29" t="s">
        <v>985</v>
      </c>
      <c r="N454" s="93" t="s">
        <v>639</v>
      </c>
      <c r="O454" s="302"/>
      <c r="P454" s="79"/>
      <c r="Q454" s="30"/>
      <c r="R454" s="30"/>
      <c r="S454" s="30"/>
      <c r="T454" s="30"/>
      <c r="U454" s="30"/>
      <c r="V454" s="30"/>
      <c r="W454" s="30"/>
      <c r="X454" s="30"/>
      <c r="Y454" s="30"/>
      <c r="Z454" s="30"/>
      <c r="AA454" s="30" t="s">
        <v>27</v>
      </c>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130"/>
      <c r="CP454" s="130"/>
      <c r="CQ454" s="130"/>
      <c r="CR454" s="130"/>
      <c r="CS454" s="130"/>
      <c r="CT454" s="130"/>
      <c r="CU454" s="130"/>
      <c r="CV454" s="130"/>
      <c r="CW454" s="130"/>
      <c r="CX454" s="130"/>
      <c r="CY454" s="30"/>
      <c r="CZ454" s="30"/>
      <c r="DA454" s="30"/>
      <c r="DB454" s="30"/>
      <c r="DC454" s="30"/>
      <c r="DD454" s="30"/>
      <c r="DE454" s="30"/>
      <c r="DF454" s="30"/>
      <c r="DG454" s="30"/>
      <c r="DH454" s="135"/>
      <c r="DI454" s="30"/>
      <c r="DJ454" s="30"/>
      <c r="DK454" s="30"/>
      <c r="DL454" s="30"/>
      <c r="DM454" s="30"/>
      <c r="DN454" s="30"/>
      <c r="DO454" s="30"/>
      <c r="DP454" s="30"/>
      <c r="DQ454" s="30"/>
      <c r="DR454" s="135"/>
      <c r="DS454" s="30"/>
      <c r="DT454" s="30"/>
      <c r="DU454" s="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30"/>
      <c r="EQ454" s="30"/>
      <c r="ER454" s="30"/>
      <c r="ES454" s="30"/>
      <c r="ET454" s="30"/>
      <c r="EU454" s="30"/>
      <c r="EV454" s="30"/>
      <c r="EW454" s="30"/>
      <c r="EX454" s="30"/>
      <c r="EY454" s="135"/>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130"/>
      <c r="LE454" s="130"/>
      <c r="LF454" s="130"/>
      <c r="LG454" s="130"/>
      <c r="LH454" s="130"/>
      <c r="LI454" s="130"/>
      <c r="LJ454" s="130"/>
      <c r="LK454" s="130"/>
      <c r="LL454" s="130"/>
      <c r="LM454" s="130"/>
      <c r="LN454" s="130"/>
      <c r="LO454" s="130"/>
      <c r="LP454" s="130"/>
      <c r="LQ454" s="130"/>
      <c r="LR454" s="130"/>
      <c r="LS454" s="130"/>
      <c r="LT454" s="130"/>
      <c r="LU454" s="130"/>
      <c r="LV454" s="130"/>
      <c r="LW454" s="130"/>
      <c r="LX454" s="135"/>
      <c r="LY454" s="30"/>
      <c r="LZ454" s="30"/>
      <c r="MA454" s="30"/>
      <c r="MB454" s="30"/>
      <c r="MC454" s="30"/>
      <c r="MD454" s="30"/>
      <c r="ME454" s="30"/>
      <c r="MF454" s="30"/>
      <c r="MG454" s="30"/>
      <c r="MH454" s="30"/>
      <c r="MI454" s="30"/>
      <c r="MJ454" s="30"/>
      <c r="MK454" s="30"/>
      <c r="ML454" s="30"/>
      <c r="MM454" s="30"/>
      <c r="MN454" s="30"/>
      <c r="MO454" s="30"/>
      <c r="MP454" s="30"/>
      <c r="MQ454" s="30"/>
      <c r="MR454" s="30"/>
      <c r="MS454" s="30"/>
      <c r="MT454" s="30"/>
      <c r="MU454" s="30"/>
      <c r="MV454" s="30"/>
      <c r="MW454" s="30"/>
      <c r="MX454" s="30"/>
      <c r="MY454" s="30"/>
      <c r="MZ454" s="30"/>
      <c r="NA454" s="30"/>
      <c r="NB454" s="30"/>
      <c r="NC454" s="135"/>
      <c r="ND454" s="30"/>
      <c r="NE454" s="30"/>
      <c r="NF454" s="30"/>
      <c r="NG454" s="30"/>
      <c r="NH454" s="30"/>
      <c r="NI454" s="30"/>
      <c r="NJ454" s="30"/>
      <c r="NK454" s="30"/>
      <c r="NL454" s="30"/>
      <c r="NM454" s="30"/>
      <c r="NN454" s="30"/>
      <c r="NO454" s="30"/>
      <c r="NP454" s="30"/>
      <c r="NQ454" s="30"/>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f t="shared" si="1420"/>
        <v>1</v>
      </c>
      <c r="ON454" s="80"/>
    </row>
    <row r="455" spans="1:404" s="9" customFormat="1" ht="64.5" hidden="1" customHeight="1">
      <c r="A455" s="28">
        <v>409</v>
      </c>
      <c r="B455" s="28">
        <v>135</v>
      </c>
      <c r="C455" s="33" t="s">
        <v>605</v>
      </c>
      <c r="D455" s="29" t="s">
        <v>0</v>
      </c>
      <c r="E455" s="89" t="s">
        <v>377</v>
      </c>
      <c r="F455" s="29" t="s">
        <v>0</v>
      </c>
      <c r="G455" s="44"/>
      <c r="H455" s="81" t="s">
        <v>377</v>
      </c>
      <c r="I455" s="17" t="s">
        <v>781</v>
      </c>
      <c r="J455" s="23"/>
      <c r="K455" s="30" t="s">
        <v>636</v>
      </c>
      <c r="L455" s="30" t="s">
        <v>957</v>
      </c>
      <c r="M455" s="29" t="s">
        <v>985</v>
      </c>
      <c r="N455" s="93" t="s">
        <v>639</v>
      </c>
      <c r="O455" s="30" t="s">
        <v>27</v>
      </c>
      <c r="P455" s="23"/>
      <c r="Q455" s="30"/>
      <c r="R455" s="30"/>
      <c r="S455" s="30"/>
      <c r="T455" s="30"/>
      <c r="U455" s="30"/>
      <c r="V455" s="30"/>
      <c r="W455" s="30"/>
      <c r="X455" s="30" t="s">
        <v>27</v>
      </c>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130"/>
      <c r="CP455" s="130"/>
      <c r="CQ455" s="130"/>
      <c r="CR455" s="130"/>
      <c r="CS455" s="130"/>
      <c r="CT455" s="130"/>
      <c r="CU455" s="130"/>
      <c r="CV455" s="130"/>
      <c r="CW455" s="130"/>
      <c r="CX455" s="130"/>
      <c r="CY455" s="30"/>
      <c r="CZ455" s="30"/>
      <c r="DA455" s="30"/>
      <c r="DB455" s="30"/>
      <c r="DC455" s="30"/>
      <c r="DD455" s="30"/>
      <c r="DE455" s="30"/>
      <c r="DF455" s="30"/>
      <c r="DG455" s="30"/>
      <c r="DH455" s="135"/>
      <c r="DI455" s="30"/>
      <c r="DJ455" s="30"/>
      <c r="DK455" s="30"/>
      <c r="DL455" s="30"/>
      <c r="DM455" s="30"/>
      <c r="DN455" s="30"/>
      <c r="DO455" s="30"/>
      <c r="DP455" s="30"/>
      <c r="DQ455" s="30"/>
      <c r="DR455" s="135"/>
      <c r="DS455" s="30"/>
      <c r="DT455" s="30"/>
      <c r="DU455" s="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30"/>
      <c r="EQ455" s="30"/>
      <c r="ER455" s="30"/>
      <c r="ES455" s="30"/>
      <c r="ET455" s="30"/>
      <c r="EU455" s="30"/>
      <c r="EV455" s="30"/>
      <c r="EW455" s="30"/>
      <c r="EX455" s="30"/>
      <c r="EY455" s="135"/>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130"/>
      <c r="LE455" s="130"/>
      <c r="LF455" s="130"/>
      <c r="LG455" s="130"/>
      <c r="LH455" s="130"/>
      <c r="LI455" s="130"/>
      <c r="LJ455" s="130"/>
      <c r="LK455" s="130"/>
      <c r="LL455" s="130"/>
      <c r="LM455" s="130"/>
      <c r="LN455" s="130"/>
      <c r="LO455" s="130"/>
      <c r="LP455" s="130"/>
      <c r="LQ455" s="130"/>
      <c r="LR455" s="130"/>
      <c r="LS455" s="130"/>
      <c r="LT455" s="130"/>
      <c r="LU455" s="130"/>
      <c r="LV455" s="130"/>
      <c r="LW455" s="130"/>
      <c r="LX455" s="135"/>
      <c r="LY455" s="30"/>
      <c r="LZ455" s="30"/>
      <c r="MA455" s="30"/>
      <c r="MB455" s="30"/>
      <c r="MC455" s="30"/>
      <c r="MD455" s="30"/>
      <c r="ME455" s="30"/>
      <c r="MF455" s="30"/>
      <c r="MG455" s="30"/>
      <c r="MH455" s="30"/>
      <c r="MI455" s="30"/>
      <c r="MJ455" s="30"/>
      <c r="MK455" s="30"/>
      <c r="ML455" s="30"/>
      <c r="MM455" s="30"/>
      <c r="MN455" s="30"/>
      <c r="MO455" s="30"/>
      <c r="MP455" s="30"/>
      <c r="MQ455" s="30"/>
      <c r="MR455" s="30"/>
      <c r="MS455" s="30"/>
      <c r="MT455" s="30"/>
      <c r="MU455" s="30"/>
      <c r="MV455" s="30"/>
      <c r="MW455" s="30"/>
      <c r="MX455" s="30"/>
      <c r="MY455" s="30"/>
      <c r="MZ455" s="30"/>
      <c r="NA455" s="30"/>
      <c r="NB455" s="30"/>
      <c r="NC455" s="135"/>
      <c r="ND455" s="30"/>
      <c r="NE455" s="30"/>
      <c r="NF455" s="30"/>
      <c r="NG455" s="30"/>
      <c r="NH455" s="30"/>
      <c r="NI455" s="30"/>
      <c r="NJ455" s="30"/>
      <c r="NK455" s="30"/>
      <c r="NL455" s="30"/>
      <c r="NM455" s="30"/>
      <c r="NN455" s="30"/>
      <c r="NO455" s="30"/>
      <c r="NP455" s="30"/>
      <c r="NQ455" s="30"/>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f t="shared" si="1420"/>
        <v>1</v>
      </c>
      <c r="ON455" s="42"/>
    </row>
    <row r="456" spans="1:404" ht="38.25" hidden="1" customHeight="1">
      <c r="A456" s="28">
        <v>412</v>
      </c>
      <c r="B456" s="51">
        <v>136</v>
      </c>
      <c r="C456" s="16" t="s">
        <v>380</v>
      </c>
      <c r="D456" s="14" t="s">
        <v>0</v>
      </c>
      <c r="E456" s="24" t="s">
        <v>381</v>
      </c>
      <c r="F456" s="82" t="s">
        <v>2</v>
      </c>
      <c r="G456" s="29"/>
      <c r="H456" s="89" t="s">
        <v>381</v>
      </c>
      <c r="I456" s="33" t="s">
        <v>783</v>
      </c>
      <c r="J456" s="54"/>
      <c r="K456" s="30" t="s">
        <v>636</v>
      </c>
      <c r="L456" s="30" t="s">
        <v>957</v>
      </c>
      <c r="M456" s="29" t="s">
        <v>985</v>
      </c>
      <c r="N456" s="93" t="s">
        <v>639</v>
      </c>
      <c r="O456" s="105" t="s">
        <v>27</v>
      </c>
      <c r="P456" s="54"/>
      <c r="Q456" s="30"/>
      <c r="R456" s="30"/>
      <c r="S456" s="30" t="s">
        <v>27</v>
      </c>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152" t="s">
        <v>1072</v>
      </c>
      <c r="CN456" s="152"/>
      <c r="CO456" s="152"/>
      <c r="CP456" s="30">
        <v>2</v>
      </c>
      <c r="CQ456" s="30">
        <v>2</v>
      </c>
      <c r="CR456" s="30">
        <v>2</v>
      </c>
      <c r="CS456" s="30">
        <v>2</v>
      </c>
      <c r="CT456" s="23">
        <v>1</v>
      </c>
      <c r="CU456" s="23">
        <v>2</v>
      </c>
      <c r="CV456" s="30">
        <v>2</v>
      </c>
      <c r="CW456" s="30">
        <v>2</v>
      </c>
      <c r="CX456" s="30">
        <v>2</v>
      </c>
      <c r="CY456" s="30">
        <v>2</v>
      </c>
      <c r="CZ456" s="30">
        <v>2</v>
      </c>
      <c r="DA456" s="23">
        <v>2</v>
      </c>
      <c r="DB456" s="30">
        <v>2</v>
      </c>
      <c r="DC456" s="23">
        <v>1</v>
      </c>
      <c r="DD456" s="30">
        <v>2</v>
      </c>
      <c r="DE456" s="30">
        <v>2</v>
      </c>
      <c r="DF456" s="30">
        <v>2</v>
      </c>
      <c r="DG456" s="30"/>
      <c r="DH456" s="201">
        <f>COUNTIF(CP456:DG456,"2")</f>
        <v>15</v>
      </c>
      <c r="DI456" s="198">
        <f t="shared" ref="DI456" si="1463">DH456/(DH456+DJ456+DL456+DN456)</f>
        <v>0.88235294117647056</v>
      </c>
      <c r="DJ456" s="201">
        <f>COUNTIF(CP456:DG456,"1")</f>
        <v>2</v>
      </c>
      <c r="DK456" s="198">
        <f t="shared" ref="DK456" si="1464">DJ456/(DH456+DJ456+DL456+DN456)</f>
        <v>0.11764705882352941</v>
      </c>
      <c r="DL456" s="201">
        <f>COUNTIF(CP456:DG456,"0")</f>
        <v>0</v>
      </c>
      <c r="DM456" s="198">
        <f t="shared" ref="DM456" si="1465">DL456/(DH456+DJ456+DL456+DN456)</f>
        <v>0</v>
      </c>
      <c r="DN456" s="201">
        <f>COUNTIF(CP456:DG456,"KĐG")</f>
        <v>0</v>
      </c>
      <c r="DO456" s="198">
        <f t="shared" ref="DO456" si="1466">DN456/(DH456+DJ456+DL456+DN456)</f>
        <v>0</v>
      </c>
      <c r="DP456" s="199">
        <f t="shared" ref="DP456" si="1467">(((DH456*2)+(DJ456*1)+(DL456*0)))/(DH456+DJ456+DL456)</f>
        <v>1.8823529411764706</v>
      </c>
      <c r="DQ456" s="169" t="str">
        <f t="shared" ref="DQ456" si="1468">IF(DO456&gt;=50%,"KĐG",IF(DP456&gt;=1.6,"ĐMT",IF(DP456&gt;=1,"CCG","CĐ")))</f>
        <v>ĐMT</v>
      </c>
      <c r="DR456" s="135"/>
      <c r="DS456" s="30"/>
      <c r="DT456" s="30"/>
      <c r="DU456" s="30"/>
      <c r="DV456" s="130"/>
      <c r="DW456" s="130"/>
      <c r="DX456" s="130"/>
      <c r="DY456" s="130"/>
      <c r="DZ456" s="130"/>
      <c r="EA456" s="130"/>
      <c r="EB456" s="130"/>
      <c r="EC456" s="130"/>
      <c r="ED456" s="130"/>
      <c r="EE456" s="130"/>
      <c r="EF456" s="130"/>
      <c r="EG456" s="130"/>
      <c r="EH456" s="130"/>
      <c r="EI456" s="130"/>
      <c r="EJ456" s="130"/>
      <c r="EK456" s="130"/>
      <c r="EL456" s="130"/>
      <c r="EM456" s="130"/>
      <c r="EN456" s="130"/>
      <c r="EO456" s="130"/>
      <c r="EP456" s="30"/>
      <c r="EQ456" s="30"/>
      <c r="ER456" s="30"/>
      <c r="ES456" s="30"/>
      <c r="ET456" s="30"/>
      <c r="EU456" s="30"/>
      <c r="EV456" s="30"/>
      <c r="EW456" s="30"/>
      <c r="EX456" s="30"/>
      <c r="EY456" s="135"/>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130"/>
      <c r="LE456" s="130"/>
      <c r="LF456" s="130"/>
      <c r="LG456" s="130"/>
      <c r="LH456" s="130"/>
      <c r="LI456" s="130"/>
      <c r="LJ456" s="130"/>
      <c r="LK456" s="130"/>
      <c r="LL456" s="130"/>
      <c r="LM456" s="130"/>
      <c r="LN456" s="130"/>
      <c r="LO456" s="130"/>
      <c r="LP456" s="130"/>
      <c r="LQ456" s="130"/>
      <c r="LR456" s="130"/>
      <c r="LS456" s="130"/>
      <c r="LT456" s="130"/>
      <c r="LU456" s="130"/>
      <c r="LV456" s="130"/>
      <c r="LW456" s="130"/>
      <c r="LX456" s="135"/>
      <c r="LY456" s="30"/>
      <c r="LZ456" s="30"/>
      <c r="MA456" s="30"/>
      <c r="MB456" s="30"/>
      <c r="MC456" s="30"/>
      <c r="MD456" s="30"/>
      <c r="ME456" s="30"/>
      <c r="MF456" s="30"/>
      <c r="MG456" s="30"/>
      <c r="MH456" s="30"/>
      <c r="MI456" s="30"/>
      <c r="MJ456" s="30"/>
      <c r="MK456" s="30"/>
      <c r="ML456" s="30"/>
      <c r="MM456" s="30"/>
      <c r="MN456" s="30"/>
      <c r="MO456" s="30"/>
      <c r="MP456" s="30"/>
      <c r="MQ456" s="30"/>
      <c r="MR456" s="30"/>
      <c r="MS456" s="30"/>
      <c r="MT456" s="30"/>
      <c r="MU456" s="30"/>
      <c r="MV456" s="30"/>
      <c r="MW456" s="30"/>
      <c r="MX456" s="30"/>
      <c r="MY456" s="30"/>
      <c r="MZ456" s="30"/>
      <c r="NA456" s="30"/>
      <c r="NB456" s="30"/>
      <c r="NC456" s="135"/>
      <c r="ND456" s="30"/>
      <c r="NE456" s="30"/>
      <c r="NF456" s="30"/>
      <c r="NG456" s="30"/>
      <c r="NH456" s="30"/>
      <c r="NI456" s="30"/>
      <c r="NJ456" s="30"/>
      <c r="NK456" s="30"/>
      <c r="NL456" s="30"/>
      <c r="NM456" s="30"/>
      <c r="NN456" s="30"/>
      <c r="NO456" s="30"/>
      <c r="NP456" s="30"/>
      <c r="NQ456" s="30"/>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f t="shared" si="1420"/>
        <v>1</v>
      </c>
      <c r="ON456" s="51"/>
    </row>
    <row r="457" spans="1:404" ht="189" hidden="1">
      <c r="A457" s="309">
        <v>415</v>
      </c>
      <c r="B457" s="51">
        <v>137</v>
      </c>
      <c r="C457" s="16" t="s">
        <v>81</v>
      </c>
      <c r="D457" s="16" t="s">
        <v>0</v>
      </c>
      <c r="E457" s="24" t="s">
        <v>101</v>
      </c>
      <c r="F457" s="82" t="s">
        <v>2</v>
      </c>
      <c r="G457" s="14"/>
      <c r="H457" s="81" t="s">
        <v>101</v>
      </c>
      <c r="I457" s="34" t="s">
        <v>1096</v>
      </c>
      <c r="J457" s="54"/>
      <c r="K457" s="30" t="s">
        <v>636</v>
      </c>
      <c r="L457" s="30" t="s">
        <v>957</v>
      </c>
      <c r="M457" s="29" t="s">
        <v>985</v>
      </c>
      <c r="N457" s="93" t="s">
        <v>981</v>
      </c>
      <c r="O457" s="300" t="s">
        <v>27</v>
      </c>
      <c r="P457" s="300">
        <v>11</v>
      </c>
      <c r="Q457" s="30" t="s">
        <v>27</v>
      </c>
      <c r="R457" s="30"/>
      <c r="S457" s="30"/>
      <c r="T457" s="30"/>
      <c r="U457" s="30"/>
      <c r="V457" s="30"/>
      <c r="W457" s="30"/>
      <c r="X457" s="30"/>
      <c r="Y457" s="30"/>
      <c r="Z457" s="30"/>
      <c r="AA457" s="30"/>
      <c r="AB457" s="152" t="s">
        <v>1066</v>
      </c>
      <c r="AC457" s="152" t="s">
        <v>1066</v>
      </c>
      <c r="AD457" s="152" t="s">
        <v>1066</v>
      </c>
      <c r="AE457" s="30">
        <v>1</v>
      </c>
      <c r="AF457" s="30">
        <v>1</v>
      </c>
      <c r="AG457" s="30">
        <v>2</v>
      </c>
      <c r="AH457" s="30">
        <v>2</v>
      </c>
      <c r="AI457" s="23">
        <v>1</v>
      </c>
      <c r="AJ457" s="23">
        <v>1</v>
      </c>
      <c r="AK457" s="30">
        <v>2</v>
      </c>
      <c r="AL457" s="30">
        <v>2</v>
      </c>
      <c r="AM457" s="30">
        <v>2</v>
      </c>
      <c r="AN457" s="30">
        <v>2</v>
      </c>
      <c r="AO457" s="30">
        <v>2</v>
      </c>
      <c r="AP457" s="23">
        <v>1</v>
      </c>
      <c r="AQ457" s="30">
        <v>2</v>
      </c>
      <c r="AR457" s="23">
        <v>1</v>
      </c>
      <c r="AS457" s="30">
        <v>2</v>
      </c>
      <c r="AT457" s="30">
        <v>2</v>
      </c>
      <c r="AU457" s="30">
        <v>2</v>
      </c>
      <c r="AV457" s="30">
        <v>2</v>
      </c>
      <c r="AW457" s="173">
        <f>COUNTIF(AE457:AV457,"2")</f>
        <v>12</v>
      </c>
      <c r="AX457" s="174">
        <f t="shared" ref="AX457" si="1469">AW457/(AW457+AY457+BA457+BC457)</f>
        <v>0.66666666666666663</v>
      </c>
      <c r="AY457" s="173">
        <f>COUNTIF(AE457:AV457,"1")</f>
        <v>6</v>
      </c>
      <c r="AZ457" s="174">
        <f t="shared" ref="AZ457" si="1470">AY457/(AW457+AY457+BA457+BC457)</f>
        <v>0.33333333333333331</v>
      </c>
      <c r="BA457" s="173">
        <f>COUNTIF(AE457:AV457,"0")</f>
        <v>0</v>
      </c>
      <c r="BB457" s="174">
        <f t="shared" ref="BB457" si="1471">BA457/(AW457+AY457+BA457+BC457)</f>
        <v>0</v>
      </c>
      <c r="BC457" s="173">
        <f>COUNTIF(AE457:AV457,"KĐG")</f>
        <v>0</v>
      </c>
      <c r="BD457" s="174">
        <f t="shared" ref="BD457" si="1472">BC457/(AW457+AY457+BA457+BC457)</f>
        <v>0</v>
      </c>
      <c r="BE457" s="175">
        <f t="shared" ref="BE457" si="1473">(((AW457*2)+(AY457*1)+(BA457*0)))/(AW457+AY457+BA457)</f>
        <v>1.6666666666666667</v>
      </c>
      <c r="BF457" s="169" t="str">
        <f t="shared" ref="BF457" si="1474">IF(BD457&gt;=50%,"KĐG",IF(BE457&gt;=1.6,"ĐMT",IF(BE457&gt;=1,"CCG","CĐ")))</f>
        <v>ĐMT</v>
      </c>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130"/>
      <c r="CP457" s="130"/>
      <c r="CQ457" s="130"/>
      <c r="CR457" s="130"/>
      <c r="CS457" s="130"/>
      <c r="CT457" s="130"/>
      <c r="CU457" s="130"/>
      <c r="CV457" s="130"/>
      <c r="CW457" s="130"/>
      <c r="CX457" s="130"/>
      <c r="CY457" s="30"/>
      <c r="CZ457" s="30"/>
      <c r="DA457" s="30"/>
      <c r="DB457" s="30"/>
      <c r="DC457" s="30"/>
      <c r="DD457" s="30"/>
      <c r="DE457" s="30"/>
      <c r="DF457" s="30"/>
      <c r="DG457" s="30"/>
      <c r="DH457" s="135"/>
      <c r="DI457" s="30"/>
      <c r="DJ457" s="30"/>
      <c r="DK457" s="30"/>
      <c r="DL457" s="30"/>
      <c r="DM457" s="30"/>
      <c r="DN457" s="30"/>
      <c r="DO457" s="30"/>
      <c r="DP457" s="30"/>
      <c r="DQ457" s="30"/>
      <c r="DR457" s="135"/>
      <c r="DS457" s="30"/>
      <c r="DT457" s="30"/>
      <c r="DU457" s="30"/>
      <c r="DV457" s="130"/>
      <c r="DW457" s="130"/>
      <c r="DX457" s="130"/>
      <c r="DY457" s="130"/>
      <c r="DZ457" s="130"/>
      <c r="EA457" s="130"/>
      <c r="EB457" s="130"/>
      <c r="EC457" s="130"/>
      <c r="ED457" s="130"/>
      <c r="EE457" s="130"/>
      <c r="EF457" s="130"/>
      <c r="EG457" s="130"/>
      <c r="EH457" s="130"/>
      <c r="EI457" s="130"/>
      <c r="EJ457" s="130"/>
      <c r="EK457" s="130"/>
      <c r="EL457" s="130"/>
      <c r="EM457" s="130"/>
      <c r="EN457" s="130"/>
      <c r="EO457" s="130"/>
      <c r="EP457" s="30"/>
      <c r="EQ457" s="30"/>
      <c r="ER457" s="30"/>
      <c r="ES457" s="30"/>
      <c r="ET457" s="30"/>
      <c r="EU457" s="30"/>
      <c r="EV457" s="30"/>
      <c r="EW457" s="30"/>
      <c r="EX457" s="30"/>
      <c r="EY457" s="135"/>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130"/>
      <c r="LE457" s="130"/>
      <c r="LF457" s="130"/>
      <c r="LG457" s="130"/>
      <c r="LH457" s="130"/>
      <c r="LI457" s="130"/>
      <c r="LJ457" s="130"/>
      <c r="LK457" s="130"/>
      <c r="LL457" s="130"/>
      <c r="LM457" s="130"/>
      <c r="LN457" s="130"/>
      <c r="LO457" s="130"/>
      <c r="LP457" s="130"/>
      <c r="LQ457" s="130"/>
      <c r="LR457" s="130"/>
      <c r="LS457" s="130"/>
      <c r="LT457" s="130"/>
      <c r="LU457" s="130"/>
      <c r="LV457" s="130"/>
      <c r="LW457" s="130"/>
      <c r="LX457" s="135"/>
      <c r="LY457" s="30"/>
      <c r="LZ457" s="30"/>
      <c r="MA457" s="30"/>
      <c r="MB457" s="30"/>
      <c r="MC457" s="30"/>
      <c r="MD457" s="30"/>
      <c r="ME457" s="30"/>
      <c r="MF457" s="30"/>
      <c r="MG457" s="30"/>
      <c r="MH457" s="30"/>
      <c r="MI457" s="30"/>
      <c r="MJ457" s="30"/>
      <c r="MK457" s="30"/>
      <c r="ML457" s="30"/>
      <c r="MM457" s="30"/>
      <c r="MN457" s="30"/>
      <c r="MO457" s="30"/>
      <c r="MP457" s="30"/>
      <c r="MQ457" s="30"/>
      <c r="MR457" s="30"/>
      <c r="MS457" s="30"/>
      <c r="MT457" s="30"/>
      <c r="MU457" s="30"/>
      <c r="MV457" s="30"/>
      <c r="MW457" s="30"/>
      <c r="MX457" s="30"/>
      <c r="MY457" s="30"/>
      <c r="MZ457" s="30"/>
      <c r="NA457" s="30"/>
      <c r="NB457" s="30"/>
      <c r="NC457" s="135"/>
      <c r="ND457" s="30"/>
      <c r="NE457" s="30"/>
      <c r="NF457" s="30"/>
      <c r="NG457" s="30"/>
      <c r="NH457" s="30"/>
      <c r="NI457" s="30"/>
      <c r="NJ457" s="30"/>
      <c r="NK457" s="30"/>
      <c r="NL457" s="30"/>
      <c r="NM457" s="30"/>
      <c r="NN457" s="30"/>
      <c r="NO457" s="30"/>
      <c r="NP457" s="30"/>
      <c r="NQ457" s="30"/>
      <c r="NR457" s="30"/>
      <c r="NS457" s="30"/>
      <c r="NT457" s="30"/>
      <c r="NU457" s="30"/>
      <c r="NV457" s="30"/>
      <c r="NW457" s="30"/>
      <c r="NX457" s="30"/>
      <c r="NY457" s="30"/>
      <c r="NZ457" s="30"/>
      <c r="OA457" s="30"/>
      <c r="OB457" s="30"/>
      <c r="OC457" s="30"/>
      <c r="OD457" s="30"/>
      <c r="OE457" s="30"/>
      <c r="OF457" s="30"/>
      <c r="OG457" s="30"/>
      <c r="OH457" s="30"/>
      <c r="OI457" s="30"/>
      <c r="OJ457" s="30"/>
      <c r="OK457" s="30"/>
      <c r="OL457" s="30"/>
      <c r="OM457" s="30">
        <f t="shared" si="1420"/>
        <v>1</v>
      </c>
      <c r="ON457" s="121"/>
    </row>
    <row r="458" spans="1:404" ht="189" hidden="1">
      <c r="A458" s="310"/>
      <c r="B458" s="69">
        <v>137</v>
      </c>
      <c r="C458" s="16" t="s">
        <v>81</v>
      </c>
      <c r="D458" s="68" t="s">
        <v>0</v>
      </c>
      <c r="E458" s="24" t="s">
        <v>102</v>
      </c>
      <c r="F458" s="82" t="s">
        <v>2</v>
      </c>
      <c r="G458" s="14"/>
      <c r="H458" s="81" t="s">
        <v>102</v>
      </c>
      <c r="I458" s="26" t="s">
        <v>1139</v>
      </c>
      <c r="J458" s="54"/>
      <c r="K458" s="30" t="s">
        <v>636</v>
      </c>
      <c r="L458" s="30" t="s">
        <v>957</v>
      </c>
      <c r="M458" s="29" t="s">
        <v>985</v>
      </c>
      <c r="N458" s="93" t="s">
        <v>981</v>
      </c>
      <c r="O458" s="301"/>
      <c r="P458" s="301"/>
      <c r="Q458" s="30"/>
      <c r="R458" s="30" t="s">
        <v>27</v>
      </c>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152" t="s">
        <v>1066</v>
      </c>
      <c r="BH458" s="152"/>
      <c r="BI458" s="152" t="s">
        <v>1066</v>
      </c>
      <c r="BJ458" s="30">
        <v>1</v>
      </c>
      <c r="BK458" s="30">
        <v>2</v>
      </c>
      <c r="BL458" s="30">
        <v>2</v>
      </c>
      <c r="BM458" s="30">
        <v>2</v>
      </c>
      <c r="BN458" s="23">
        <v>1</v>
      </c>
      <c r="BO458" s="23">
        <v>2</v>
      </c>
      <c r="BP458" s="30">
        <v>2</v>
      </c>
      <c r="BQ458" s="30">
        <v>2</v>
      </c>
      <c r="BR458" s="30">
        <v>2</v>
      </c>
      <c r="BS458" s="30">
        <v>2</v>
      </c>
      <c r="BT458" s="30">
        <v>2</v>
      </c>
      <c r="BU458" s="23">
        <v>2</v>
      </c>
      <c r="BV458" s="30">
        <v>2</v>
      </c>
      <c r="BW458" s="23">
        <v>1</v>
      </c>
      <c r="BX458" s="30">
        <v>2</v>
      </c>
      <c r="BY458" s="30">
        <v>2</v>
      </c>
      <c r="BZ458" s="30">
        <v>2</v>
      </c>
      <c r="CA458" s="30">
        <v>1</v>
      </c>
      <c r="CB458" s="30"/>
      <c r="CC458" s="185">
        <f>COUNTIF(BJ458:CA458,"2")</f>
        <v>14</v>
      </c>
      <c r="CD458" s="186">
        <f t="shared" ref="CD458" si="1475">CC458/(CC458+CE458+CG458+CI458)</f>
        <v>0.77777777777777779</v>
      </c>
      <c r="CE458" s="185">
        <f>COUNTIF(BJ458:CA458,"1")</f>
        <v>4</v>
      </c>
      <c r="CF458" s="186">
        <f t="shared" ref="CF458" si="1476">CE458/(CC458+CE458+CG458+CI458)</f>
        <v>0.22222222222222221</v>
      </c>
      <c r="CG458" s="185">
        <f>COUNTIF(BJ458:CA458,"0")</f>
        <v>0</v>
      </c>
      <c r="CH458" s="186">
        <f t="shared" ref="CH458" si="1477">CG458/(CC458+CE458+CG458+CI458)</f>
        <v>0</v>
      </c>
      <c r="CI458" s="185">
        <f>COUNTIF(BJ458:CA458,"KĐG")</f>
        <v>0</v>
      </c>
      <c r="CJ458" s="186">
        <f t="shared" ref="CJ458" si="1478">CI458/(CC458+CE458+CG458+CI458)</f>
        <v>0</v>
      </c>
      <c r="CK458" s="187">
        <f t="shared" ref="CK458" si="1479">(((CC458*2)+(CE458*1)+(CG458*0)))/(CC458+CE458+CG458)</f>
        <v>1.7777777777777777</v>
      </c>
      <c r="CL458" s="169" t="str">
        <f t="shared" ref="CL458" si="1480">IF(CJ458&gt;=50%,"KĐG",IF(CK458&gt;=1.6,"ĐMT",IF(CK458&gt;=1,"CCG","CĐ")))</f>
        <v>ĐMT</v>
      </c>
      <c r="CM458" s="30"/>
      <c r="CN458" s="30"/>
      <c r="CO458" s="130"/>
      <c r="CP458" s="130"/>
      <c r="CQ458" s="130"/>
      <c r="CR458" s="130"/>
      <c r="CS458" s="130"/>
      <c r="CT458" s="130"/>
      <c r="CU458" s="130"/>
      <c r="CV458" s="130"/>
      <c r="CW458" s="130"/>
      <c r="CX458" s="130"/>
      <c r="CY458" s="30"/>
      <c r="CZ458" s="30"/>
      <c r="DA458" s="30"/>
      <c r="DB458" s="30"/>
      <c r="DC458" s="30"/>
      <c r="DD458" s="30"/>
      <c r="DE458" s="30"/>
      <c r="DF458" s="30"/>
      <c r="DG458" s="30"/>
      <c r="DH458" s="135"/>
      <c r="DI458" s="30"/>
      <c r="DJ458" s="30"/>
      <c r="DK458" s="30"/>
      <c r="DL458" s="30"/>
      <c r="DM458" s="30"/>
      <c r="DN458" s="30"/>
      <c r="DO458" s="30"/>
      <c r="DP458" s="30"/>
      <c r="DQ458" s="30"/>
      <c r="DR458" s="135"/>
      <c r="DS458" s="30"/>
      <c r="DT458" s="30"/>
      <c r="DU458" s="30"/>
      <c r="DV458" s="130"/>
      <c r="DW458" s="130"/>
      <c r="DX458" s="130"/>
      <c r="DY458" s="130"/>
      <c r="DZ458" s="130"/>
      <c r="EA458" s="130"/>
      <c r="EB458" s="130"/>
      <c r="EC458" s="130"/>
      <c r="ED458" s="130"/>
      <c r="EE458" s="130"/>
      <c r="EF458" s="130"/>
      <c r="EG458" s="130"/>
      <c r="EH458" s="130"/>
      <c r="EI458" s="130"/>
      <c r="EJ458" s="130"/>
      <c r="EK458" s="130"/>
      <c r="EL458" s="130"/>
      <c r="EM458" s="130"/>
      <c r="EN458" s="130"/>
      <c r="EO458" s="130"/>
      <c r="EP458" s="30"/>
      <c r="EQ458" s="30"/>
      <c r="ER458" s="30"/>
      <c r="ES458" s="30"/>
      <c r="ET458" s="30"/>
      <c r="EU458" s="30"/>
      <c r="EV458" s="30"/>
      <c r="EW458" s="30"/>
      <c r="EX458" s="30"/>
      <c r="EY458" s="135"/>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130"/>
      <c r="LE458" s="130"/>
      <c r="LF458" s="130"/>
      <c r="LG458" s="130"/>
      <c r="LH458" s="130"/>
      <c r="LI458" s="130"/>
      <c r="LJ458" s="130"/>
      <c r="LK458" s="130"/>
      <c r="LL458" s="130"/>
      <c r="LM458" s="130"/>
      <c r="LN458" s="130"/>
      <c r="LO458" s="130"/>
      <c r="LP458" s="130"/>
      <c r="LQ458" s="130"/>
      <c r="LR458" s="130"/>
      <c r="LS458" s="130"/>
      <c r="LT458" s="130"/>
      <c r="LU458" s="130"/>
      <c r="LV458" s="130"/>
      <c r="LW458" s="130"/>
      <c r="LX458" s="135"/>
      <c r="LY458" s="30"/>
      <c r="LZ458" s="30"/>
      <c r="MA458" s="30"/>
      <c r="MB458" s="30"/>
      <c r="MC458" s="30"/>
      <c r="MD458" s="30"/>
      <c r="ME458" s="30"/>
      <c r="MF458" s="30"/>
      <c r="MG458" s="30"/>
      <c r="MH458" s="30"/>
      <c r="MI458" s="30"/>
      <c r="MJ458" s="30"/>
      <c r="MK458" s="30"/>
      <c r="ML458" s="30"/>
      <c r="MM458" s="30"/>
      <c r="MN458" s="30"/>
      <c r="MO458" s="30"/>
      <c r="MP458" s="30"/>
      <c r="MQ458" s="30"/>
      <c r="MR458" s="30"/>
      <c r="MS458" s="30"/>
      <c r="MT458" s="30"/>
      <c r="MU458" s="30"/>
      <c r="MV458" s="30"/>
      <c r="MW458" s="30"/>
      <c r="MX458" s="30"/>
      <c r="MY458" s="30"/>
      <c r="MZ458" s="30"/>
      <c r="NA458" s="30"/>
      <c r="NB458" s="30"/>
      <c r="NC458" s="135"/>
      <c r="ND458" s="30"/>
      <c r="NE458" s="30"/>
      <c r="NF458" s="30"/>
      <c r="NG458" s="30"/>
      <c r="NH458" s="30"/>
      <c r="NI458" s="30"/>
      <c r="NJ458" s="30"/>
      <c r="NK458" s="30"/>
      <c r="NL458" s="30"/>
      <c r="NM458" s="30"/>
      <c r="NN458" s="30"/>
      <c r="NO458" s="30"/>
      <c r="NP458" s="30"/>
      <c r="NQ458" s="30"/>
      <c r="NR458" s="30"/>
      <c r="NS458" s="30"/>
      <c r="NT458" s="30"/>
      <c r="NU458" s="30"/>
      <c r="NV458" s="30"/>
      <c r="NW458" s="30"/>
      <c r="NX458" s="30"/>
      <c r="NY458" s="30"/>
      <c r="NZ458" s="30"/>
      <c r="OA458" s="30"/>
      <c r="OB458" s="30"/>
      <c r="OC458" s="30"/>
      <c r="OD458" s="30"/>
      <c r="OE458" s="30"/>
      <c r="OF458" s="30"/>
      <c r="OG458" s="30"/>
      <c r="OH458" s="30"/>
      <c r="OI458" s="30"/>
      <c r="OJ458" s="30"/>
      <c r="OK458" s="30"/>
      <c r="OL458" s="30"/>
      <c r="OM458" s="30">
        <f t="shared" si="1420"/>
        <v>1</v>
      </c>
      <c r="ON458" s="51"/>
    </row>
    <row r="459" spans="1:404" ht="189" hidden="1">
      <c r="A459" s="310"/>
      <c r="B459" s="69">
        <v>137</v>
      </c>
      <c r="C459" s="16" t="s">
        <v>81</v>
      </c>
      <c r="D459" s="68" t="s">
        <v>0</v>
      </c>
      <c r="E459" s="24" t="s">
        <v>103</v>
      </c>
      <c r="F459" s="82" t="s">
        <v>2</v>
      </c>
      <c r="G459" s="29"/>
      <c r="H459" s="81" t="s">
        <v>103</v>
      </c>
      <c r="I459" s="26" t="s">
        <v>1211</v>
      </c>
      <c r="J459" s="54"/>
      <c r="K459" s="30" t="s">
        <v>636</v>
      </c>
      <c r="L459" s="30" t="s">
        <v>957</v>
      </c>
      <c r="M459" s="29" t="s">
        <v>985</v>
      </c>
      <c r="N459" s="93" t="s">
        <v>981</v>
      </c>
      <c r="O459" s="301"/>
      <c r="P459" s="301"/>
      <c r="Q459" s="30"/>
      <c r="R459" s="30"/>
      <c r="S459" s="30" t="s">
        <v>27</v>
      </c>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152" t="s">
        <v>1066</v>
      </c>
      <c r="CN459" s="152" t="s">
        <v>1066</v>
      </c>
      <c r="CO459" s="152" t="s">
        <v>1066</v>
      </c>
      <c r="CP459" s="30">
        <v>2</v>
      </c>
      <c r="CQ459" s="30">
        <v>2</v>
      </c>
      <c r="CR459" s="30">
        <v>2</v>
      </c>
      <c r="CS459" s="30">
        <v>2</v>
      </c>
      <c r="CT459" s="23">
        <v>1</v>
      </c>
      <c r="CU459" s="23">
        <v>2</v>
      </c>
      <c r="CV459" s="30">
        <v>2</v>
      </c>
      <c r="CW459" s="30">
        <v>2</v>
      </c>
      <c r="CX459" s="30">
        <v>2</v>
      </c>
      <c r="CY459" s="30">
        <v>1</v>
      </c>
      <c r="CZ459" s="30">
        <v>2</v>
      </c>
      <c r="DA459" s="23">
        <v>2</v>
      </c>
      <c r="DB459" s="30">
        <v>2</v>
      </c>
      <c r="DC459" s="23">
        <v>1</v>
      </c>
      <c r="DD459" s="30">
        <v>2</v>
      </c>
      <c r="DE459" s="30">
        <v>2</v>
      </c>
      <c r="DF459" s="30">
        <v>2</v>
      </c>
      <c r="DG459" s="30"/>
      <c r="DH459" s="201">
        <f>COUNTIF(CP459:DG459,"2")</f>
        <v>14</v>
      </c>
      <c r="DI459" s="198">
        <f t="shared" ref="DI459" si="1481">DH459/(DH459+DJ459+DL459+DN459)</f>
        <v>0.82352941176470584</v>
      </c>
      <c r="DJ459" s="201">
        <f>COUNTIF(CP459:DG459,"1")</f>
        <v>3</v>
      </c>
      <c r="DK459" s="198">
        <f t="shared" ref="DK459" si="1482">DJ459/(DH459+DJ459+DL459+DN459)</f>
        <v>0.17647058823529413</v>
      </c>
      <c r="DL459" s="201">
        <f>COUNTIF(CP459:DG459,"0")</f>
        <v>0</v>
      </c>
      <c r="DM459" s="198">
        <f t="shared" ref="DM459" si="1483">DL459/(DH459+DJ459+DL459+DN459)</f>
        <v>0</v>
      </c>
      <c r="DN459" s="201">
        <f>COUNTIF(CP459:DG459,"KĐG")</f>
        <v>0</v>
      </c>
      <c r="DO459" s="198">
        <f t="shared" ref="DO459" si="1484">DN459/(DH459+DJ459+DL459+DN459)</f>
        <v>0</v>
      </c>
      <c r="DP459" s="199">
        <f t="shared" ref="DP459" si="1485">(((DH459*2)+(DJ459*1)+(DL459*0)))/(DH459+DJ459+DL459)</f>
        <v>1.8235294117647058</v>
      </c>
      <c r="DQ459" s="169" t="str">
        <f t="shared" ref="DQ459" si="1486">IF(DO459&gt;=50%,"KĐG",IF(DP459&gt;=1.6,"ĐMT",IF(DP459&gt;=1,"CCG","CĐ")))</f>
        <v>ĐMT</v>
      </c>
      <c r="DR459" s="135"/>
      <c r="DS459" s="30"/>
      <c r="DT459" s="30"/>
      <c r="DU459" s="30"/>
      <c r="DV459" s="130"/>
      <c r="DW459" s="130"/>
      <c r="DX459" s="130"/>
      <c r="DY459" s="130"/>
      <c r="DZ459" s="130"/>
      <c r="EA459" s="130"/>
      <c r="EB459" s="130"/>
      <c r="EC459" s="130"/>
      <c r="ED459" s="130"/>
      <c r="EE459" s="130"/>
      <c r="EF459" s="130"/>
      <c r="EG459" s="130"/>
      <c r="EH459" s="130"/>
      <c r="EI459" s="130"/>
      <c r="EJ459" s="130"/>
      <c r="EK459" s="130"/>
      <c r="EL459" s="130"/>
      <c r="EM459" s="130"/>
      <c r="EN459" s="130"/>
      <c r="EO459" s="130"/>
      <c r="EP459" s="30"/>
      <c r="EQ459" s="30"/>
      <c r="ER459" s="30"/>
      <c r="ES459" s="30"/>
      <c r="ET459" s="30"/>
      <c r="EU459" s="30"/>
      <c r="EV459" s="30"/>
      <c r="EW459" s="30"/>
      <c r="EX459" s="30"/>
      <c r="EY459" s="135"/>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130"/>
      <c r="LE459" s="130"/>
      <c r="LF459" s="130"/>
      <c r="LG459" s="130"/>
      <c r="LH459" s="130"/>
      <c r="LI459" s="130"/>
      <c r="LJ459" s="130"/>
      <c r="LK459" s="130"/>
      <c r="LL459" s="130"/>
      <c r="LM459" s="130"/>
      <c r="LN459" s="130"/>
      <c r="LO459" s="130"/>
      <c r="LP459" s="130"/>
      <c r="LQ459" s="130"/>
      <c r="LR459" s="130"/>
      <c r="LS459" s="130"/>
      <c r="LT459" s="130"/>
      <c r="LU459" s="130"/>
      <c r="LV459" s="130"/>
      <c r="LW459" s="130"/>
      <c r="LX459" s="135"/>
      <c r="LY459" s="30"/>
      <c r="LZ459" s="30"/>
      <c r="MA459" s="30"/>
      <c r="MB459" s="30"/>
      <c r="MC459" s="30"/>
      <c r="MD459" s="30"/>
      <c r="ME459" s="30"/>
      <c r="MF459" s="30"/>
      <c r="MG459" s="30"/>
      <c r="MH459" s="30"/>
      <c r="MI459" s="30"/>
      <c r="MJ459" s="30"/>
      <c r="MK459" s="30"/>
      <c r="ML459" s="30"/>
      <c r="MM459" s="30"/>
      <c r="MN459" s="30"/>
      <c r="MO459" s="30"/>
      <c r="MP459" s="30"/>
      <c r="MQ459" s="30"/>
      <c r="MR459" s="30"/>
      <c r="MS459" s="30"/>
      <c r="MT459" s="30"/>
      <c r="MU459" s="30"/>
      <c r="MV459" s="30"/>
      <c r="MW459" s="30"/>
      <c r="MX459" s="30"/>
      <c r="MY459" s="30"/>
      <c r="MZ459" s="30"/>
      <c r="NA459" s="30"/>
      <c r="NB459" s="30"/>
      <c r="NC459" s="135"/>
      <c r="ND459" s="30"/>
      <c r="NE459" s="30"/>
      <c r="NF459" s="30"/>
      <c r="NG459" s="30"/>
      <c r="NH459" s="30"/>
      <c r="NI459" s="30"/>
      <c r="NJ459" s="30"/>
      <c r="NK459" s="30"/>
      <c r="NL459" s="30"/>
      <c r="NM459" s="30"/>
      <c r="NN459" s="30"/>
      <c r="NO459" s="30"/>
      <c r="NP459" s="30"/>
      <c r="NQ459" s="30"/>
      <c r="NR459" s="30"/>
      <c r="NS459" s="30"/>
      <c r="NT459" s="30"/>
      <c r="NU459" s="30"/>
      <c r="NV459" s="30"/>
      <c r="NW459" s="30"/>
      <c r="NX459" s="30"/>
      <c r="NY459" s="30"/>
      <c r="NZ459" s="30"/>
      <c r="OA459" s="30"/>
      <c r="OB459" s="30"/>
      <c r="OC459" s="30"/>
      <c r="OD459" s="30"/>
      <c r="OE459" s="30"/>
      <c r="OF459" s="30"/>
      <c r="OG459" s="30"/>
      <c r="OH459" s="30"/>
      <c r="OI459" s="30"/>
      <c r="OJ459" s="30"/>
      <c r="OK459" s="30"/>
      <c r="OL459" s="30"/>
      <c r="OM459" s="30">
        <f t="shared" si="1420"/>
        <v>1</v>
      </c>
      <c r="ON459" s="51"/>
    </row>
    <row r="460" spans="1:404" ht="189" hidden="1">
      <c r="A460" s="310"/>
      <c r="B460" s="69">
        <v>137</v>
      </c>
      <c r="C460" s="16" t="s">
        <v>81</v>
      </c>
      <c r="D460" s="68" t="s">
        <v>0</v>
      </c>
      <c r="E460" s="70" t="s">
        <v>104</v>
      </c>
      <c r="F460" s="82" t="s">
        <v>2</v>
      </c>
      <c r="G460" s="68"/>
      <c r="H460" s="81" t="s">
        <v>104</v>
      </c>
      <c r="I460" s="26" t="s">
        <v>1247</v>
      </c>
      <c r="J460" s="67"/>
      <c r="K460" s="30" t="s">
        <v>636</v>
      </c>
      <c r="L460" s="30" t="s">
        <v>957</v>
      </c>
      <c r="M460" s="29" t="s">
        <v>985</v>
      </c>
      <c r="N460" s="93" t="s">
        <v>981</v>
      </c>
      <c r="O460" s="301"/>
      <c r="P460" s="301"/>
      <c r="Q460" s="30"/>
      <c r="R460" s="30"/>
      <c r="S460" s="30"/>
      <c r="T460" s="30" t="s">
        <v>27</v>
      </c>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130"/>
      <c r="CP460" s="130"/>
      <c r="CQ460" s="130"/>
      <c r="CR460" s="130"/>
      <c r="CS460" s="130"/>
      <c r="CT460" s="130"/>
      <c r="CU460" s="130"/>
      <c r="CV460" s="130"/>
      <c r="CW460" s="130"/>
      <c r="CX460" s="130"/>
      <c r="CY460" s="30"/>
      <c r="CZ460" s="30"/>
      <c r="DA460" s="30"/>
      <c r="DB460" s="30"/>
      <c r="DC460" s="30"/>
      <c r="DD460" s="30"/>
      <c r="DE460" s="30"/>
      <c r="DF460" s="30"/>
      <c r="DG460" s="30"/>
      <c r="DH460" s="135"/>
      <c r="DI460" s="30"/>
      <c r="DJ460" s="30"/>
      <c r="DK460" s="30"/>
      <c r="DL460" s="30"/>
      <c r="DM460" s="30"/>
      <c r="DN460" s="30"/>
      <c r="DO460" s="30"/>
      <c r="DP460" s="30"/>
      <c r="DQ460" s="30"/>
      <c r="DR460" s="152" t="s">
        <v>1066</v>
      </c>
      <c r="DS460" s="152"/>
      <c r="DT460" s="152" t="s">
        <v>1066</v>
      </c>
      <c r="DU460" s="152" t="s">
        <v>1066</v>
      </c>
      <c r="DV460" s="152" t="s">
        <v>1066</v>
      </c>
      <c r="DW460" s="30">
        <v>1</v>
      </c>
      <c r="DX460" s="30">
        <v>2</v>
      </c>
      <c r="DY460" s="30">
        <v>2</v>
      </c>
      <c r="DZ460" s="30">
        <v>2</v>
      </c>
      <c r="EA460" s="23">
        <v>1</v>
      </c>
      <c r="EB460" s="23">
        <v>2</v>
      </c>
      <c r="EC460" s="30">
        <v>2</v>
      </c>
      <c r="ED460" s="30">
        <v>2</v>
      </c>
      <c r="EE460" s="30">
        <v>2</v>
      </c>
      <c r="EF460" s="30">
        <v>2</v>
      </c>
      <c r="EG460" s="30">
        <v>1</v>
      </c>
      <c r="EH460" s="23">
        <v>2</v>
      </c>
      <c r="EI460" s="30">
        <v>2</v>
      </c>
      <c r="EJ460" s="23">
        <v>1</v>
      </c>
      <c r="EK460" s="30">
        <v>2</v>
      </c>
      <c r="EL460" s="30">
        <v>2</v>
      </c>
      <c r="EM460" s="30">
        <v>2</v>
      </c>
      <c r="EN460" s="30"/>
      <c r="EO460" s="208">
        <f>COUNTIF(DW460:EN460,"2")</f>
        <v>13</v>
      </c>
      <c r="EP460" s="207">
        <f t="shared" ref="EP460" si="1487">EO460/(EO460+EQ460+ES460+EU460)</f>
        <v>0.76470588235294112</v>
      </c>
      <c r="EQ460" s="208">
        <f>COUNTIF(DW460:EN460,"1")</f>
        <v>4</v>
      </c>
      <c r="ER460" s="207">
        <f t="shared" ref="ER460" si="1488">EQ460/(EO460+EQ460+ES460+EU460)</f>
        <v>0.23529411764705882</v>
      </c>
      <c r="ES460" s="208">
        <f>COUNTIF(DW460:EN460,"0")</f>
        <v>0</v>
      </c>
      <c r="ET460" s="207">
        <f t="shared" ref="ET460" si="1489">ES460/(EO460+EQ460+ES460+EU460)</f>
        <v>0</v>
      </c>
      <c r="EU460" s="208">
        <f>COUNTIF(DW460:EN460,"KĐG")</f>
        <v>0</v>
      </c>
      <c r="EV460" s="207">
        <f t="shared" ref="EV460" si="1490">EU460/(EO460+EQ460+ES460+EU460)</f>
        <v>0</v>
      </c>
      <c r="EW460" s="209">
        <f t="shared" ref="EW460" si="1491">(((EO460*2)+(EQ460*1)+(ES460*0)))/(EO460+EQ460+ES460)</f>
        <v>1.7647058823529411</v>
      </c>
      <c r="EX460" s="169" t="str">
        <f t="shared" ref="EX460" si="1492">IF(EV460&gt;=50%,"KĐG",IF(EW460&gt;=1.6,"ĐMT",IF(EW460&gt;=1,"CCG","CĐ")))</f>
        <v>ĐMT</v>
      </c>
      <c r="EY460" s="135"/>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c r="JW460" s="3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130"/>
      <c r="LE460" s="130"/>
      <c r="LF460" s="130"/>
      <c r="LG460" s="130"/>
      <c r="LH460" s="130"/>
      <c r="LI460" s="130"/>
      <c r="LJ460" s="130"/>
      <c r="LK460" s="130"/>
      <c r="LL460" s="130"/>
      <c r="LM460" s="130"/>
      <c r="LN460" s="130"/>
      <c r="LO460" s="130"/>
      <c r="LP460" s="130"/>
      <c r="LQ460" s="130"/>
      <c r="LR460" s="130"/>
      <c r="LS460" s="130"/>
      <c r="LT460" s="130"/>
      <c r="LU460" s="130"/>
      <c r="LV460" s="130"/>
      <c r="LW460" s="130"/>
      <c r="LX460" s="135"/>
      <c r="LY460" s="30"/>
      <c r="LZ460" s="30"/>
      <c r="MA460" s="30"/>
      <c r="MB460" s="30"/>
      <c r="MC460" s="30"/>
      <c r="MD460" s="30"/>
      <c r="ME460" s="30"/>
      <c r="MF460" s="30"/>
      <c r="MG460" s="30"/>
      <c r="MH460" s="30"/>
      <c r="MI460" s="30"/>
      <c r="MJ460" s="30"/>
      <c r="MK460" s="30"/>
      <c r="ML460" s="30"/>
      <c r="MM460" s="30"/>
      <c r="MN460" s="30"/>
      <c r="MO460" s="30"/>
      <c r="MP460" s="30"/>
      <c r="MQ460" s="30"/>
      <c r="MR460" s="30"/>
      <c r="MS460" s="30"/>
      <c r="MT460" s="30"/>
      <c r="MU460" s="30"/>
      <c r="MV460" s="30"/>
      <c r="MW460" s="30"/>
      <c r="MX460" s="30"/>
      <c r="MY460" s="30"/>
      <c r="MZ460" s="30"/>
      <c r="NA460" s="30"/>
      <c r="NB460" s="30"/>
      <c r="NC460" s="135"/>
      <c r="ND460" s="30"/>
      <c r="NE460" s="30"/>
      <c r="NF460" s="30"/>
      <c r="NG460" s="30"/>
      <c r="NH460" s="30"/>
      <c r="NI460" s="30"/>
      <c r="NJ460" s="30"/>
      <c r="NK460" s="30"/>
      <c r="NL460" s="30"/>
      <c r="NM460" s="30"/>
      <c r="NN460" s="30"/>
      <c r="NO460" s="30"/>
      <c r="NP460" s="30"/>
      <c r="NQ460" s="30"/>
      <c r="NR460" s="30"/>
      <c r="NS460" s="30"/>
      <c r="NT460" s="30"/>
      <c r="NU460" s="30"/>
      <c r="NV460" s="30"/>
      <c r="NW460" s="30"/>
      <c r="NX460" s="30"/>
      <c r="NY460" s="30"/>
      <c r="NZ460" s="30"/>
      <c r="OA460" s="30"/>
      <c r="OB460" s="30"/>
      <c r="OC460" s="30"/>
      <c r="OD460" s="30"/>
      <c r="OE460" s="30"/>
      <c r="OF460" s="30"/>
      <c r="OG460" s="30"/>
      <c r="OH460" s="30"/>
      <c r="OI460" s="30"/>
      <c r="OJ460" s="30"/>
      <c r="OK460" s="30"/>
      <c r="OL460" s="30"/>
      <c r="OM460" s="30">
        <f t="shared" si="1420"/>
        <v>1</v>
      </c>
      <c r="ON460" s="69"/>
    </row>
    <row r="461" spans="1:404" ht="53.25" hidden="1" customHeight="1">
      <c r="A461" s="310"/>
      <c r="B461" s="69">
        <v>137</v>
      </c>
      <c r="C461" s="16" t="s">
        <v>81</v>
      </c>
      <c r="D461" s="68" t="s">
        <v>0</v>
      </c>
      <c r="E461" s="24" t="s">
        <v>105</v>
      </c>
      <c r="F461" s="82" t="s">
        <v>2</v>
      </c>
      <c r="G461" s="14"/>
      <c r="H461" s="81" t="s">
        <v>105</v>
      </c>
      <c r="I461" s="26" t="s">
        <v>1271</v>
      </c>
      <c r="J461" s="54"/>
      <c r="K461" s="30" t="s">
        <v>636</v>
      </c>
      <c r="L461" s="30" t="s">
        <v>957</v>
      </c>
      <c r="M461" s="29" t="s">
        <v>985</v>
      </c>
      <c r="N461" s="93" t="s">
        <v>981</v>
      </c>
      <c r="O461" s="301"/>
      <c r="P461" s="301"/>
      <c r="Q461" s="30"/>
      <c r="R461" s="30"/>
      <c r="S461" s="30"/>
      <c r="T461" s="30"/>
      <c r="U461" s="30" t="s">
        <v>27</v>
      </c>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130"/>
      <c r="CP461" s="130"/>
      <c r="CQ461" s="130"/>
      <c r="CR461" s="130"/>
      <c r="CS461" s="130"/>
      <c r="CT461" s="130"/>
      <c r="CU461" s="130"/>
      <c r="CV461" s="130"/>
      <c r="CW461" s="130"/>
      <c r="CX461" s="130"/>
      <c r="CY461" s="30"/>
      <c r="CZ461" s="30"/>
      <c r="DA461" s="30"/>
      <c r="DB461" s="30"/>
      <c r="DC461" s="30"/>
      <c r="DD461" s="30"/>
      <c r="DE461" s="30"/>
      <c r="DF461" s="30"/>
      <c r="DG461" s="30"/>
      <c r="DH461" s="135"/>
      <c r="DI461" s="30"/>
      <c r="DJ461" s="30"/>
      <c r="DK461" s="30"/>
      <c r="DL461" s="30"/>
      <c r="DM461" s="30"/>
      <c r="DN461" s="30"/>
      <c r="DO461" s="30"/>
      <c r="DP461" s="30"/>
      <c r="DQ461" s="30"/>
      <c r="DR461" s="135"/>
      <c r="DS461" s="30"/>
      <c r="DT461" s="30"/>
      <c r="DU461" s="30"/>
      <c r="DV461" s="130"/>
      <c r="DW461" s="130"/>
      <c r="DX461" s="130"/>
      <c r="DY461" s="130"/>
      <c r="DZ461" s="130"/>
      <c r="EA461" s="130"/>
      <c r="EB461" s="130"/>
      <c r="EC461" s="130"/>
      <c r="ED461" s="130"/>
      <c r="EE461" s="130"/>
      <c r="EF461" s="130"/>
      <c r="EG461" s="130"/>
      <c r="EH461" s="130"/>
      <c r="EI461" s="130"/>
      <c r="EJ461" s="130"/>
      <c r="EK461" s="130"/>
      <c r="EL461" s="130"/>
      <c r="EM461" s="130"/>
      <c r="EN461" s="130"/>
      <c r="EO461" s="130"/>
      <c r="EP461" s="30"/>
      <c r="EQ461" s="30"/>
      <c r="ER461" s="30"/>
      <c r="ES461" s="30"/>
      <c r="ET461" s="30"/>
      <c r="EU461" s="30"/>
      <c r="EV461" s="30"/>
      <c r="EW461" s="30"/>
      <c r="EX461" s="30"/>
      <c r="EY461" s="152"/>
      <c r="EZ461" s="152" t="s">
        <v>1066</v>
      </c>
      <c r="FA461" s="152" t="s">
        <v>1066</v>
      </c>
      <c r="FB461" s="30">
        <v>1</v>
      </c>
      <c r="FC461" s="30">
        <v>1</v>
      </c>
      <c r="FD461" s="30">
        <v>2</v>
      </c>
      <c r="FE461" s="30">
        <v>2</v>
      </c>
      <c r="FF461" s="23">
        <v>1</v>
      </c>
      <c r="FG461" s="23">
        <v>2</v>
      </c>
      <c r="FH461" s="30">
        <v>2</v>
      </c>
      <c r="FI461" s="30">
        <v>2</v>
      </c>
      <c r="FJ461" s="30">
        <v>2</v>
      </c>
      <c r="FK461" s="30">
        <v>2</v>
      </c>
      <c r="FL461" s="30">
        <v>2</v>
      </c>
      <c r="FM461" s="23">
        <v>2</v>
      </c>
      <c r="FN461" s="30">
        <v>2</v>
      </c>
      <c r="FO461" s="23">
        <v>1</v>
      </c>
      <c r="FP461" s="30">
        <v>2</v>
      </c>
      <c r="FQ461" s="30">
        <v>2</v>
      </c>
      <c r="FR461" s="30">
        <v>2</v>
      </c>
      <c r="FS461" s="30"/>
      <c r="FT461" s="214">
        <f>COUNTIF(FB461:FS461,"2")</f>
        <v>13</v>
      </c>
      <c r="FU461" s="215">
        <f t="shared" ref="FU461" si="1493">FT461/(FT461+FV461+FX461+FZ461)</f>
        <v>0.76470588235294112</v>
      </c>
      <c r="FV461" s="214">
        <f>COUNTIF(FB461:FS461,"1")</f>
        <v>4</v>
      </c>
      <c r="FW461" s="215">
        <f t="shared" ref="FW461" si="1494">FV461/(FT461+FV461+FX461+FZ461)</f>
        <v>0.23529411764705882</v>
      </c>
      <c r="FX461" s="214">
        <f>COUNTIF(FB461:FS461,"0")</f>
        <v>0</v>
      </c>
      <c r="FY461" s="215">
        <f t="shared" ref="FY461" si="1495">FX461/(FT461+FV461+FX461+FZ461)</f>
        <v>0</v>
      </c>
      <c r="FZ461" s="214">
        <f>COUNTIF(FB461:FS461,"KĐG")</f>
        <v>0</v>
      </c>
      <c r="GA461" s="215">
        <f t="shared" ref="GA461" si="1496">FZ461/(FT461+FV461+FX461+FZ461)</f>
        <v>0</v>
      </c>
      <c r="GB461" s="216">
        <f t="shared" ref="GB461" si="1497">(((FT461*2)+(FV461*1)+(FX461*0)))/(FT461+FV461+FX461)</f>
        <v>1.7647058823529411</v>
      </c>
      <c r="GC461" s="169" t="str">
        <f t="shared" ref="GC461" si="1498">IF(GA461&gt;=50%,"KĐG",IF(GB461&gt;=1.6,"ĐMT",IF(GB461&gt;=1,"CCG","CĐ")))</f>
        <v>ĐMT</v>
      </c>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130"/>
      <c r="LE461" s="130"/>
      <c r="LF461" s="130"/>
      <c r="LG461" s="130"/>
      <c r="LH461" s="130"/>
      <c r="LI461" s="130"/>
      <c r="LJ461" s="130"/>
      <c r="LK461" s="130"/>
      <c r="LL461" s="130"/>
      <c r="LM461" s="130"/>
      <c r="LN461" s="130"/>
      <c r="LO461" s="130"/>
      <c r="LP461" s="130"/>
      <c r="LQ461" s="130"/>
      <c r="LR461" s="130"/>
      <c r="LS461" s="130"/>
      <c r="LT461" s="130"/>
      <c r="LU461" s="130"/>
      <c r="LV461" s="130"/>
      <c r="LW461" s="130"/>
      <c r="LX461" s="135"/>
      <c r="LY461" s="30"/>
      <c r="LZ461" s="30"/>
      <c r="MA461" s="30"/>
      <c r="MB461" s="30"/>
      <c r="MC461" s="30"/>
      <c r="MD461" s="30"/>
      <c r="ME461" s="30"/>
      <c r="MF461" s="30"/>
      <c r="MG461" s="30"/>
      <c r="MH461" s="30"/>
      <c r="MI461" s="30"/>
      <c r="MJ461" s="30"/>
      <c r="MK461" s="30"/>
      <c r="ML461" s="30"/>
      <c r="MM461" s="30"/>
      <c r="MN461" s="30"/>
      <c r="MO461" s="30"/>
      <c r="MP461" s="30"/>
      <c r="MQ461" s="30"/>
      <c r="MR461" s="30"/>
      <c r="MS461" s="30"/>
      <c r="MT461" s="30"/>
      <c r="MU461" s="30"/>
      <c r="MV461" s="30"/>
      <c r="MW461" s="30"/>
      <c r="MX461" s="30"/>
      <c r="MY461" s="30"/>
      <c r="MZ461" s="30"/>
      <c r="NA461" s="30"/>
      <c r="NB461" s="30"/>
      <c r="NC461" s="135"/>
      <c r="ND461" s="30"/>
      <c r="NE461" s="30"/>
      <c r="NF461" s="30"/>
      <c r="NG461" s="30"/>
      <c r="NH461" s="30"/>
      <c r="NI461" s="30"/>
      <c r="NJ461" s="30"/>
      <c r="NK461" s="30"/>
      <c r="NL461" s="30"/>
      <c r="NM461" s="30"/>
      <c r="NN461" s="30"/>
      <c r="NO461" s="30"/>
      <c r="NP461" s="30"/>
      <c r="NQ461" s="30"/>
      <c r="NR461" s="30"/>
      <c r="NS461" s="30"/>
      <c r="NT461" s="30"/>
      <c r="NU461" s="30"/>
      <c r="NV461" s="30"/>
      <c r="NW461" s="30"/>
      <c r="NX461" s="30"/>
      <c r="NY461" s="30"/>
      <c r="NZ461" s="30"/>
      <c r="OA461" s="30"/>
      <c r="OB461" s="30"/>
      <c r="OC461" s="30"/>
      <c r="OD461" s="30"/>
      <c r="OE461" s="30"/>
      <c r="OF461" s="30"/>
      <c r="OG461" s="30"/>
      <c r="OH461" s="30"/>
      <c r="OI461" s="30"/>
      <c r="OJ461" s="30"/>
      <c r="OK461" s="30"/>
      <c r="OL461" s="30"/>
      <c r="OM461" s="30">
        <f t="shared" si="1420"/>
        <v>1</v>
      </c>
      <c r="ON461" s="51"/>
    </row>
    <row r="462" spans="1:404" ht="52.5" hidden="1" customHeight="1">
      <c r="A462" s="310"/>
      <c r="B462" s="69">
        <v>137</v>
      </c>
      <c r="C462" s="16" t="s">
        <v>81</v>
      </c>
      <c r="D462" s="68" t="s">
        <v>0</v>
      </c>
      <c r="E462" s="24" t="s">
        <v>609</v>
      </c>
      <c r="F462" s="82" t="s">
        <v>2</v>
      </c>
      <c r="G462" s="14"/>
      <c r="H462" s="81" t="s">
        <v>609</v>
      </c>
      <c r="I462" s="34" t="s">
        <v>1306</v>
      </c>
      <c r="J462" s="54"/>
      <c r="K462" s="30" t="s">
        <v>636</v>
      </c>
      <c r="L462" s="30" t="s">
        <v>957</v>
      </c>
      <c r="M462" s="29" t="s">
        <v>985</v>
      </c>
      <c r="N462" s="93" t="s">
        <v>981</v>
      </c>
      <c r="O462" s="301"/>
      <c r="P462" s="301"/>
      <c r="Q462" s="30"/>
      <c r="R462" s="30"/>
      <c r="S462" s="30"/>
      <c r="T462" s="30"/>
      <c r="U462" s="30"/>
      <c r="V462" s="30" t="s">
        <v>27</v>
      </c>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130"/>
      <c r="CP462" s="130"/>
      <c r="CQ462" s="130"/>
      <c r="CR462" s="130"/>
      <c r="CS462" s="130"/>
      <c r="CT462" s="130"/>
      <c r="CU462" s="130"/>
      <c r="CV462" s="130"/>
      <c r="CW462" s="130"/>
      <c r="CX462" s="130"/>
      <c r="CY462" s="30"/>
      <c r="CZ462" s="30"/>
      <c r="DA462" s="30"/>
      <c r="DB462" s="30"/>
      <c r="DC462" s="30"/>
      <c r="DD462" s="30"/>
      <c r="DE462" s="30"/>
      <c r="DF462" s="30"/>
      <c r="DG462" s="30"/>
      <c r="DH462" s="135"/>
      <c r="DI462" s="30"/>
      <c r="DJ462" s="30"/>
      <c r="DK462" s="30"/>
      <c r="DL462" s="30"/>
      <c r="DM462" s="30"/>
      <c r="DN462" s="30"/>
      <c r="DO462" s="30"/>
      <c r="DP462" s="30"/>
      <c r="DQ462" s="30"/>
      <c r="DR462" s="135"/>
      <c r="DS462" s="30"/>
      <c r="DT462" s="30"/>
      <c r="DU462" s="30"/>
      <c r="DV462" s="130"/>
      <c r="DW462" s="130"/>
      <c r="DX462" s="130"/>
      <c r="DY462" s="130"/>
      <c r="DZ462" s="130"/>
      <c r="EA462" s="130"/>
      <c r="EB462" s="130"/>
      <c r="EC462" s="130"/>
      <c r="ED462" s="130"/>
      <c r="EE462" s="130"/>
      <c r="EF462" s="130"/>
      <c r="EG462" s="130"/>
      <c r="EH462" s="130"/>
      <c r="EI462" s="130"/>
      <c r="EJ462" s="130"/>
      <c r="EK462" s="130"/>
      <c r="EL462" s="130"/>
      <c r="EM462" s="130"/>
      <c r="EN462" s="130"/>
      <c r="EO462" s="130"/>
      <c r="EP462" s="30"/>
      <c r="EQ462" s="30"/>
      <c r="ER462" s="30"/>
      <c r="ES462" s="30"/>
      <c r="ET462" s="30"/>
      <c r="EU462" s="30"/>
      <c r="EV462" s="30"/>
      <c r="EW462" s="30"/>
      <c r="EX462" s="30"/>
      <c r="EY462" s="135"/>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152" t="s">
        <v>1066</v>
      </c>
      <c r="GE462" s="152" t="s">
        <v>1066</v>
      </c>
      <c r="GF462" s="30">
        <v>2</v>
      </c>
      <c r="GG462" s="30">
        <v>1</v>
      </c>
      <c r="GH462" s="30">
        <v>2</v>
      </c>
      <c r="GI462" s="30">
        <v>2</v>
      </c>
      <c r="GJ462" s="23">
        <v>1</v>
      </c>
      <c r="GK462" s="23">
        <v>2</v>
      </c>
      <c r="GL462" s="30">
        <v>2</v>
      </c>
      <c r="GM462" s="30">
        <v>2</v>
      </c>
      <c r="GN462" s="30">
        <v>2</v>
      </c>
      <c r="GO462" s="30">
        <v>2</v>
      </c>
      <c r="GP462" s="30">
        <v>2</v>
      </c>
      <c r="GQ462" s="30">
        <v>2</v>
      </c>
      <c r="GR462" s="30">
        <v>2</v>
      </c>
      <c r="GS462" s="23">
        <v>1</v>
      </c>
      <c r="GT462" s="30">
        <v>2</v>
      </c>
      <c r="GU462" s="30">
        <v>2</v>
      </c>
      <c r="GV462" s="30">
        <v>2</v>
      </c>
      <c r="GW462" s="30"/>
      <c r="GX462" s="30">
        <v>2</v>
      </c>
      <c r="GY462" s="224">
        <f>COUNTIF(GF462:GX462,"2")</f>
        <v>15</v>
      </c>
      <c r="GZ462" s="225">
        <f t="shared" ref="GZ462" si="1499">GY462/(GY462+HA462+HC462+HE462)</f>
        <v>0.83333333333333337</v>
      </c>
      <c r="HA462" s="224">
        <f>COUNTIF(GG462:GX462,"1")</f>
        <v>3</v>
      </c>
      <c r="HB462" s="225">
        <f t="shared" ref="HB462" si="1500">HA462/(GY462+HA462+HC462+HE462)</f>
        <v>0.16666666666666666</v>
      </c>
      <c r="HC462" s="224">
        <f>COUNTIF(GG462:GX462,"0")</f>
        <v>0</v>
      </c>
      <c r="HD462" s="225">
        <f t="shared" ref="HD462" si="1501">HC462/(GY462+HA462+HC462+HE462)</f>
        <v>0</v>
      </c>
      <c r="HE462" s="224">
        <f>COUNTIF(GG462:GX462,"KĐG")</f>
        <v>0</v>
      </c>
      <c r="HF462" s="225">
        <f t="shared" ref="HF462" si="1502">HE462/(GY462+HA462+HC462+HE462)</f>
        <v>0</v>
      </c>
      <c r="HG462" s="226">
        <f t="shared" ref="HG462" si="1503">(((GY462*2)+(HA462*1)+(HC462*0)))/(GY462+HA462+HC462)</f>
        <v>1.8333333333333333</v>
      </c>
      <c r="HH462" s="169" t="str">
        <f t="shared" ref="HH462" si="1504">IF(HF462&gt;=50%,"KĐG",IF(HG462&gt;=1.6,"ĐMT",IF(HG462&gt;=1,"CCG","CĐ")))</f>
        <v>ĐMT</v>
      </c>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c r="JW462" s="30"/>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c r="KZ462" s="30"/>
      <c r="LA462" s="30"/>
      <c r="LB462" s="30"/>
      <c r="LC462" s="30"/>
      <c r="LD462" s="130"/>
      <c r="LE462" s="130"/>
      <c r="LF462" s="130"/>
      <c r="LG462" s="130"/>
      <c r="LH462" s="130"/>
      <c r="LI462" s="130"/>
      <c r="LJ462" s="130"/>
      <c r="LK462" s="130"/>
      <c r="LL462" s="130"/>
      <c r="LM462" s="130"/>
      <c r="LN462" s="130"/>
      <c r="LO462" s="130"/>
      <c r="LP462" s="130"/>
      <c r="LQ462" s="130"/>
      <c r="LR462" s="130"/>
      <c r="LS462" s="130"/>
      <c r="LT462" s="130"/>
      <c r="LU462" s="130"/>
      <c r="LV462" s="130"/>
      <c r="LW462" s="130"/>
      <c r="LX462" s="135"/>
      <c r="LY462" s="30"/>
      <c r="LZ462" s="30"/>
      <c r="MA462" s="30"/>
      <c r="MB462" s="30"/>
      <c r="MC462" s="30"/>
      <c r="MD462" s="30"/>
      <c r="ME462" s="30"/>
      <c r="MF462" s="30"/>
      <c r="MG462" s="30"/>
      <c r="MH462" s="30"/>
      <c r="MI462" s="30"/>
      <c r="MJ462" s="30"/>
      <c r="MK462" s="30"/>
      <c r="ML462" s="30"/>
      <c r="MM462" s="30"/>
      <c r="MN462" s="30"/>
      <c r="MO462" s="30"/>
      <c r="MP462" s="30"/>
      <c r="MQ462" s="30"/>
      <c r="MR462" s="30"/>
      <c r="MS462" s="30"/>
      <c r="MT462" s="30"/>
      <c r="MU462" s="30"/>
      <c r="MV462" s="30"/>
      <c r="MW462" s="30"/>
      <c r="MX462" s="30"/>
      <c r="MY462" s="30"/>
      <c r="MZ462" s="30"/>
      <c r="NA462" s="30"/>
      <c r="NB462" s="30"/>
      <c r="NC462" s="135"/>
      <c r="ND462" s="30"/>
      <c r="NE462" s="30"/>
      <c r="NF462" s="30"/>
      <c r="NG462" s="30"/>
      <c r="NH462" s="30"/>
      <c r="NI462" s="30"/>
      <c r="NJ462" s="30"/>
      <c r="NK462" s="30"/>
      <c r="NL462" s="30"/>
      <c r="NM462" s="30"/>
      <c r="NN462" s="30"/>
      <c r="NO462" s="30"/>
      <c r="NP462" s="30"/>
      <c r="NQ462" s="30"/>
      <c r="NR462" s="30"/>
      <c r="NS462" s="30"/>
      <c r="NT462" s="30"/>
      <c r="NU462" s="30"/>
      <c r="NV462" s="30"/>
      <c r="NW462" s="30"/>
      <c r="NX462" s="30"/>
      <c r="NY462" s="30"/>
      <c r="NZ462" s="30"/>
      <c r="OA462" s="30"/>
      <c r="OB462" s="30"/>
      <c r="OC462" s="30"/>
      <c r="OD462" s="30"/>
      <c r="OE462" s="30"/>
      <c r="OF462" s="30"/>
      <c r="OG462" s="30"/>
      <c r="OH462" s="30"/>
      <c r="OI462" s="30"/>
      <c r="OJ462" s="30"/>
      <c r="OK462" s="30"/>
      <c r="OL462" s="30"/>
      <c r="OM462" s="30">
        <f t="shared" si="1420"/>
        <v>1</v>
      </c>
      <c r="ON462" s="51"/>
    </row>
    <row r="463" spans="1:404" ht="68.25" customHeight="1">
      <c r="A463" s="310"/>
      <c r="B463" s="69">
        <v>137</v>
      </c>
      <c r="C463" s="16" t="s">
        <v>81</v>
      </c>
      <c r="D463" s="68" t="s">
        <v>0</v>
      </c>
      <c r="E463" s="24" t="s">
        <v>106</v>
      </c>
      <c r="F463" s="82" t="s">
        <v>2</v>
      </c>
      <c r="G463" s="14"/>
      <c r="H463" s="81" t="s">
        <v>106</v>
      </c>
      <c r="I463" s="26" t="s">
        <v>1328</v>
      </c>
      <c r="J463" s="54"/>
      <c r="K463" s="30" t="s">
        <v>636</v>
      </c>
      <c r="L463" s="30" t="s">
        <v>957</v>
      </c>
      <c r="M463" s="29" t="s">
        <v>985</v>
      </c>
      <c r="N463" s="93" t="s">
        <v>981</v>
      </c>
      <c r="O463" s="301"/>
      <c r="P463" s="301"/>
      <c r="Q463" s="30"/>
      <c r="R463" s="30"/>
      <c r="S463" s="30"/>
      <c r="T463" s="30"/>
      <c r="U463" s="30"/>
      <c r="V463" s="30"/>
      <c r="W463" s="30" t="s">
        <v>27</v>
      </c>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130"/>
      <c r="CP463" s="130"/>
      <c r="CQ463" s="130"/>
      <c r="CR463" s="130"/>
      <c r="CS463" s="130"/>
      <c r="CT463" s="130"/>
      <c r="CU463" s="130"/>
      <c r="CV463" s="130"/>
      <c r="CW463" s="130"/>
      <c r="CX463" s="130"/>
      <c r="CY463" s="30"/>
      <c r="CZ463" s="30"/>
      <c r="DA463" s="30"/>
      <c r="DB463" s="30"/>
      <c r="DC463" s="30"/>
      <c r="DD463" s="30"/>
      <c r="DE463" s="30"/>
      <c r="DF463" s="30"/>
      <c r="DG463" s="30"/>
      <c r="DH463" s="135"/>
      <c r="DI463" s="30"/>
      <c r="DJ463" s="30"/>
      <c r="DK463" s="30"/>
      <c r="DL463" s="30"/>
      <c r="DM463" s="30"/>
      <c r="DN463" s="30"/>
      <c r="DO463" s="30"/>
      <c r="DP463" s="30"/>
      <c r="DQ463" s="30"/>
      <c r="DR463" s="135"/>
      <c r="DS463" s="30"/>
      <c r="DT463" s="30"/>
      <c r="DU463" s="30"/>
      <c r="DV463" s="130"/>
      <c r="DW463" s="130"/>
      <c r="DX463" s="130"/>
      <c r="DY463" s="130"/>
      <c r="DZ463" s="130"/>
      <c r="EA463" s="130"/>
      <c r="EB463" s="130"/>
      <c r="EC463" s="130"/>
      <c r="ED463" s="130"/>
      <c r="EE463" s="130"/>
      <c r="EF463" s="130"/>
      <c r="EG463" s="130"/>
      <c r="EH463" s="130"/>
      <c r="EI463" s="130"/>
      <c r="EJ463" s="130"/>
      <c r="EK463" s="130"/>
      <c r="EL463" s="130"/>
      <c r="EM463" s="130"/>
      <c r="EN463" s="130"/>
      <c r="EO463" s="130"/>
      <c r="EP463" s="30"/>
      <c r="EQ463" s="30"/>
      <c r="ER463" s="30"/>
      <c r="ES463" s="30"/>
      <c r="ET463" s="30"/>
      <c r="EU463" s="30"/>
      <c r="EV463" s="30"/>
      <c r="EW463" s="30"/>
      <c r="EX463" s="30"/>
      <c r="EY463" s="135"/>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152"/>
      <c r="HJ463" s="152" t="s">
        <v>1066</v>
      </c>
      <c r="HK463" s="152" t="s">
        <v>1066</v>
      </c>
      <c r="HL463" s="152"/>
      <c r="HM463" s="152" t="s">
        <v>1066</v>
      </c>
      <c r="HN463" s="30">
        <v>2</v>
      </c>
      <c r="HO463" s="30">
        <v>1</v>
      </c>
      <c r="HP463" s="30">
        <v>2</v>
      </c>
      <c r="HQ463" s="30">
        <v>2</v>
      </c>
      <c r="HR463" s="23">
        <v>1</v>
      </c>
      <c r="HS463" s="23">
        <v>2</v>
      </c>
      <c r="HT463" s="30">
        <v>2</v>
      </c>
      <c r="HU463" s="30">
        <v>1</v>
      </c>
      <c r="HV463" s="30">
        <v>2</v>
      </c>
      <c r="HW463" s="30">
        <v>2</v>
      </c>
      <c r="HX463" s="30">
        <v>2</v>
      </c>
      <c r="HY463" s="30">
        <v>2</v>
      </c>
      <c r="HZ463" s="30">
        <v>2</v>
      </c>
      <c r="IA463" s="23">
        <v>1</v>
      </c>
      <c r="IB463" s="30">
        <v>2</v>
      </c>
      <c r="IC463" s="30">
        <v>2</v>
      </c>
      <c r="ID463" s="30">
        <v>2</v>
      </c>
      <c r="IE463" s="30"/>
      <c r="IF463" s="30">
        <v>2</v>
      </c>
      <c r="IG463" s="234">
        <f>COUNTIF(HN463:IF463,"2")</f>
        <v>14</v>
      </c>
      <c r="IH463" s="235">
        <f t="shared" ref="IH463" si="1505">IG463/(IG463+II463+IK463+IM463)</f>
        <v>0.77777777777777779</v>
      </c>
      <c r="II463" s="234">
        <f>COUNTIF(HO463:IF463,"1")</f>
        <v>4</v>
      </c>
      <c r="IJ463" s="235">
        <f t="shared" ref="IJ463" si="1506">II463/(IG463+II463+IK463+IM463)</f>
        <v>0.22222222222222221</v>
      </c>
      <c r="IK463" s="234">
        <f>COUNTIF(HO463:IF463,"0")</f>
        <v>0</v>
      </c>
      <c r="IL463" s="235">
        <f t="shared" ref="IL463" si="1507">IK463/(IG463+II463+IK463+IM463)</f>
        <v>0</v>
      </c>
      <c r="IM463" s="234">
        <f>COUNTIF(HO463:IF463,"KĐG")</f>
        <v>0</v>
      </c>
      <c r="IN463" s="235">
        <f t="shared" ref="IN463" si="1508">IM463/(IG463+II463+IK463+IM463)</f>
        <v>0</v>
      </c>
      <c r="IO463" s="236">
        <f t="shared" ref="IO463" si="1509">(((IG463*2)+(II463*1)+(IK463*0)))/(IG463+II463+IK463)</f>
        <v>1.7777777777777777</v>
      </c>
      <c r="IP463" s="169" t="str">
        <f t="shared" ref="IP463" si="1510">IF(IN463&gt;=50%,"KĐG",IF(IO463&gt;=1.6,"ĐMT",IF(IO463&gt;=1,"CCG","CĐ")))</f>
        <v>ĐMT</v>
      </c>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130"/>
      <c r="LE463" s="130"/>
      <c r="LF463" s="130"/>
      <c r="LG463" s="130"/>
      <c r="LH463" s="130"/>
      <c r="LI463" s="130"/>
      <c r="LJ463" s="130"/>
      <c r="LK463" s="130"/>
      <c r="LL463" s="130"/>
      <c r="LM463" s="130"/>
      <c r="LN463" s="130"/>
      <c r="LO463" s="130"/>
      <c r="LP463" s="130"/>
      <c r="LQ463" s="130"/>
      <c r="LR463" s="130"/>
      <c r="LS463" s="130"/>
      <c r="LT463" s="130"/>
      <c r="LU463" s="130"/>
      <c r="LV463" s="130"/>
      <c r="LW463" s="130"/>
      <c r="LX463" s="135"/>
      <c r="LY463" s="30"/>
      <c r="LZ463" s="30"/>
      <c r="MA463" s="30"/>
      <c r="MB463" s="30"/>
      <c r="MC463" s="30"/>
      <c r="MD463" s="30"/>
      <c r="ME463" s="30"/>
      <c r="MF463" s="30"/>
      <c r="MG463" s="30"/>
      <c r="MH463" s="30"/>
      <c r="MI463" s="30"/>
      <c r="MJ463" s="30"/>
      <c r="MK463" s="30"/>
      <c r="ML463" s="30"/>
      <c r="MM463" s="30"/>
      <c r="MN463" s="30"/>
      <c r="MO463" s="30"/>
      <c r="MP463" s="30"/>
      <c r="MQ463" s="30"/>
      <c r="MR463" s="30"/>
      <c r="MS463" s="30"/>
      <c r="MT463" s="30"/>
      <c r="MU463" s="30"/>
      <c r="MV463" s="30"/>
      <c r="MW463" s="30"/>
      <c r="MX463" s="30"/>
      <c r="MY463" s="30"/>
      <c r="MZ463" s="30"/>
      <c r="NA463" s="30"/>
      <c r="NB463" s="30"/>
      <c r="NC463" s="135"/>
      <c r="ND463" s="30"/>
      <c r="NE463" s="30"/>
      <c r="NF463" s="30"/>
      <c r="NG463" s="30"/>
      <c r="NH463" s="30"/>
      <c r="NI463" s="30"/>
      <c r="NJ463" s="30"/>
      <c r="NK463" s="30"/>
      <c r="NL463" s="30"/>
      <c r="NM463" s="30"/>
      <c r="NN463" s="30"/>
      <c r="NO463" s="30"/>
      <c r="NP463" s="30"/>
      <c r="NQ463" s="30"/>
      <c r="NR463" s="30"/>
      <c r="NS463" s="30"/>
      <c r="NT463" s="30"/>
      <c r="NU463" s="30"/>
      <c r="NV463" s="30"/>
      <c r="NW463" s="30"/>
      <c r="NX463" s="30"/>
      <c r="NY463" s="30"/>
      <c r="NZ463" s="30"/>
      <c r="OA463" s="30"/>
      <c r="OB463" s="30"/>
      <c r="OC463" s="30"/>
      <c r="OD463" s="30"/>
      <c r="OE463" s="30"/>
      <c r="OF463" s="30"/>
      <c r="OG463" s="30"/>
      <c r="OH463" s="30"/>
      <c r="OI463" s="30"/>
      <c r="OJ463" s="30"/>
      <c r="OK463" s="30"/>
      <c r="OL463" s="30"/>
      <c r="OM463" s="30">
        <f t="shared" si="1420"/>
        <v>1</v>
      </c>
      <c r="ON463" s="51"/>
    </row>
    <row r="464" spans="1:404" ht="189" hidden="1">
      <c r="A464" s="310"/>
      <c r="B464" s="69">
        <v>137</v>
      </c>
      <c r="C464" s="16" t="s">
        <v>81</v>
      </c>
      <c r="D464" s="68" t="s">
        <v>0</v>
      </c>
      <c r="E464" s="24" t="s">
        <v>107</v>
      </c>
      <c r="F464" s="82" t="s">
        <v>2</v>
      </c>
      <c r="G464" s="14"/>
      <c r="H464" s="81" t="s">
        <v>107</v>
      </c>
      <c r="I464" s="26" t="s">
        <v>784</v>
      </c>
      <c r="J464" s="54"/>
      <c r="K464" s="30" t="s">
        <v>636</v>
      </c>
      <c r="L464" s="30" t="s">
        <v>957</v>
      </c>
      <c r="M464" s="29" t="s">
        <v>985</v>
      </c>
      <c r="N464" s="93" t="s">
        <v>981</v>
      </c>
      <c r="O464" s="301"/>
      <c r="P464" s="301"/>
      <c r="Q464" s="30"/>
      <c r="R464" s="30"/>
      <c r="S464" s="30"/>
      <c r="T464" s="30"/>
      <c r="U464" s="30"/>
      <c r="V464" s="30"/>
      <c r="W464" s="30"/>
      <c r="X464" s="30" t="s">
        <v>27</v>
      </c>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130"/>
      <c r="CP464" s="130"/>
      <c r="CQ464" s="130"/>
      <c r="CR464" s="130"/>
      <c r="CS464" s="130"/>
      <c r="CT464" s="130"/>
      <c r="CU464" s="130"/>
      <c r="CV464" s="130"/>
      <c r="CW464" s="130"/>
      <c r="CX464" s="130"/>
      <c r="CY464" s="30"/>
      <c r="CZ464" s="30"/>
      <c r="DA464" s="30"/>
      <c r="DB464" s="30"/>
      <c r="DC464" s="30"/>
      <c r="DD464" s="30"/>
      <c r="DE464" s="30"/>
      <c r="DF464" s="30"/>
      <c r="DG464" s="30"/>
      <c r="DH464" s="135"/>
      <c r="DI464" s="30"/>
      <c r="DJ464" s="30"/>
      <c r="DK464" s="30"/>
      <c r="DL464" s="30"/>
      <c r="DM464" s="30"/>
      <c r="DN464" s="30"/>
      <c r="DO464" s="30"/>
      <c r="DP464" s="30"/>
      <c r="DQ464" s="30"/>
      <c r="DR464" s="135"/>
      <c r="DS464" s="30"/>
      <c r="DT464" s="30"/>
      <c r="DU464" s="30"/>
      <c r="DV464" s="130"/>
      <c r="DW464" s="130"/>
      <c r="DX464" s="130"/>
      <c r="DY464" s="130"/>
      <c r="DZ464" s="130"/>
      <c r="EA464" s="130"/>
      <c r="EB464" s="130"/>
      <c r="EC464" s="130"/>
      <c r="ED464" s="130"/>
      <c r="EE464" s="130"/>
      <c r="EF464" s="130"/>
      <c r="EG464" s="130"/>
      <c r="EH464" s="130"/>
      <c r="EI464" s="130"/>
      <c r="EJ464" s="130"/>
      <c r="EK464" s="130"/>
      <c r="EL464" s="130"/>
      <c r="EM464" s="130"/>
      <c r="EN464" s="130"/>
      <c r="EO464" s="130"/>
      <c r="EP464" s="30"/>
      <c r="EQ464" s="30"/>
      <c r="ER464" s="30"/>
      <c r="ES464" s="30"/>
      <c r="ET464" s="30"/>
      <c r="EU464" s="30"/>
      <c r="EV464" s="30"/>
      <c r="EW464" s="30"/>
      <c r="EX464" s="30"/>
      <c r="EY464" s="135"/>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130"/>
      <c r="LE464" s="130"/>
      <c r="LF464" s="130"/>
      <c r="LG464" s="130"/>
      <c r="LH464" s="130"/>
      <c r="LI464" s="130"/>
      <c r="LJ464" s="130"/>
      <c r="LK464" s="130"/>
      <c r="LL464" s="130"/>
      <c r="LM464" s="130"/>
      <c r="LN464" s="130"/>
      <c r="LO464" s="130"/>
      <c r="LP464" s="130"/>
      <c r="LQ464" s="130"/>
      <c r="LR464" s="130"/>
      <c r="LS464" s="130"/>
      <c r="LT464" s="130"/>
      <c r="LU464" s="130"/>
      <c r="LV464" s="130"/>
      <c r="LW464" s="130"/>
      <c r="LX464" s="135"/>
      <c r="LY464" s="30"/>
      <c r="LZ464" s="30"/>
      <c r="MA464" s="30"/>
      <c r="MB464" s="30"/>
      <c r="MC464" s="30"/>
      <c r="MD464" s="30"/>
      <c r="ME464" s="30"/>
      <c r="MF464" s="30"/>
      <c r="MG464" s="30"/>
      <c r="MH464" s="30"/>
      <c r="MI464" s="30"/>
      <c r="MJ464" s="30"/>
      <c r="MK464" s="30"/>
      <c r="ML464" s="30"/>
      <c r="MM464" s="30"/>
      <c r="MN464" s="30"/>
      <c r="MO464" s="30"/>
      <c r="MP464" s="30"/>
      <c r="MQ464" s="30"/>
      <c r="MR464" s="30"/>
      <c r="MS464" s="30"/>
      <c r="MT464" s="30"/>
      <c r="MU464" s="30"/>
      <c r="MV464" s="30"/>
      <c r="MW464" s="30"/>
      <c r="MX464" s="30"/>
      <c r="MY464" s="30"/>
      <c r="MZ464" s="30"/>
      <c r="NA464" s="30"/>
      <c r="NB464" s="30"/>
      <c r="NC464" s="135"/>
      <c r="ND464" s="30"/>
      <c r="NE464" s="30"/>
      <c r="NF464" s="30"/>
      <c r="NG464" s="30"/>
      <c r="NH464" s="30"/>
      <c r="NI464" s="30"/>
      <c r="NJ464" s="30"/>
      <c r="NK464" s="30"/>
      <c r="NL464" s="30"/>
      <c r="NM464" s="30"/>
      <c r="NN464" s="30"/>
      <c r="NO464" s="30"/>
      <c r="NP464" s="30"/>
      <c r="NQ464" s="30"/>
      <c r="NR464" s="30"/>
      <c r="NS464" s="30"/>
      <c r="NT464" s="30"/>
      <c r="NU464" s="30"/>
      <c r="NV464" s="30"/>
      <c r="NW464" s="30"/>
      <c r="NX464" s="30"/>
      <c r="NY464" s="30"/>
      <c r="NZ464" s="30"/>
      <c r="OA464" s="30"/>
      <c r="OB464" s="30"/>
      <c r="OC464" s="30"/>
      <c r="OD464" s="30"/>
      <c r="OE464" s="30"/>
      <c r="OF464" s="30"/>
      <c r="OG464" s="30"/>
      <c r="OH464" s="30"/>
      <c r="OI464" s="30"/>
      <c r="OJ464" s="30"/>
      <c r="OK464" s="30"/>
      <c r="OL464" s="30"/>
      <c r="OM464" s="30">
        <f t="shared" si="1420"/>
        <v>1</v>
      </c>
      <c r="ON464" s="51"/>
    </row>
    <row r="465" spans="1:404" ht="189" hidden="1">
      <c r="A465" s="310"/>
      <c r="B465" s="69">
        <v>137</v>
      </c>
      <c r="C465" s="70" t="s">
        <v>81</v>
      </c>
      <c r="D465" s="68" t="s">
        <v>0</v>
      </c>
      <c r="E465" s="24" t="s">
        <v>382</v>
      </c>
      <c r="F465" s="82" t="s">
        <v>2</v>
      </c>
      <c r="G465" s="14"/>
      <c r="H465" s="81" t="s">
        <v>382</v>
      </c>
      <c r="I465" s="26" t="s">
        <v>785</v>
      </c>
      <c r="J465" s="54"/>
      <c r="K465" s="30" t="s">
        <v>636</v>
      </c>
      <c r="L465" s="30" t="s">
        <v>957</v>
      </c>
      <c r="M465" s="29" t="s">
        <v>985</v>
      </c>
      <c r="N465" s="93" t="s">
        <v>981</v>
      </c>
      <c r="O465" s="301"/>
      <c r="P465" s="301"/>
      <c r="Q465" s="30"/>
      <c r="R465" s="30"/>
      <c r="S465" s="30"/>
      <c r="T465" s="30"/>
      <c r="U465" s="30"/>
      <c r="V465" s="30"/>
      <c r="W465" s="30"/>
      <c r="X465" s="30"/>
      <c r="Y465" s="30" t="s">
        <v>27</v>
      </c>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130"/>
      <c r="CP465" s="130"/>
      <c r="CQ465" s="130"/>
      <c r="CR465" s="130"/>
      <c r="CS465" s="130"/>
      <c r="CT465" s="130"/>
      <c r="CU465" s="130"/>
      <c r="CV465" s="130"/>
      <c r="CW465" s="130"/>
      <c r="CX465" s="130"/>
      <c r="CY465" s="30"/>
      <c r="CZ465" s="30"/>
      <c r="DA465" s="30"/>
      <c r="DB465" s="30"/>
      <c r="DC465" s="30"/>
      <c r="DD465" s="30"/>
      <c r="DE465" s="30"/>
      <c r="DF465" s="30"/>
      <c r="DG465" s="30"/>
      <c r="DH465" s="135"/>
      <c r="DI465" s="30"/>
      <c r="DJ465" s="30"/>
      <c r="DK465" s="30"/>
      <c r="DL465" s="30"/>
      <c r="DM465" s="30"/>
      <c r="DN465" s="30"/>
      <c r="DO465" s="30"/>
      <c r="DP465" s="30"/>
      <c r="DQ465" s="30"/>
      <c r="DR465" s="135"/>
      <c r="DS465" s="30"/>
      <c r="DT465" s="30"/>
      <c r="DU465" s="30"/>
      <c r="DV465" s="130"/>
      <c r="DW465" s="130"/>
      <c r="DX465" s="130"/>
      <c r="DY465" s="130"/>
      <c r="DZ465" s="130"/>
      <c r="EA465" s="130"/>
      <c r="EB465" s="130"/>
      <c r="EC465" s="130"/>
      <c r="ED465" s="130"/>
      <c r="EE465" s="130"/>
      <c r="EF465" s="130"/>
      <c r="EG465" s="130"/>
      <c r="EH465" s="130"/>
      <c r="EI465" s="130"/>
      <c r="EJ465" s="130"/>
      <c r="EK465" s="130"/>
      <c r="EL465" s="130"/>
      <c r="EM465" s="130"/>
      <c r="EN465" s="130"/>
      <c r="EO465" s="130"/>
      <c r="EP465" s="30"/>
      <c r="EQ465" s="30"/>
      <c r="ER465" s="30"/>
      <c r="ES465" s="30"/>
      <c r="ET465" s="30"/>
      <c r="EU465" s="30"/>
      <c r="EV465" s="30"/>
      <c r="EW465" s="30"/>
      <c r="EX465" s="30"/>
      <c r="EY465" s="135"/>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130"/>
      <c r="LE465" s="130"/>
      <c r="LF465" s="130"/>
      <c r="LG465" s="130"/>
      <c r="LH465" s="130"/>
      <c r="LI465" s="130"/>
      <c r="LJ465" s="130"/>
      <c r="LK465" s="130"/>
      <c r="LL465" s="130"/>
      <c r="LM465" s="130"/>
      <c r="LN465" s="130"/>
      <c r="LO465" s="130"/>
      <c r="LP465" s="130"/>
      <c r="LQ465" s="130"/>
      <c r="LR465" s="130"/>
      <c r="LS465" s="130"/>
      <c r="LT465" s="130"/>
      <c r="LU465" s="130"/>
      <c r="LV465" s="130"/>
      <c r="LW465" s="130"/>
      <c r="LX465" s="135"/>
      <c r="LY465" s="30"/>
      <c r="LZ465" s="30"/>
      <c r="MA465" s="30"/>
      <c r="MB465" s="30"/>
      <c r="MC465" s="30"/>
      <c r="MD465" s="30"/>
      <c r="ME465" s="30"/>
      <c r="MF465" s="30"/>
      <c r="MG465" s="30"/>
      <c r="MH465" s="30"/>
      <c r="MI465" s="30"/>
      <c r="MJ465" s="30"/>
      <c r="MK465" s="30"/>
      <c r="ML465" s="30"/>
      <c r="MM465" s="30"/>
      <c r="MN465" s="30"/>
      <c r="MO465" s="30"/>
      <c r="MP465" s="30"/>
      <c r="MQ465" s="30"/>
      <c r="MR465" s="30"/>
      <c r="MS465" s="30"/>
      <c r="MT465" s="30"/>
      <c r="MU465" s="30"/>
      <c r="MV465" s="30"/>
      <c r="MW465" s="30"/>
      <c r="MX465" s="30"/>
      <c r="MY465" s="30"/>
      <c r="MZ465" s="30"/>
      <c r="NA465" s="30"/>
      <c r="NB465" s="30"/>
      <c r="NC465" s="135"/>
      <c r="ND465" s="30"/>
      <c r="NE465" s="30"/>
      <c r="NF465" s="30"/>
      <c r="NG465" s="30"/>
      <c r="NH465" s="30"/>
      <c r="NI465" s="30"/>
      <c r="NJ465" s="30"/>
      <c r="NK465" s="30"/>
      <c r="NL465" s="30"/>
      <c r="NM465" s="30"/>
      <c r="NN465" s="30"/>
      <c r="NO465" s="30"/>
      <c r="NP465" s="30"/>
      <c r="NQ465" s="30"/>
      <c r="NR465" s="30"/>
      <c r="NS465" s="30"/>
      <c r="NT465" s="30"/>
      <c r="NU465" s="30"/>
      <c r="NV465" s="30"/>
      <c r="NW465" s="30"/>
      <c r="NX465" s="30"/>
      <c r="NY465" s="30"/>
      <c r="NZ465" s="30"/>
      <c r="OA465" s="30"/>
      <c r="OB465" s="30"/>
      <c r="OC465" s="30"/>
      <c r="OD465" s="30"/>
      <c r="OE465" s="30"/>
      <c r="OF465" s="30"/>
      <c r="OG465" s="30"/>
      <c r="OH465" s="30"/>
      <c r="OI465" s="30"/>
      <c r="OJ465" s="30"/>
      <c r="OK465" s="30"/>
      <c r="OL465" s="30"/>
      <c r="OM465" s="30">
        <f t="shared" si="1420"/>
        <v>1</v>
      </c>
      <c r="ON465" s="51"/>
    </row>
    <row r="466" spans="1:404" ht="189" hidden="1">
      <c r="A466" s="310"/>
      <c r="B466" s="69">
        <v>137</v>
      </c>
      <c r="C466" s="70" t="s">
        <v>81</v>
      </c>
      <c r="D466" s="68" t="s">
        <v>0</v>
      </c>
      <c r="E466" s="70" t="s">
        <v>608</v>
      </c>
      <c r="F466" s="82" t="s">
        <v>2</v>
      </c>
      <c r="G466" s="68"/>
      <c r="H466" s="81" t="s">
        <v>608</v>
      </c>
      <c r="I466" s="26" t="s">
        <v>786</v>
      </c>
      <c r="J466" s="67"/>
      <c r="K466" s="30" t="s">
        <v>636</v>
      </c>
      <c r="L466" s="30" t="s">
        <v>957</v>
      </c>
      <c r="M466" s="29" t="s">
        <v>985</v>
      </c>
      <c r="N466" s="93" t="s">
        <v>981</v>
      </c>
      <c r="O466" s="301"/>
      <c r="P466" s="301"/>
      <c r="Q466" s="30"/>
      <c r="R466" s="30"/>
      <c r="S466" s="30"/>
      <c r="T466" s="30"/>
      <c r="U466" s="30"/>
      <c r="V466" s="30"/>
      <c r="W466" s="30"/>
      <c r="X466" s="30"/>
      <c r="Y466" s="30"/>
      <c r="Z466" s="30" t="s">
        <v>27</v>
      </c>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130"/>
      <c r="CP466" s="130"/>
      <c r="CQ466" s="130"/>
      <c r="CR466" s="130"/>
      <c r="CS466" s="130"/>
      <c r="CT466" s="130"/>
      <c r="CU466" s="130"/>
      <c r="CV466" s="130"/>
      <c r="CW466" s="130"/>
      <c r="CX466" s="130"/>
      <c r="CY466" s="30"/>
      <c r="CZ466" s="30"/>
      <c r="DA466" s="30"/>
      <c r="DB466" s="30"/>
      <c r="DC466" s="30"/>
      <c r="DD466" s="30"/>
      <c r="DE466" s="30"/>
      <c r="DF466" s="30"/>
      <c r="DG466" s="30"/>
      <c r="DH466" s="135"/>
      <c r="DI466" s="30"/>
      <c r="DJ466" s="30"/>
      <c r="DK466" s="30"/>
      <c r="DL466" s="30"/>
      <c r="DM466" s="30"/>
      <c r="DN466" s="30"/>
      <c r="DO466" s="30"/>
      <c r="DP466" s="30"/>
      <c r="DQ466" s="30"/>
      <c r="DR466" s="135"/>
      <c r="DS466" s="30"/>
      <c r="DT466" s="30"/>
      <c r="DU466" s="30"/>
      <c r="DV466" s="130"/>
      <c r="DW466" s="130"/>
      <c r="DX466" s="130"/>
      <c r="DY466" s="130"/>
      <c r="DZ466" s="130"/>
      <c r="EA466" s="130"/>
      <c r="EB466" s="130"/>
      <c r="EC466" s="130"/>
      <c r="ED466" s="130"/>
      <c r="EE466" s="130"/>
      <c r="EF466" s="130"/>
      <c r="EG466" s="130"/>
      <c r="EH466" s="130"/>
      <c r="EI466" s="130"/>
      <c r="EJ466" s="130"/>
      <c r="EK466" s="130"/>
      <c r="EL466" s="130"/>
      <c r="EM466" s="130"/>
      <c r="EN466" s="130"/>
      <c r="EO466" s="130"/>
      <c r="EP466" s="30"/>
      <c r="EQ466" s="30"/>
      <c r="ER466" s="30"/>
      <c r="ES466" s="30"/>
      <c r="ET466" s="30"/>
      <c r="EU466" s="30"/>
      <c r="EV466" s="30"/>
      <c r="EW466" s="30"/>
      <c r="EX466" s="30"/>
      <c r="EY466" s="135"/>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130"/>
      <c r="LE466" s="130"/>
      <c r="LF466" s="130"/>
      <c r="LG466" s="130"/>
      <c r="LH466" s="130"/>
      <c r="LI466" s="130"/>
      <c r="LJ466" s="130"/>
      <c r="LK466" s="130"/>
      <c r="LL466" s="130"/>
      <c r="LM466" s="130"/>
      <c r="LN466" s="130"/>
      <c r="LO466" s="130"/>
      <c r="LP466" s="130"/>
      <c r="LQ466" s="130"/>
      <c r="LR466" s="130"/>
      <c r="LS466" s="130"/>
      <c r="LT466" s="130"/>
      <c r="LU466" s="130"/>
      <c r="LV466" s="130"/>
      <c r="LW466" s="130"/>
      <c r="LX466" s="135"/>
      <c r="LY466" s="30"/>
      <c r="LZ466" s="30"/>
      <c r="MA466" s="30"/>
      <c r="MB466" s="30"/>
      <c r="MC466" s="30"/>
      <c r="MD466" s="30"/>
      <c r="ME466" s="30"/>
      <c r="MF466" s="30"/>
      <c r="MG466" s="30"/>
      <c r="MH466" s="30"/>
      <c r="MI466" s="30"/>
      <c r="MJ466" s="30"/>
      <c r="MK466" s="30"/>
      <c r="ML466" s="30"/>
      <c r="MM466" s="30"/>
      <c r="MN466" s="30"/>
      <c r="MO466" s="30"/>
      <c r="MP466" s="30"/>
      <c r="MQ466" s="30"/>
      <c r="MR466" s="30"/>
      <c r="MS466" s="30"/>
      <c r="MT466" s="30"/>
      <c r="MU466" s="30"/>
      <c r="MV466" s="30"/>
      <c r="MW466" s="30"/>
      <c r="MX466" s="30"/>
      <c r="MY466" s="30"/>
      <c r="MZ466" s="30"/>
      <c r="NA466" s="30"/>
      <c r="NB466" s="30"/>
      <c r="NC466" s="135"/>
      <c r="ND466" s="30"/>
      <c r="NE466" s="30"/>
      <c r="NF466" s="30"/>
      <c r="NG466" s="30"/>
      <c r="NH466" s="30"/>
      <c r="NI466" s="30"/>
      <c r="NJ466" s="30"/>
      <c r="NK466" s="30"/>
      <c r="NL466" s="30"/>
      <c r="NM466" s="30"/>
      <c r="NN466" s="30"/>
      <c r="NO466" s="30"/>
      <c r="NP466" s="30"/>
      <c r="NQ466" s="30"/>
      <c r="NR466" s="30"/>
      <c r="NS466" s="30"/>
      <c r="NT466" s="30"/>
      <c r="NU466" s="30"/>
      <c r="NV466" s="30"/>
      <c r="NW466" s="30"/>
      <c r="NX466" s="30"/>
      <c r="NY466" s="30"/>
      <c r="NZ466" s="30"/>
      <c r="OA466" s="30"/>
      <c r="OB466" s="30"/>
      <c r="OC466" s="30"/>
      <c r="OD466" s="30"/>
      <c r="OE466" s="30"/>
      <c r="OF466" s="30"/>
      <c r="OG466" s="30"/>
      <c r="OH466" s="30"/>
      <c r="OI466" s="30"/>
      <c r="OJ466" s="30"/>
      <c r="OK466" s="30"/>
      <c r="OL466" s="30"/>
      <c r="OM466" s="30">
        <f t="shared" si="1420"/>
        <v>1</v>
      </c>
      <c r="ON466" s="69"/>
    </row>
    <row r="467" spans="1:404" ht="189" hidden="1">
      <c r="A467" s="311"/>
      <c r="B467" s="69">
        <v>137</v>
      </c>
      <c r="C467" s="70" t="s">
        <v>81</v>
      </c>
      <c r="D467" s="68" t="s">
        <v>0</v>
      </c>
      <c r="E467" s="24" t="s">
        <v>383</v>
      </c>
      <c r="F467" s="82" t="s">
        <v>2</v>
      </c>
      <c r="G467" s="14"/>
      <c r="H467" s="81" t="s">
        <v>383</v>
      </c>
      <c r="I467" s="26" t="s">
        <v>787</v>
      </c>
      <c r="J467" s="54"/>
      <c r="K467" s="30" t="s">
        <v>636</v>
      </c>
      <c r="L467" s="30" t="s">
        <v>957</v>
      </c>
      <c r="M467" s="29" t="s">
        <v>985</v>
      </c>
      <c r="N467" s="93" t="s">
        <v>981</v>
      </c>
      <c r="O467" s="302"/>
      <c r="P467" s="302"/>
      <c r="Q467" s="30"/>
      <c r="R467" s="30"/>
      <c r="S467" s="30"/>
      <c r="T467" s="30"/>
      <c r="U467" s="30"/>
      <c r="V467" s="30"/>
      <c r="W467" s="30"/>
      <c r="X467" s="30"/>
      <c r="Y467" s="30"/>
      <c r="Z467" s="30"/>
      <c r="AA467" s="30" t="s">
        <v>27</v>
      </c>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130"/>
      <c r="CP467" s="130"/>
      <c r="CQ467" s="130"/>
      <c r="CR467" s="130"/>
      <c r="CS467" s="130"/>
      <c r="CT467" s="130"/>
      <c r="CU467" s="130"/>
      <c r="CV467" s="130"/>
      <c r="CW467" s="130"/>
      <c r="CX467" s="130"/>
      <c r="CY467" s="30"/>
      <c r="CZ467" s="30"/>
      <c r="DA467" s="30"/>
      <c r="DB467" s="30"/>
      <c r="DC467" s="30"/>
      <c r="DD467" s="30"/>
      <c r="DE467" s="30"/>
      <c r="DF467" s="30"/>
      <c r="DG467" s="30"/>
      <c r="DH467" s="135"/>
      <c r="DI467" s="30"/>
      <c r="DJ467" s="30"/>
      <c r="DK467" s="30"/>
      <c r="DL467" s="30"/>
      <c r="DM467" s="30"/>
      <c r="DN467" s="30"/>
      <c r="DO467" s="30"/>
      <c r="DP467" s="30"/>
      <c r="DQ467" s="30"/>
      <c r="DR467" s="135"/>
      <c r="DS467" s="30"/>
      <c r="DT467" s="30"/>
      <c r="DU467" s="30"/>
      <c r="DV467" s="130"/>
      <c r="DW467" s="130"/>
      <c r="DX467" s="130"/>
      <c r="DY467" s="130"/>
      <c r="DZ467" s="130"/>
      <c r="EA467" s="130"/>
      <c r="EB467" s="130"/>
      <c r="EC467" s="130"/>
      <c r="ED467" s="130"/>
      <c r="EE467" s="130"/>
      <c r="EF467" s="130"/>
      <c r="EG467" s="130"/>
      <c r="EH467" s="130"/>
      <c r="EI467" s="130"/>
      <c r="EJ467" s="130"/>
      <c r="EK467" s="130"/>
      <c r="EL467" s="130"/>
      <c r="EM467" s="130"/>
      <c r="EN467" s="130"/>
      <c r="EO467" s="130"/>
      <c r="EP467" s="30"/>
      <c r="EQ467" s="30"/>
      <c r="ER467" s="30"/>
      <c r="ES467" s="30"/>
      <c r="ET467" s="30"/>
      <c r="EU467" s="30"/>
      <c r="EV467" s="30"/>
      <c r="EW467" s="30"/>
      <c r="EX467" s="30"/>
      <c r="EY467" s="135"/>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130"/>
      <c r="LE467" s="130"/>
      <c r="LF467" s="130"/>
      <c r="LG467" s="130"/>
      <c r="LH467" s="130"/>
      <c r="LI467" s="130"/>
      <c r="LJ467" s="130"/>
      <c r="LK467" s="130"/>
      <c r="LL467" s="130"/>
      <c r="LM467" s="130"/>
      <c r="LN467" s="130"/>
      <c r="LO467" s="130"/>
      <c r="LP467" s="130"/>
      <c r="LQ467" s="130"/>
      <c r="LR467" s="130"/>
      <c r="LS467" s="130"/>
      <c r="LT467" s="130"/>
      <c r="LU467" s="130"/>
      <c r="LV467" s="130"/>
      <c r="LW467" s="130"/>
      <c r="LX467" s="135"/>
      <c r="LY467" s="30"/>
      <c r="LZ467" s="30"/>
      <c r="MA467" s="30"/>
      <c r="MB467" s="30"/>
      <c r="MC467" s="30"/>
      <c r="MD467" s="30"/>
      <c r="ME467" s="30"/>
      <c r="MF467" s="30"/>
      <c r="MG467" s="30"/>
      <c r="MH467" s="30"/>
      <c r="MI467" s="30"/>
      <c r="MJ467" s="30"/>
      <c r="MK467" s="30"/>
      <c r="ML467" s="30"/>
      <c r="MM467" s="30"/>
      <c r="MN467" s="30"/>
      <c r="MO467" s="30"/>
      <c r="MP467" s="30"/>
      <c r="MQ467" s="30"/>
      <c r="MR467" s="30"/>
      <c r="MS467" s="30"/>
      <c r="MT467" s="30"/>
      <c r="MU467" s="30"/>
      <c r="MV467" s="30"/>
      <c r="MW467" s="30"/>
      <c r="MX467" s="30"/>
      <c r="MY467" s="30"/>
      <c r="MZ467" s="30"/>
      <c r="NA467" s="30"/>
      <c r="NB467" s="30"/>
      <c r="NC467" s="135"/>
      <c r="ND467" s="30"/>
      <c r="NE467" s="30"/>
      <c r="NF467" s="30"/>
      <c r="NG467" s="30"/>
      <c r="NH467" s="30"/>
      <c r="NI467" s="30"/>
      <c r="NJ467" s="30"/>
      <c r="NK467" s="30"/>
      <c r="NL467" s="30"/>
      <c r="NM467" s="30"/>
      <c r="NN467" s="30"/>
      <c r="NO467" s="30"/>
      <c r="NP467" s="30"/>
      <c r="NQ467" s="30"/>
      <c r="NR467" s="30"/>
      <c r="NS467" s="30"/>
      <c r="NT467" s="30"/>
      <c r="NU467" s="30"/>
      <c r="NV467" s="30"/>
      <c r="NW467" s="30"/>
      <c r="NX467" s="30"/>
      <c r="NY467" s="30"/>
      <c r="NZ467" s="30"/>
      <c r="OA467" s="30"/>
      <c r="OB467" s="30"/>
      <c r="OC467" s="30"/>
      <c r="OD467" s="30"/>
      <c r="OE467" s="30"/>
      <c r="OF467" s="30"/>
      <c r="OG467" s="30"/>
      <c r="OH467" s="30"/>
      <c r="OI467" s="30"/>
      <c r="OJ467" s="30"/>
      <c r="OK467" s="30"/>
      <c r="OL467" s="30"/>
      <c r="OM467" s="30">
        <f t="shared" si="1420"/>
        <v>1</v>
      </c>
      <c r="ON467" s="51"/>
    </row>
    <row r="468" spans="1:404" ht="141.75" hidden="1">
      <c r="A468" s="317">
        <v>416</v>
      </c>
      <c r="B468" s="69">
        <v>138</v>
      </c>
      <c r="C468" s="16" t="s">
        <v>384</v>
      </c>
      <c r="D468" s="16" t="s">
        <v>0</v>
      </c>
      <c r="E468" s="24" t="s">
        <v>574</v>
      </c>
      <c r="F468" s="82" t="s">
        <v>2</v>
      </c>
      <c r="G468" s="14"/>
      <c r="H468" s="81" t="s">
        <v>574</v>
      </c>
      <c r="I468" s="26" t="s">
        <v>1103</v>
      </c>
      <c r="J468" s="54"/>
      <c r="K468" s="30" t="s">
        <v>636</v>
      </c>
      <c r="L468" s="30" t="s">
        <v>957</v>
      </c>
      <c r="M468" s="29" t="s">
        <v>985</v>
      </c>
      <c r="N468" s="93" t="s">
        <v>639</v>
      </c>
      <c r="O468" s="300" t="s">
        <v>27</v>
      </c>
      <c r="P468" s="54"/>
      <c r="Q468" s="30" t="s">
        <v>27</v>
      </c>
      <c r="R468" s="30"/>
      <c r="S468" s="30"/>
      <c r="T468" s="30"/>
      <c r="U468" s="30"/>
      <c r="V468" s="30"/>
      <c r="W468" s="30"/>
      <c r="X468" s="30"/>
      <c r="Y468" s="30"/>
      <c r="Z468" s="30"/>
      <c r="AA468" s="30"/>
      <c r="AB468" s="152" t="s">
        <v>1072</v>
      </c>
      <c r="AC468" s="152" t="s">
        <v>1072</v>
      </c>
      <c r="AD468" s="152" t="s">
        <v>1072</v>
      </c>
      <c r="AE468" s="30">
        <v>1</v>
      </c>
      <c r="AF468" s="30">
        <v>1</v>
      </c>
      <c r="AG468" s="30">
        <v>2</v>
      </c>
      <c r="AH468" s="30">
        <v>2</v>
      </c>
      <c r="AI468" s="23">
        <v>1</v>
      </c>
      <c r="AJ468" s="23">
        <v>1</v>
      </c>
      <c r="AK468" s="30">
        <v>2</v>
      </c>
      <c r="AL468" s="30">
        <v>2</v>
      </c>
      <c r="AM468" s="30">
        <v>2</v>
      </c>
      <c r="AN468" s="30">
        <v>2</v>
      </c>
      <c r="AO468" s="30">
        <v>2</v>
      </c>
      <c r="AP468" s="23">
        <v>1</v>
      </c>
      <c r="AQ468" s="30">
        <v>2</v>
      </c>
      <c r="AR468" s="23">
        <v>1</v>
      </c>
      <c r="AS468" s="30">
        <v>2</v>
      </c>
      <c r="AT468" s="30">
        <v>2</v>
      </c>
      <c r="AU468" s="30">
        <v>2</v>
      </c>
      <c r="AV468" s="30">
        <v>2</v>
      </c>
      <c r="AW468" s="173">
        <f>COUNTIF(AE468:AV468,"2")</f>
        <v>12</v>
      </c>
      <c r="AX468" s="174">
        <f t="shared" ref="AX468" si="1511">AW468/(AW468+AY468+BA468+BC468)</f>
        <v>0.66666666666666663</v>
      </c>
      <c r="AY468" s="173">
        <f>COUNTIF(AE468:AV468,"1")</f>
        <v>6</v>
      </c>
      <c r="AZ468" s="174">
        <f t="shared" ref="AZ468" si="1512">AY468/(AW468+AY468+BA468+BC468)</f>
        <v>0.33333333333333331</v>
      </c>
      <c r="BA468" s="173">
        <f>COUNTIF(AE468:AV468,"0")</f>
        <v>0</v>
      </c>
      <c r="BB468" s="174">
        <f t="shared" ref="BB468" si="1513">BA468/(AW468+AY468+BA468+BC468)</f>
        <v>0</v>
      </c>
      <c r="BC468" s="173">
        <f>COUNTIF(AE468:AV468,"KĐG")</f>
        <v>0</v>
      </c>
      <c r="BD468" s="174">
        <f t="shared" ref="BD468" si="1514">BC468/(AW468+AY468+BA468+BC468)</f>
        <v>0</v>
      </c>
      <c r="BE468" s="175">
        <f t="shared" ref="BE468" si="1515">(((AW468*2)+(AY468*1)+(BA468*0)))/(AW468+AY468+BA468)</f>
        <v>1.6666666666666667</v>
      </c>
      <c r="BF468" s="169" t="str">
        <f t="shared" ref="BF468" si="1516">IF(BD468&gt;=50%,"KĐG",IF(BE468&gt;=1.6,"ĐMT",IF(BE468&gt;=1,"CCG","CĐ")))</f>
        <v>ĐMT</v>
      </c>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130"/>
      <c r="CP468" s="130"/>
      <c r="CQ468" s="130"/>
      <c r="CR468" s="130"/>
      <c r="CS468" s="130"/>
      <c r="CT468" s="130"/>
      <c r="CU468" s="130"/>
      <c r="CV468" s="130"/>
      <c r="CW468" s="130"/>
      <c r="CX468" s="130"/>
      <c r="CY468" s="30"/>
      <c r="CZ468" s="30"/>
      <c r="DA468" s="30"/>
      <c r="DB468" s="30"/>
      <c r="DC468" s="30"/>
      <c r="DD468" s="30"/>
      <c r="DE468" s="30"/>
      <c r="DF468" s="30"/>
      <c r="DG468" s="30"/>
      <c r="DH468" s="135"/>
      <c r="DI468" s="30"/>
      <c r="DJ468" s="30"/>
      <c r="DK468" s="30"/>
      <c r="DL468" s="30"/>
      <c r="DM468" s="30"/>
      <c r="DN468" s="30"/>
      <c r="DO468" s="30"/>
      <c r="DP468" s="30"/>
      <c r="DQ468" s="30"/>
      <c r="DR468" s="135"/>
      <c r="DS468" s="30"/>
      <c r="DT468" s="30"/>
      <c r="DU468" s="30"/>
      <c r="DV468" s="130"/>
      <c r="DW468" s="130"/>
      <c r="DX468" s="130"/>
      <c r="DY468" s="130"/>
      <c r="DZ468" s="130"/>
      <c r="EA468" s="130"/>
      <c r="EB468" s="130"/>
      <c r="EC468" s="130"/>
      <c r="ED468" s="130"/>
      <c r="EE468" s="130"/>
      <c r="EF468" s="130"/>
      <c r="EG468" s="130"/>
      <c r="EH468" s="130"/>
      <c r="EI468" s="130"/>
      <c r="EJ468" s="130"/>
      <c r="EK468" s="130"/>
      <c r="EL468" s="130"/>
      <c r="EM468" s="130"/>
      <c r="EN468" s="130"/>
      <c r="EO468" s="130"/>
      <c r="EP468" s="30"/>
      <c r="EQ468" s="30"/>
      <c r="ER468" s="30"/>
      <c r="ES468" s="30"/>
      <c r="ET468" s="30"/>
      <c r="EU468" s="30"/>
      <c r="EV468" s="30"/>
      <c r="EW468" s="30"/>
      <c r="EX468" s="30"/>
      <c r="EY468" s="135"/>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c r="JW468" s="30"/>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130"/>
      <c r="LE468" s="130"/>
      <c r="LF468" s="130"/>
      <c r="LG468" s="130"/>
      <c r="LH468" s="130"/>
      <c r="LI468" s="130"/>
      <c r="LJ468" s="130"/>
      <c r="LK468" s="130"/>
      <c r="LL468" s="130"/>
      <c r="LM468" s="130"/>
      <c r="LN468" s="130"/>
      <c r="LO468" s="130"/>
      <c r="LP468" s="130"/>
      <c r="LQ468" s="130"/>
      <c r="LR468" s="130"/>
      <c r="LS468" s="130"/>
      <c r="LT468" s="130"/>
      <c r="LU468" s="130"/>
      <c r="LV468" s="130"/>
      <c r="LW468" s="130"/>
      <c r="LX468" s="135"/>
      <c r="LY468" s="30"/>
      <c r="LZ468" s="30"/>
      <c r="MA468" s="30"/>
      <c r="MB468" s="30"/>
      <c r="MC468" s="30"/>
      <c r="MD468" s="30"/>
      <c r="ME468" s="30"/>
      <c r="MF468" s="30"/>
      <c r="MG468" s="30"/>
      <c r="MH468" s="30"/>
      <c r="MI468" s="30"/>
      <c r="MJ468" s="30"/>
      <c r="MK468" s="30"/>
      <c r="ML468" s="30"/>
      <c r="MM468" s="30"/>
      <c r="MN468" s="30"/>
      <c r="MO468" s="30"/>
      <c r="MP468" s="30"/>
      <c r="MQ468" s="30"/>
      <c r="MR468" s="30"/>
      <c r="MS468" s="30"/>
      <c r="MT468" s="30"/>
      <c r="MU468" s="30"/>
      <c r="MV468" s="30"/>
      <c r="MW468" s="30"/>
      <c r="MX468" s="30"/>
      <c r="MY468" s="30"/>
      <c r="MZ468" s="30"/>
      <c r="NA468" s="30"/>
      <c r="NB468" s="30"/>
      <c r="NC468" s="135"/>
      <c r="ND468" s="30"/>
      <c r="NE468" s="30"/>
      <c r="NF468" s="30"/>
      <c r="NG468" s="30"/>
      <c r="NH468" s="30"/>
      <c r="NI468" s="30"/>
      <c r="NJ468" s="30"/>
      <c r="NK468" s="30"/>
      <c r="NL468" s="30"/>
      <c r="NM468" s="30"/>
      <c r="NN468" s="30"/>
      <c r="NO468" s="30"/>
      <c r="NP468" s="30"/>
      <c r="NQ468" s="30"/>
      <c r="NR468" s="30"/>
      <c r="NS468" s="30"/>
      <c r="NT468" s="30"/>
      <c r="NU468" s="30"/>
      <c r="NV468" s="30"/>
      <c r="NW468" s="30"/>
      <c r="NX468" s="30"/>
      <c r="NY468" s="30"/>
      <c r="NZ468" s="30"/>
      <c r="OA468" s="30"/>
      <c r="OB468" s="30"/>
      <c r="OC468" s="30"/>
      <c r="OD468" s="30"/>
      <c r="OE468" s="30"/>
      <c r="OF468" s="30"/>
      <c r="OG468" s="30"/>
      <c r="OH468" s="30"/>
      <c r="OI468" s="30"/>
      <c r="OJ468" s="30"/>
      <c r="OK468" s="30"/>
      <c r="OL468" s="30"/>
      <c r="OM468" s="30">
        <f t="shared" si="1420"/>
        <v>1</v>
      </c>
      <c r="ON468" s="121"/>
    </row>
    <row r="469" spans="1:404" ht="110.25" hidden="1">
      <c r="A469" s="317"/>
      <c r="B469" s="69">
        <v>138</v>
      </c>
      <c r="C469" s="16" t="s">
        <v>384</v>
      </c>
      <c r="D469" s="16" t="s">
        <v>0</v>
      </c>
      <c r="E469" s="70" t="s">
        <v>610</v>
      </c>
      <c r="F469" s="82" t="s">
        <v>2</v>
      </c>
      <c r="G469" s="68"/>
      <c r="H469" s="81" t="s">
        <v>610</v>
      </c>
      <c r="I469" s="26" t="s">
        <v>1141</v>
      </c>
      <c r="J469" s="67"/>
      <c r="K469" s="30" t="s">
        <v>636</v>
      </c>
      <c r="L469" s="30" t="s">
        <v>957</v>
      </c>
      <c r="M469" s="29" t="s">
        <v>985</v>
      </c>
      <c r="N469" s="93" t="s">
        <v>639</v>
      </c>
      <c r="O469" s="301"/>
      <c r="P469" s="67"/>
      <c r="Q469" s="30"/>
      <c r="R469" s="30" t="s">
        <v>27</v>
      </c>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152" t="s">
        <v>1143</v>
      </c>
      <c r="BH469" s="152" t="s">
        <v>1143</v>
      </c>
      <c r="BI469" s="152" t="s">
        <v>1143</v>
      </c>
      <c r="BJ469" s="30">
        <v>1</v>
      </c>
      <c r="BK469" s="30">
        <v>1</v>
      </c>
      <c r="BL469" s="30">
        <v>2</v>
      </c>
      <c r="BM469" s="30">
        <v>2</v>
      </c>
      <c r="BN469" s="23">
        <v>1</v>
      </c>
      <c r="BO469" s="23">
        <v>2</v>
      </c>
      <c r="BP469" s="30">
        <v>2</v>
      </c>
      <c r="BQ469" s="30">
        <v>2</v>
      </c>
      <c r="BR469" s="30">
        <v>2</v>
      </c>
      <c r="BS469" s="30">
        <v>2</v>
      </c>
      <c r="BT469" s="30">
        <v>2</v>
      </c>
      <c r="BU469" s="23">
        <v>2</v>
      </c>
      <c r="BV469" s="30">
        <v>2</v>
      </c>
      <c r="BW469" s="23">
        <v>1</v>
      </c>
      <c r="BX469" s="30">
        <v>2</v>
      </c>
      <c r="BY469" s="30">
        <v>2</v>
      </c>
      <c r="BZ469" s="30">
        <v>2</v>
      </c>
      <c r="CA469" s="30">
        <v>1</v>
      </c>
      <c r="CB469" s="30"/>
      <c r="CC469" s="185">
        <f>COUNTIF(BJ469:CA469,"2")</f>
        <v>13</v>
      </c>
      <c r="CD469" s="186">
        <f t="shared" ref="CD469" si="1517">CC469/(CC469+CE469+CG469+CI469)</f>
        <v>0.72222222222222221</v>
      </c>
      <c r="CE469" s="185">
        <f>COUNTIF(BJ469:CA469,"1")</f>
        <v>5</v>
      </c>
      <c r="CF469" s="186">
        <f t="shared" ref="CF469" si="1518">CE469/(CC469+CE469+CG469+CI469)</f>
        <v>0.27777777777777779</v>
      </c>
      <c r="CG469" s="185">
        <f>COUNTIF(BJ469:CA469,"0")</f>
        <v>0</v>
      </c>
      <c r="CH469" s="186">
        <f t="shared" ref="CH469" si="1519">CG469/(CC469+CE469+CG469+CI469)</f>
        <v>0</v>
      </c>
      <c r="CI469" s="185">
        <f>COUNTIF(BJ469:CA469,"KĐG")</f>
        <v>0</v>
      </c>
      <c r="CJ469" s="186">
        <f t="shared" ref="CJ469" si="1520">CI469/(CC469+CE469+CG469+CI469)</f>
        <v>0</v>
      </c>
      <c r="CK469" s="187">
        <f t="shared" ref="CK469" si="1521">(((CC469*2)+(CE469*1)+(CG469*0)))/(CC469+CE469+CG469)</f>
        <v>1.7222222222222223</v>
      </c>
      <c r="CL469" s="169" t="str">
        <f t="shared" ref="CL469" si="1522">IF(CJ469&gt;=50%,"KĐG",IF(CK469&gt;=1.6,"ĐMT",IF(CK469&gt;=1,"CCG","CĐ")))</f>
        <v>ĐMT</v>
      </c>
      <c r="CM469" s="30"/>
      <c r="CN469" s="30"/>
      <c r="CO469" s="130"/>
      <c r="CP469" s="130"/>
      <c r="CQ469" s="130"/>
      <c r="CR469" s="130"/>
      <c r="CS469" s="130"/>
      <c r="CT469" s="130"/>
      <c r="CU469" s="130"/>
      <c r="CV469" s="130"/>
      <c r="CW469" s="130"/>
      <c r="CX469" s="130"/>
      <c r="CY469" s="30"/>
      <c r="CZ469" s="30"/>
      <c r="DA469" s="30"/>
      <c r="DB469" s="30"/>
      <c r="DC469" s="30"/>
      <c r="DD469" s="30"/>
      <c r="DE469" s="30"/>
      <c r="DF469" s="30"/>
      <c r="DG469" s="30"/>
      <c r="DH469" s="135"/>
      <c r="DI469" s="30"/>
      <c r="DJ469" s="30"/>
      <c r="DK469" s="30"/>
      <c r="DL469" s="30"/>
      <c r="DM469" s="30"/>
      <c r="DN469" s="30"/>
      <c r="DO469" s="30"/>
      <c r="DP469" s="30"/>
      <c r="DQ469" s="30"/>
      <c r="DR469" s="135"/>
      <c r="DS469" s="30"/>
      <c r="DT469" s="30"/>
      <c r="DU469" s="30"/>
      <c r="DV469" s="130"/>
      <c r="DW469" s="130"/>
      <c r="DX469" s="130"/>
      <c r="DY469" s="130"/>
      <c r="DZ469" s="130"/>
      <c r="EA469" s="130"/>
      <c r="EB469" s="130"/>
      <c r="EC469" s="130"/>
      <c r="ED469" s="130"/>
      <c r="EE469" s="130"/>
      <c r="EF469" s="130"/>
      <c r="EG469" s="130"/>
      <c r="EH469" s="130"/>
      <c r="EI469" s="130"/>
      <c r="EJ469" s="130"/>
      <c r="EK469" s="130"/>
      <c r="EL469" s="130"/>
      <c r="EM469" s="130"/>
      <c r="EN469" s="130"/>
      <c r="EO469" s="130"/>
      <c r="EP469" s="30"/>
      <c r="EQ469" s="30"/>
      <c r="ER469" s="30"/>
      <c r="ES469" s="30"/>
      <c r="ET469" s="30"/>
      <c r="EU469" s="30"/>
      <c r="EV469" s="30"/>
      <c r="EW469" s="30"/>
      <c r="EX469" s="30"/>
      <c r="EY469" s="135"/>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130"/>
      <c r="LE469" s="130"/>
      <c r="LF469" s="130"/>
      <c r="LG469" s="130"/>
      <c r="LH469" s="130"/>
      <c r="LI469" s="130"/>
      <c r="LJ469" s="130"/>
      <c r="LK469" s="130"/>
      <c r="LL469" s="130"/>
      <c r="LM469" s="130"/>
      <c r="LN469" s="130"/>
      <c r="LO469" s="130"/>
      <c r="LP469" s="130"/>
      <c r="LQ469" s="130"/>
      <c r="LR469" s="130"/>
      <c r="LS469" s="130"/>
      <c r="LT469" s="130"/>
      <c r="LU469" s="130"/>
      <c r="LV469" s="130"/>
      <c r="LW469" s="130"/>
      <c r="LX469" s="135"/>
      <c r="LY469" s="30"/>
      <c r="LZ469" s="30"/>
      <c r="MA469" s="30"/>
      <c r="MB469" s="30"/>
      <c r="MC469" s="30"/>
      <c r="MD469" s="30"/>
      <c r="ME469" s="30"/>
      <c r="MF469" s="30"/>
      <c r="MG469" s="30"/>
      <c r="MH469" s="30"/>
      <c r="MI469" s="30"/>
      <c r="MJ469" s="30"/>
      <c r="MK469" s="30"/>
      <c r="ML469" s="30"/>
      <c r="MM469" s="30"/>
      <c r="MN469" s="30"/>
      <c r="MO469" s="30"/>
      <c r="MP469" s="30"/>
      <c r="MQ469" s="30"/>
      <c r="MR469" s="30"/>
      <c r="MS469" s="30"/>
      <c r="MT469" s="30"/>
      <c r="MU469" s="30"/>
      <c r="MV469" s="30"/>
      <c r="MW469" s="30"/>
      <c r="MX469" s="30"/>
      <c r="MY469" s="30"/>
      <c r="MZ469" s="30"/>
      <c r="NA469" s="30"/>
      <c r="NB469" s="30"/>
      <c r="NC469" s="135"/>
      <c r="ND469" s="30"/>
      <c r="NE469" s="30"/>
      <c r="NF469" s="30"/>
      <c r="NG469" s="30"/>
      <c r="NH469" s="30"/>
      <c r="NI469" s="30"/>
      <c r="NJ469" s="30"/>
      <c r="NK469" s="30"/>
      <c r="NL469" s="30"/>
      <c r="NM469" s="30"/>
      <c r="NN469" s="30"/>
      <c r="NO469" s="30"/>
      <c r="NP469" s="30"/>
      <c r="NQ469" s="30"/>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f t="shared" si="1420"/>
        <v>1</v>
      </c>
      <c r="ON469" s="69"/>
    </row>
    <row r="470" spans="1:404" ht="94.5" hidden="1">
      <c r="A470" s="317"/>
      <c r="B470" s="69">
        <v>138</v>
      </c>
      <c r="C470" s="16" t="s">
        <v>384</v>
      </c>
      <c r="D470" s="16" t="s">
        <v>0</v>
      </c>
      <c r="E470" s="24" t="s">
        <v>385</v>
      </c>
      <c r="F470" s="82" t="s">
        <v>2</v>
      </c>
      <c r="G470" s="29"/>
      <c r="H470" s="81" t="s">
        <v>385</v>
      </c>
      <c r="I470" s="26" t="s">
        <v>1210</v>
      </c>
      <c r="J470" s="54"/>
      <c r="K470" s="30" t="s">
        <v>636</v>
      </c>
      <c r="L470" s="30" t="s">
        <v>957</v>
      </c>
      <c r="M470" s="29" t="s">
        <v>985</v>
      </c>
      <c r="N470" s="93" t="s">
        <v>639</v>
      </c>
      <c r="O470" s="301"/>
      <c r="P470" s="54"/>
      <c r="Q470" s="30"/>
      <c r="R470" s="30"/>
      <c r="S470" s="30" t="s">
        <v>27</v>
      </c>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152" t="s">
        <v>1143</v>
      </c>
      <c r="CN470" s="152" t="s">
        <v>1143</v>
      </c>
      <c r="CO470" s="152" t="s">
        <v>1143</v>
      </c>
      <c r="CP470" s="30">
        <v>2</v>
      </c>
      <c r="CQ470" s="30">
        <v>2</v>
      </c>
      <c r="CR470" s="30">
        <v>2</v>
      </c>
      <c r="CS470" s="30">
        <v>2</v>
      </c>
      <c r="CT470" s="23">
        <v>1</v>
      </c>
      <c r="CU470" s="23">
        <v>2</v>
      </c>
      <c r="CV470" s="30">
        <v>2</v>
      </c>
      <c r="CW470" s="30">
        <v>2</v>
      </c>
      <c r="CX470" s="30">
        <v>2</v>
      </c>
      <c r="CY470" s="30">
        <v>2</v>
      </c>
      <c r="CZ470" s="30">
        <v>2</v>
      </c>
      <c r="DA470" s="23">
        <v>2</v>
      </c>
      <c r="DB470" s="30">
        <v>2</v>
      </c>
      <c r="DC470" s="23">
        <v>1</v>
      </c>
      <c r="DD470" s="30">
        <v>2</v>
      </c>
      <c r="DE470" s="30">
        <v>2</v>
      </c>
      <c r="DF470" s="30">
        <v>2</v>
      </c>
      <c r="DG470" s="30"/>
      <c r="DH470" s="201">
        <f>COUNTIF(CP470:DG470,"2")</f>
        <v>15</v>
      </c>
      <c r="DI470" s="198">
        <f t="shared" ref="DI470" si="1523">DH470/(DH470+DJ470+DL470+DN470)</f>
        <v>0.88235294117647056</v>
      </c>
      <c r="DJ470" s="201">
        <f>COUNTIF(CP470:DG470,"1")</f>
        <v>2</v>
      </c>
      <c r="DK470" s="198">
        <f t="shared" ref="DK470" si="1524">DJ470/(DH470+DJ470+DL470+DN470)</f>
        <v>0.11764705882352941</v>
      </c>
      <c r="DL470" s="201">
        <f>COUNTIF(CP470:DG470,"0")</f>
        <v>0</v>
      </c>
      <c r="DM470" s="198">
        <f t="shared" ref="DM470" si="1525">DL470/(DH470+DJ470+DL470+DN470)</f>
        <v>0</v>
      </c>
      <c r="DN470" s="201">
        <f>COUNTIF(CP470:DG470,"KĐG")</f>
        <v>0</v>
      </c>
      <c r="DO470" s="198">
        <f t="shared" ref="DO470" si="1526">DN470/(DH470+DJ470+DL470+DN470)</f>
        <v>0</v>
      </c>
      <c r="DP470" s="199">
        <f t="shared" ref="DP470" si="1527">(((DH470*2)+(DJ470*1)+(DL470*0)))/(DH470+DJ470+DL470)</f>
        <v>1.8823529411764706</v>
      </c>
      <c r="DQ470" s="169" t="str">
        <f t="shared" ref="DQ470" si="1528">IF(DO470&gt;=50%,"KĐG",IF(DP470&gt;=1.6,"ĐMT",IF(DP470&gt;=1,"CCG","CĐ")))</f>
        <v>ĐMT</v>
      </c>
      <c r="DR470" s="135"/>
      <c r="DS470" s="30"/>
      <c r="DT470" s="30"/>
      <c r="DU470" s="30"/>
      <c r="DV470" s="130"/>
      <c r="DW470" s="130"/>
      <c r="DX470" s="130"/>
      <c r="DY470" s="130"/>
      <c r="DZ470" s="130"/>
      <c r="EA470" s="130"/>
      <c r="EB470" s="130"/>
      <c r="EC470" s="130"/>
      <c r="ED470" s="130"/>
      <c r="EE470" s="130"/>
      <c r="EF470" s="130"/>
      <c r="EG470" s="130"/>
      <c r="EH470" s="130"/>
      <c r="EI470" s="130"/>
      <c r="EJ470" s="130"/>
      <c r="EK470" s="130"/>
      <c r="EL470" s="130"/>
      <c r="EM470" s="130"/>
      <c r="EN470" s="130"/>
      <c r="EO470" s="130"/>
      <c r="EP470" s="30"/>
      <c r="EQ470" s="30"/>
      <c r="ER470" s="30"/>
      <c r="ES470" s="30"/>
      <c r="ET470" s="30"/>
      <c r="EU470" s="30"/>
      <c r="EV470" s="30"/>
      <c r="EW470" s="30"/>
      <c r="EX470" s="30"/>
      <c r="EY470" s="135"/>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130"/>
      <c r="LE470" s="130"/>
      <c r="LF470" s="130"/>
      <c r="LG470" s="130"/>
      <c r="LH470" s="130"/>
      <c r="LI470" s="130"/>
      <c r="LJ470" s="130"/>
      <c r="LK470" s="130"/>
      <c r="LL470" s="130"/>
      <c r="LM470" s="130"/>
      <c r="LN470" s="130"/>
      <c r="LO470" s="130"/>
      <c r="LP470" s="130"/>
      <c r="LQ470" s="130"/>
      <c r="LR470" s="130"/>
      <c r="LS470" s="130"/>
      <c r="LT470" s="130"/>
      <c r="LU470" s="130"/>
      <c r="LV470" s="130"/>
      <c r="LW470" s="130"/>
      <c r="LX470" s="135"/>
      <c r="LY470" s="30"/>
      <c r="LZ470" s="30"/>
      <c r="MA470" s="30"/>
      <c r="MB470" s="30"/>
      <c r="MC470" s="30"/>
      <c r="MD470" s="30"/>
      <c r="ME470" s="30"/>
      <c r="MF470" s="30"/>
      <c r="MG470" s="30"/>
      <c r="MH470" s="30"/>
      <c r="MI470" s="30"/>
      <c r="MJ470" s="30"/>
      <c r="MK470" s="30"/>
      <c r="ML470" s="30"/>
      <c r="MM470" s="30"/>
      <c r="MN470" s="30"/>
      <c r="MO470" s="30"/>
      <c r="MP470" s="30"/>
      <c r="MQ470" s="30"/>
      <c r="MR470" s="30"/>
      <c r="MS470" s="30"/>
      <c r="MT470" s="30"/>
      <c r="MU470" s="30"/>
      <c r="MV470" s="30"/>
      <c r="MW470" s="30"/>
      <c r="MX470" s="30"/>
      <c r="MY470" s="30"/>
      <c r="MZ470" s="30"/>
      <c r="NA470" s="30"/>
      <c r="NB470" s="30"/>
      <c r="NC470" s="135"/>
      <c r="ND470" s="30"/>
      <c r="NE470" s="30"/>
      <c r="NF470" s="30"/>
      <c r="NG470" s="30"/>
      <c r="NH470" s="30"/>
      <c r="NI470" s="30"/>
      <c r="NJ470" s="30"/>
      <c r="NK470" s="30"/>
      <c r="NL470" s="30"/>
      <c r="NM470" s="30"/>
      <c r="NN470" s="30"/>
      <c r="NO470" s="30"/>
      <c r="NP470" s="30"/>
      <c r="NQ470" s="30"/>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f t="shared" si="1420"/>
        <v>1</v>
      </c>
      <c r="ON470" s="51"/>
    </row>
    <row r="471" spans="1:404" ht="94.5" hidden="1">
      <c r="A471" s="317"/>
      <c r="B471" s="69">
        <v>138</v>
      </c>
      <c r="C471" s="16" t="s">
        <v>384</v>
      </c>
      <c r="D471" s="16" t="s">
        <v>0</v>
      </c>
      <c r="E471" s="70" t="s">
        <v>387</v>
      </c>
      <c r="F471" s="82" t="s">
        <v>2</v>
      </c>
      <c r="G471" s="68"/>
      <c r="H471" s="81" t="s">
        <v>387</v>
      </c>
      <c r="I471" s="26" t="s">
        <v>1230</v>
      </c>
      <c r="J471" s="67"/>
      <c r="K471" s="30" t="s">
        <v>636</v>
      </c>
      <c r="L471" s="30" t="s">
        <v>957</v>
      </c>
      <c r="M471" s="29" t="s">
        <v>985</v>
      </c>
      <c r="N471" s="93" t="s">
        <v>639</v>
      </c>
      <c r="O471" s="301"/>
      <c r="P471" s="67"/>
      <c r="Q471" s="30"/>
      <c r="R471" s="30"/>
      <c r="S471" s="30"/>
      <c r="T471" s="30" t="s">
        <v>27</v>
      </c>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130"/>
      <c r="CP471" s="130"/>
      <c r="CQ471" s="130"/>
      <c r="CR471" s="130"/>
      <c r="CS471" s="130"/>
      <c r="CT471" s="130"/>
      <c r="CU471" s="130"/>
      <c r="CV471" s="130"/>
      <c r="CW471" s="130"/>
      <c r="CX471" s="130"/>
      <c r="CY471" s="30"/>
      <c r="CZ471" s="30"/>
      <c r="DA471" s="30"/>
      <c r="DB471" s="30"/>
      <c r="DC471" s="30"/>
      <c r="DD471" s="30"/>
      <c r="DE471" s="30"/>
      <c r="DF471" s="30"/>
      <c r="DG471" s="30"/>
      <c r="DH471" s="135"/>
      <c r="DI471" s="30"/>
      <c r="DJ471" s="30"/>
      <c r="DK471" s="30"/>
      <c r="DL471" s="30"/>
      <c r="DM471" s="30"/>
      <c r="DN471" s="30"/>
      <c r="DO471" s="30"/>
      <c r="DP471" s="30"/>
      <c r="DQ471" s="30"/>
      <c r="DR471" s="152"/>
      <c r="DS471" s="152" t="s">
        <v>1143</v>
      </c>
      <c r="DT471" s="152" t="s">
        <v>1143</v>
      </c>
      <c r="DU471" s="152" t="s">
        <v>1143</v>
      </c>
      <c r="DV471" s="152"/>
      <c r="DW471" s="30">
        <v>1</v>
      </c>
      <c r="DX471" s="30">
        <v>2</v>
      </c>
      <c r="DY471" s="30">
        <v>2</v>
      </c>
      <c r="DZ471" s="30">
        <v>2</v>
      </c>
      <c r="EA471" s="23">
        <v>1</v>
      </c>
      <c r="EB471" s="23">
        <v>2</v>
      </c>
      <c r="EC471" s="30">
        <v>2</v>
      </c>
      <c r="ED471" s="30">
        <v>2</v>
      </c>
      <c r="EE471" s="30">
        <v>2</v>
      </c>
      <c r="EF471" s="30">
        <v>2</v>
      </c>
      <c r="EG471" s="30">
        <v>2</v>
      </c>
      <c r="EH471" s="23">
        <v>2</v>
      </c>
      <c r="EI471" s="30">
        <v>2</v>
      </c>
      <c r="EJ471" s="23">
        <v>1</v>
      </c>
      <c r="EK471" s="30">
        <v>2</v>
      </c>
      <c r="EL471" s="30">
        <v>2</v>
      </c>
      <c r="EM471" s="30">
        <v>2</v>
      </c>
      <c r="EN471" s="30"/>
      <c r="EO471" s="208">
        <f>COUNTIF(DW471:EN471,"2")</f>
        <v>14</v>
      </c>
      <c r="EP471" s="207">
        <f t="shared" ref="EP471" si="1529">EO471/(EO471+EQ471+ES471+EU471)</f>
        <v>0.82352941176470584</v>
      </c>
      <c r="EQ471" s="208">
        <f>COUNTIF(DW471:EN471,"1")</f>
        <v>3</v>
      </c>
      <c r="ER471" s="207">
        <f t="shared" ref="ER471" si="1530">EQ471/(EO471+EQ471+ES471+EU471)</f>
        <v>0.17647058823529413</v>
      </c>
      <c r="ES471" s="208">
        <f>COUNTIF(DW471:EN471,"0")</f>
        <v>0</v>
      </c>
      <c r="ET471" s="207">
        <f t="shared" ref="ET471" si="1531">ES471/(EO471+EQ471+ES471+EU471)</f>
        <v>0</v>
      </c>
      <c r="EU471" s="208">
        <f>COUNTIF(DW471:EN471,"KĐG")</f>
        <v>0</v>
      </c>
      <c r="EV471" s="207">
        <f t="shared" ref="EV471" si="1532">EU471/(EO471+EQ471+ES471+EU471)</f>
        <v>0</v>
      </c>
      <c r="EW471" s="209">
        <f t="shared" ref="EW471" si="1533">(((EO471*2)+(EQ471*1)+(ES471*0)))/(EO471+EQ471+ES471)</f>
        <v>1.8235294117647058</v>
      </c>
      <c r="EX471" s="169" t="str">
        <f t="shared" ref="EX471" si="1534">IF(EV471&gt;=50%,"KĐG",IF(EW471&gt;=1.6,"ĐMT",IF(EW471&gt;=1,"CCG","CĐ")))</f>
        <v>ĐMT</v>
      </c>
      <c r="EY471" s="135"/>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130"/>
      <c r="LE471" s="130"/>
      <c r="LF471" s="130"/>
      <c r="LG471" s="130"/>
      <c r="LH471" s="130"/>
      <c r="LI471" s="130"/>
      <c r="LJ471" s="130"/>
      <c r="LK471" s="130"/>
      <c r="LL471" s="130"/>
      <c r="LM471" s="130"/>
      <c r="LN471" s="130"/>
      <c r="LO471" s="130"/>
      <c r="LP471" s="130"/>
      <c r="LQ471" s="130"/>
      <c r="LR471" s="130"/>
      <c r="LS471" s="130"/>
      <c r="LT471" s="130"/>
      <c r="LU471" s="130"/>
      <c r="LV471" s="130"/>
      <c r="LW471" s="130"/>
      <c r="LX471" s="135"/>
      <c r="LY471" s="30"/>
      <c r="LZ471" s="30"/>
      <c r="MA471" s="30"/>
      <c r="MB471" s="30"/>
      <c r="MC471" s="30"/>
      <c r="MD471" s="30"/>
      <c r="ME471" s="30"/>
      <c r="MF471" s="30"/>
      <c r="MG471" s="30"/>
      <c r="MH471" s="30"/>
      <c r="MI471" s="30"/>
      <c r="MJ471" s="30"/>
      <c r="MK471" s="30"/>
      <c r="ML471" s="30"/>
      <c r="MM471" s="30"/>
      <c r="MN471" s="30"/>
      <c r="MO471" s="30"/>
      <c r="MP471" s="30"/>
      <c r="MQ471" s="30"/>
      <c r="MR471" s="30"/>
      <c r="MS471" s="30"/>
      <c r="MT471" s="30"/>
      <c r="MU471" s="30"/>
      <c r="MV471" s="30"/>
      <c r="MW471" s="30"/>
      <c r="MX471" s="30"/>
      <c r="MY471" s="30"/>
      <c r="MZ471" s="30"/>
      <c r="NA471" s="30"/>
      <c r="NB471" s="30"/>
      <c r="NC471" s="135"/>
      <c r="ND471" s="30"/>
      <c r="NE471" s="30"/>
      <c r="NF471" s="30"/>
      <c r="NG471" s="30"/>
      <c r="NH471" s="30"/>
      <c r="NI471" s="30"/>
      <c r="NJ471" s="30"/>
      <c r="NK471" s="30"/>
      <c r="NL471" s="30"/>
      <c r="NM471" s="30"/>
      <c r="NN471" s="30"/>
      <c r="NO471" s="30"/>
      <c r="NP471" s="30"/>
      <c r="NQ471" s="30"/>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f t="shared" si="1420"/>
        <v>1</v>
      </c>
      <c r="ON471" s="69"/>
    </row>
    <row r="472" spans="1:404" ht="36" hidden="1" customHeight="1">
      <c r="A472" s="317"/>
      <c r="B472" s="69">
        <v>138</v>
      </c>
      <c r="C472" s="16" t="s">
        <v>384</v>
      </c>
      <c r="D472" s="16" t="s">
        <v>0</v>
      </c>
      <c r="E472" s="24" t="s">
        <v>386</v>
      </c>
      <c r="F472" s="82" t="s">
        <v>2</v>
      </c>
      <c r="G472" s="14"/>
      <c r="H472" s="81" t="s">
        <v>386</v>
      </c>
      <c r="I472" s="26" t="s">
        <v>1267</v>
      </c>
      <c r="J472" s="54"/>
      <c r="K472" s="30" t="s">
        <v>636</v>
      </c>
      <c r="L472" s="30" t="s">
        <v>957</v>
      </c>
      <c r="M472" s="29" t="s">
        <v>985</v>
      </c>
      <c r="N472" s="93" t="s">
        <v>639</v>
      </c>
      <c r="O472" s="301"/>
      <c r="P472" s="54"/>
      <c r="Q472" s="30"/>
      <c r="R472" s="30"/>
      <c r="S472" s="30"/>
      <c r="T472" s="30"/>
      <c r="U472" s="30" t="s">
        <v>27</v>
      </c>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130"/>
      <c r="CP472" s="130"/>
      <c r="CQ472" s="130"/>
      <c r="CR472" s="130"/>
      <c r="CS472" s="130"/>
      <c r="CT472" s="130"/>
      <c r="CU472" s="130"/>
      <c r="CV472" s="130"/>
      <c r="CW472" s="130"/>
      <c r="CX472" s="130"/>
      <c r="CY472" s="30"/>
      <c r="CZ472" s="30"/>
      <c r="DA472" s="30"/>
      <c r="DB472" s="30"/>
      <c r="DC472" s="30"/>
      <c r="DD472" s="30"/>
      <c r="DE472" s="30"/>
      <c r="DF472" s="30"/>
      <c r="DG472" s="30"/>
      <c r="DH472" s="135"/>
      <c r="DI472" s="30"/>
      <c r="DJ472" s="30"/>
      <c r="DK472" s="30"/>
      <c r="DL472" s="30"/>
      <c r="DM472" s="30"/>
      <c r="DN472" s="30"/>
      <c r="DO472" s="30"/>
      <c r="DP472" s="30"/>
      <c r="DQ472" s="30"/>
      <c r="DR472" s="135"/>
      <c r="DS472" s="30"/>
      <c r="DT472" s="30"/>
      <c r="DU472" s="30"/>
      <c r="DV472" s="130"/>
      <c r="DW472" s="130"/>
      <c r="DX472" s="130"/>
      <c r="DY472" s="130"/>
      <c r="DZ472" s="130"/>
      <c r="EA472" s="130"/>
      <c r="EB472" s="130"/>
      <c r="EC472" s="130"/>
      <c r="ED472" s="130"/>
      <c r="EE472" s="130"/>
      <c r="EF472" s="130"/>
      <c r="EG472" s="130"/>
      <c r="EH472" s="130"/>
      <c r="EI472" s="130"/>
      <c r="EJ472" s="130"/>
      <c r="EK472" s="130"/>
      <c r="EL472" s="130"/>
      <c r="EM472" s="130"/>
      <c r="EN472" s="130"/>
      <c r="EO472" s="130"/>
      <c r="EP472" s="30"/>
      <c r="EQ472" s="30"/>
      <c r="ER472" s="30"/>
      <c r="ES472" s="30"/>
      <c r="ET472" s="30"/>
      <c r="EU472" s="30"/>
      <c r="EV472" s="30"/>
      <c r="EW472" s="30"/>
      <c r="EX472" s="30"/>
      <c r="EY472" s="152" t="s">
        <v>1143</v>
      </c>
      <c r="EZ472" s="152" t="s">
        <v>1143</v>
      </c>
      <c r="FA472" s="152" t="s">
        <v>1143</v>
      </c>
      <c r="FB472" s="30">
        <v>2</v>
      </c>
      <c r="FC472" s="30">
        <v>1</v>
      </c>
      <c r="FD472" s="30">
        <v>2</v>
      </c>
      <c r="FE472" s="30">
        <v>2</v>
      </c>
      <c r="FF472" s="23">
        <v>1</v>
      </c>
      <c r="FG472" s="23">
        <v>2</v>
      </c>
      <c r="FH472" s="30">
        <v>2</v>
      </c>
      <c r="FI472" s="30">
        <v>2</v>
      </c>
      <c r="FJ472" s="30">
        <v>2</v>
      </c>
      <c r="FK472" s="30">
        <v>2</v>
      </c>
      <c r="FL472" s="30">
        <v>2</v>
      </c>
      <c r="FM472" s="23">
        <v>2</v>
      </c>
      <c r="FN472" s="30">
        <v>2</v>
      </c>
      <c r="FO472" s="23">
        <v>1</v>
      </c>
      <c r="FP472" s="30">
        <v>2</v>
      </c>
      <c r="FQ472" s="30">
        <v>2</v>
      </c>
      <c r="FR472" s="30">
        <v>2</v>
      </c>
      <c r="FS472" s="30"/>
      <c r="FT472" s="214">
        <f>COUNTIF(FB472:FS472,"2")</f>
        <v>14</v>
      </c>
      <c r="FU472" s="215">
        <f t="shared" ref="FU472" si="1535">FT472/(FT472+FV472+FX472+FZ472)</f>
        <v>0.82352941176470584</v>
      </c>
      <c r="FV472" s="214">
        <f>COUNTIF(FB472:FS472,"1")</f>
        <v>3</v>
      </c>
      <c r="FW472" s="215">
        <f t="shared" ref="FW472" si="1536">FV472/(FT472+FV472+FX472+FZ472)</f>
        <v>0.17647058823529413</v>
      </c>
      <c r="FX472" s="214">
        <f>COUNTIF(FB472:FS472,"0")</f>
        <v>0</v>
      </c>
      <c r="FY472" s="215">
        <f t="shared" ref="FY472" si="1537">FX472/(FT472+FV472+FX472+FZ472)</f>
        <v>0</v>
      </c>
      <c r="FZ472" s="214">
        <f>COUNTIF(FB472:FS472,"KĐG")</f>
        <v>0</v>
      </c>
      <c r="GA472" s="215">
        <f t="shared" ref="GA472" si="1538">FZ472/(FT472+FV472+FX472+FZ472)</f>
        <v>0</v>
      </c>
      <c r="GB472" s="216">
        <f t="shared" ref="GB472" si="1539">(((FT472*2)+(FV472*1)+(FX472*0)))/(FT472+FV472+FX472)</f>
        <v>1.8235294117647058</v>
      </c>
      <c r="GC472" s="169" t="str">
        <f t="shared" ref="GC472" si="1540">IF(GA472&gt;=50%,"KĐG",IF(GB472&gt;=1.6,"ĐMT",IF(GB472&gt;=1,"CCG","CĐ")))</f>
        <v>ĐMT</v>
      </c>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130"/>
      <c r="LE472" s="130"/>
      <c r="LF472" s="130"/>
      <c r="LG472" s="130"/>
      <c r="LH472" s="130"/>
      <c r="LI472" s="130"/>
      <c r="LJ472" s="130"/>
      <c r="LK472" s="130"/>
      <c r="LL472" s="130"/>
      <c r="LM472" s="130"/>
      <c r="LN472" s="130"/>
      <c r="LO472" s="130"/>
      <c r="LP472" s="130"/>
      <c r="LQ472" s="130"/>
      <c r="LR472" s="130"/>
      <c r="LS472" s="130"/>
      <c r="LT472" s="130"/>
      <c r="LU472" s="130"/>
      <c r="LV472" s="130"/>
      <c r="LW472" s="130"/>
      <c r="LX472" s="135"/>
      <c r="LY472" s="30"/>
      <c r="LZ472" s="30"/>
      <c r="MA472" s="30"/>
      <c r="MB472" s="30"/>
      <c r="MC472" s="30"/>
      <c r="MD472" s="30"/>
      <c r="ME472" s="30"/>
      <c r="MF472" s="30"/>
      <c r="MG472" s="30"/>
      <c r="MH472" s="30"/>
      <c r="MI472" s="30"/>
      <c r="MJ472" s="30"/>
      <c r="MK472" s="30"/>
      <c r="ML472" s="30"/>
      <c r="MM472" s="30"/>
      <c r="MN472" s="30"/>
      <c r="MO472" s="30"/>
      <c r="MP472" s="30"/>
      <c r="MQ472" s="30"/>
      <c r="MR472" s="30"/>
      <c r="MS472" s="30"/>
      <c r="MT472" s="30"/>
      <c r="MU472" s="30"/>
      <c r="MV472" s="30"/>
      <c r="MW472" s="30"/>
      <c r="MX472" s="30"/>
      <c r="MY472" s="30"/>
      <c r="MZ472" s="30"/>
      <c r="NA472" s="30"/>
      <c r="NB472" s="30"/>
      <c r="NC472" s="135"/>
      <c r="ND472" s="30"/>
      <c r="NE472" s="30"/>
      <c r="NF472" s="30"/>
      <c r="NG472" s="30"/>
      <c r="NH472" s="30"/>
      <c r="NI472" s="30"/>
      <c r="NJ472" s="30"/>
      <c r="NK472" s="30"/>
      <c r="NL472" s="30"/>
      <c r="NM472" s="30"/>
      <c r="NN472" s="30"/>
      <c r="NO472" s="30"/>
      <c r="NP472" s="30"/>
      <c r="NQ472" s="30"/>
      <c r="NR472" s="30"/>
      <c r="NS472" s="30"/>
      <c r="NT472" s="30"/>
      <c r="NU472" s="30"/>
      <c r="NV472" s="30"/>
      <c r="NW472" s="30"/>
      <c r="NX472" s="30"/>
      <c r="NY472" s="30"/>
      <c r="NZ472" s="30"/>
      <c r="OA472" s="30"/>
      <c r="OB472" s="30"/>
      <c r="OC472" s="30"/>
      <c r="OD472" s="30"/>
      <c r="OE472" s="30"/>
      <c r="OF472" s="30"/>
      <c r="OG472" s="30"/>
      <c r="OH472" s="30"/>
      <c r="OI472" s="30"/>
      <c r="OJ472" s="30"/>
      <c r="OK472" s="30"/>
      <c r="OL472" s="30"/>
      <c r="OM472" s="30">
        <f t="shared" si="1420"/>
        <v>1</v>
      </c>
      <c r="ON472" s="51"/>
    </row>
    <row r="473" spans="1:404" ht="41.25" hidden="1" customHeight="1">
      <c r="A473" s="317"/>
      <c r="B473" s="69">
        <v>138</v>
      </c>
      <c r="C473" s="16" t="s">
        <v>384</v>
      </c>
      <c r="D473" s="16" t="s">
        <v>0</v>
      </c>
      <c r="E473" s="24" t="s">
        <v>606</v>
      </c>
      <c r="F473" s="82" t="s">
        <v>2</v>
      </c>
      <c r="G473" s="14"/>
      <c r="H473" s="81" t="s">
        <v>606</v>
      </c>
      <c r="I473" s="34" t="s">
        <v>1292</v>
      </c>
      <c r="J473" s="54"/>
      <c r="K473" s="30" t="s">
        <v>636</v>
      </c>
      <c r="L473" s="30" t="s">
        <v>957</v>
      </c>
      <c r="M473" s="29" t="s">
        <v>985</v>
      </c>
      <c r="N473" s="93" t="s">
        <v>639</v>
      </c>
      <c r="O473" s="301"/>
      <c r="P473" s="54"/>
      <c r="Q473" s="30"/>
      <c r="R473" s="30"/>
      <c r="S473" s="30"/>
      <c r="T473" s="30"/>
      <c r="U473" s="30"/>
      <c r="V473" s="30" t="s">
        <v>27</v>
      </c>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130"/>
      <c r="CP473" s="130"/>
      <c r="CQ473" s="130"/>
      <c r="CR473" s="130"/>
      <c r="CS473" s="130"/>
      <c r="CT473" s="130"/>
      <c r="CU473" s="130"/>
      <c r="CV473" s="130"/>
      <c r="CW473" s="130"/>
      <c r="CX473" s="130"/>
      <c r="CY473" s="30"/>
      <c r="CZ473" s="30"/>
      <c r="DA473" s="30"/>
      <c r="DB473" s="30"/>
      <c r="DC473" s="30"/>
      <c r="DD473" s="30"/>
      <c r="DE473" s="30"/>
      <c r="DF473" s="30"/>
      <c r="DG473" s="30"/>
      <c r="DH473" s="135"/>
      <c r="DI473" s="30"/>
      <c r="DJ473" s="30"/>
      <c r="DK473" s="30"/>
      <c r="DL473" s="30"/>
      <c r="DM473" s="30"/>
      <c r="DN473" s="30"/>
      <c r="DO473" s="30"/>
      <c r="DP473" s="30"/>
      <c r="DQ473" s="30"/>
      <c r="DR473" s="135"/>
      <c r="DS473" s="30"/>
      <c r="DT473" s="30"/>
      <c r="DU473" s="30"/>
      <c r="DV473" s="130"/>
      <c r="DW473" s="130"/>
      <c r="DX473" s="130"/>
      <c r="DY473" s="130"/>
      <c r="DZ473" s="130"/>
      <c r="EA473" s="130"/>
      <c r="EB473" s="130"/>
      <c r="EC473" s="130"/>
      <c r="ED473" s="130"/>
      <c r="EE473" s="130"/>
      <c r="EF473" s="130"/>
      <c r="EG473" s="130"/>
      <c r="EH473" s="130"/>
      <c r="EI473" s="130"/>
      <c r="EJ473" s="130"/>
      <c r="EK473" s="130"/>
      <c r="EL473" s="130"/>
      <c r="EM473" s="130"/>
      <c r="EN473" s="130"/>
      <c r="EO473" s="130"/>
      <c r="EP473" s="30"/>
      <c r="EQ473" s="30"/>
      <c r="ER473" s="30"/>
      <c r="ES473" s="30"/>
      <c r="ET473" s="30"/>
      <c r="EU473" s="30"/>
      <c r="EV473" s="30"/>
      <c r="EW473" s="30"/>
      <c r="EX473" s="30"/>
      <c r="EY473" s="135"/>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152" t="s">
        <v>1068</v>
      </c>
      <c r="GE473" s="152" t="s">
        <v>1068</v>
      </c>
      <c r="GF473" s="30">
        <v>2</v>
      </c>
      <c r="GG473" s="30">
        <v>2</v>
      </c>
      <c r="GH473" s="30">
        <v>2</v>
      </c>
      <c r="GI473" s="30">
        <v>2</v>
      </c>
      <c r="GJ473" s="23">
        <v>1</v>
      </c>
      <c r="GK473" s="23">
        <v>2</v>
      </c>
      <c r="GL473" s="30">
        <v>2</v>
      </c>
      <c r="GM473" s="30">
        <v>2</v>
      </c>
      <c r="GN473" s="30">
        <v>2</v>
      </c>
      <c r="GO473" s="30">
        <v>2</v>
      </c>
      <c r="GP473" s="30">
        <v>2</v>
      </c>
      <c r="GQ473" s="30">
        <v>2</v>
      </c>
      <c r="GR473" s="30">
        <v>2</v>
      </c>
      <c r="GS473" s="23">
        <v>1</v>
      </c>
      <c r="GT473" s="30">
        <v>2</v>
      </c>
      <c r="GU473" s="30">
        <v>2</v>
      </c>
      <c r="GV473" s="30">
        <v>2</v>
      </c>
      <c r="GW473" s="30"/>
      <c r="GX473" s="30">
        <v>2</v>
      </c>
      <c r="GY473" s="224">
        <f>COUNTIF(GF473:GX473,"2")</f>
        <v>16</v>
      </c>
      <c r="GZ473" s="225">
        <f t="shared" ref="GZ473" si="1541">GY473/(GY473+HA473+HC473+HE473)</f>
        <v>0.88888888888888884</v>
      </c>
      <c r="HA473" s="224">
        <f>COUNTIF(GG473:GX473,"1")</f>
        <v>2</v>
      </c>
      <c r="HB473" s="225">
        <f t="shared" ref="HB473" si="1542">HA473/(GY473+HA473+HC473+HE473)</f>
        <v>0.1111111111111111</v>
      </c>
      <c r="HC473" s="224">
        <f>COUNTIF(GG473:GX473,"0")</f>
        <v>0</v>
      </c>
      <c r="HD473" s="225">
        <f t="shared" ref="HD473" si="1543">HC473/(GY473+HA473+HC473+HE473)</f>
        <v>0</v>
      </c>
      <c r="HE473" s="224">
        <f>COUNTIF(GG473:GX473,"KĐG")</f>
        <v>0</v>
      </c>
      <c r="HF473" s="225">
        <f t="shared" ref="HF473" si="1544">HE473/(GY473+HA473+HC473+HE473)</f>
        <v>0</v>
      </c>
      <c r="HG473" s="226">
        <f t="shared" ref="HG473" si="1545">(((GY473*2)+(HA473*1)+(HC473*0)))/(GY473+HA473+HC473)</f>
        <v>1.8888888888888888</v>
      </c>
      <c r="HH473" s="169" t="str">
        <f t="shared" ref="HH473" si="1546">IF(HF473&gt;=50%,"KĐG",IF(HG473&gt;=1.6,"ĐMT",IF(HG473&gt;=1,"CCG","CĐ")))</f>
        <v>ĐMT</v>
      </c>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130"/>
      <c r="LE473" s="130"/>
      <c r="LF473" s="130"/>
      <c r="LG473" s="130"/>
      <c r="LH473" s="130"/>
      <c r="LI473" s="130"/>
      <c r="LJ473" s="130"/>
      <c r="LK473" s="130"/>
      <c r="LL473" s="130"/>
      <c r="LM473" s="130"/>
      <c r="LN473" s="130"/>
      <c r="LO473" s="130"/>
      <c r="LP473" s="130"/>
      <c r="LQ473" s="130"/>
      <c r="LR473" s="130"/>
      <c r="LS473" s="130"/>
      <c r="LT473" s="130"/>
      <c r="LU473" s="130"/>
      <c r="LV473" s="130"/>
      <c r="LW473" s="130"/>
      <c r="LX473" s="135"/>
      <c r="LY473" s="30"/>
      <c r="LZ473" s="30"/>
      <c r="MA473" s="30"/>
      <c r="MB473" s="30"/>
      <c r="MC473" s="30"/>
      <c r="MD473" s="30"/>
      <c r="ME473" s="30"/>
      <c r="MF473" s="30"/>
      <c r="MG473" s="30"/>
      <c r="MH473" s="30"/>
      <c r="MI473" s="30"/>
      <c r="MJ473" s="30"/>
      <c r="MK473" s="30"/>
      <c r="ML473" s="30"/>
      <c r="MM473" s="30"/>
      <c r="MN473" s="30"/>
      <c r="MO473" s="30"/>
      <c r="MP473" s="30"/>
      <c r="MQ473" s="30"/>
      <c r="MR473" s="30"/>
      <c r="MS473" s="30"/>
      <c r="MT473" s="30"/>
      <c r="MU473" s="30"/>
      <c r="MV473" s="30"/>
      <c r="MW473" s="30"/>
      <c r="MX473" s="30"/>
      <c r="MY473" s="30"/>
      <c r="MZ473" s="30"/>
      <c r="NA473" s="30"/>
      <c r="NB473" s="30"/>
      <c r="NC473" s="135"/>
      <c r="ND473" s="30"/>
      <c r="NE473" s="30"/>
      <c r="NF473" s="30"/>
      <c r="NG473" s="30"/>
      <c r="NH473" s="30"/>
      <c r="NI473" s="30"/>
      <c r="NJ473" s="30"/>
      <c r="NK473" s="30"/>
      <c r="NL473" s="30"/>
      <c r="NM473" s="30"/>
      <c r="NN473" s="30"/>
      <c r="NO473" s="30"/>
      <c r="NP473" s="30"/>
      <c r="NQ473" s="30"/>
      <c r="NR473" s="30"/>
      <c r="NS473" s="30"/>
      <c r="NT473" s="30"/>
      <c r="NU473" s="30"/>
      <c r="NV473" s="30"/>
      <c r="NW473" s="30"/>
      <c r="NX473" s="30"/>
      <c r="NY473" s="30"/>
      <c r="NZ473" s="30"/>
      <c r="OA473" s="30"/>
      <c r="OB473" s="30"/>
      <c r="OC473" s="30"/>
      <c r="OD473" s="30"/>
      <c r="OE473" s="30"/>
      <c r="OF473" s="30"/>
      <c r="OG473" s="30"/>
      <c r="OH473" s="30"/>
      <c r="OI473" s="30"/>
      <c r="OJ473" s="30"/>
      <c r="OK473" s="30"/>
      <c r="OL473" s="30"/>
      <c r="OM473" s="30">
        <f t="shared" si="1420"/>
        <v>1</v>
      </c>
      <c r="ON473" s="51"/>
    </row>
    <row r="474" spans="1:404" ht="37.5" customHeight="1">
      <c r="A474" s="317">
        <v>416</v>
      </c>
      <c r="B474" s="69">
        <v>138</v>
      </c>
      <c r="C474" s="16" t="s">
        <v>384</v>
      </c>
      <c r="D474" s="16" t="s">
        <v>0</v>
      </c>
      <c r="E474" s="24" t="s">
        <v>388</v>
      </c>
      <c r="F474" s="82" t="s">
        <v>2</v>
      </c>
      <c r="G474" s="14"/>
      <c r="H474" s="81" t="s">
        <v>388</v>
      </c>
      <c r="I474" s="26" t="s">
        <v>1333</v>
      </c>
      <c r="J474" s="54"/>
      <c r="K474" s="30" t="s">
        <v>636</v>
      </c>
      <c r="L474" s="30" t="s">
        <v>957</v>
      </c>
      <c r="M474" s="29" t="s">
        <v>985</v>
      </c>
      <c r="N474" s="93" t="s">
        <v>639</v>
      </c>
      <c r="O474" s="301"/>
      <c r="P474" s="54"/>
      <c r="Q474" s="30"/>
      <c r="R474" s="30"/>
      <c r="S474" s="30"/>
      <c r="T474" s="30"/>
      <c r="U474" s="30"/>
      <c r="V474" s="30"/>
      <c r="W474" s="30" t="s">
        <v>27</v>
      </c>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130"/>
      <c r="CP474" s="130"/>
      <c r="CQ474" s="130"/>
      <c r="CR474" s="130"/>
      <c r="CS474" s="130"/>
      <c r="CT474" s="130"/>
      <c r="CU474" s="130"/>
      <c r="CV474" s="130"/>
      <c r="CW474" s="130"/>
      <c r="CX474" s="130"/>
      <c r="CY474" s="30"/>
      <c r="CZ474" s="30"/>
      <c r="DA474" s="30"/>
      <c r="DB474" s="30"/>
      <c r="DC474" s="30"/>
      <c r="DD474" s="30"/>
      <c r="DE474" s="30"/>
      <c r="DF474" s="30"/>
      <c r="DG474" s="30"/>
      <c r="DH474" s="135"/>
      <c r="DI474" s="30"/>
      <c r="DJ474" s="30"/>
      <c r="DK474" s="30"/>
      <c r="DL474" s="30"/>
      <c r="DM474" s="30"/>
      <c r="DN474" s="30"/>
      <c r="DO474" s="30"/>
      <c r="DP474" s="30"/>
      <c r="DQ474" s="30"/>
      <c r="DR474" s="135"/>
      <c r="DS474" s="30"/>
      <c r="DT474" s="30"/>
      <c r="DU474" s="30"/>
      <c r="DV474" s="130"/>
      <c r="DW474" s="130"/>
      <c r="DX474" s="130"/>
      <c r="DY474" s="130"/>
      <c r="DZ474" s="130"/>
      <c r="EA474" s="130"/>
      <c r="EB474" s="130"/>
      <c r="EC474" s="130"/>
      <c r="ED474" s="130"/>
      <c r="EE474" s="130"/>
      <c r="EF474" s="130"/>
      <c r="EG474" s="130"/>
      <c r="EH474" s="130"/>
      <c r="EI474" s="130"/>
      <c r="EJ474" s="130"/>
      <c r="EK474" s="130"/>
      <c r="EL474" s="130"/>
      <c r="EM474" s="130"/>
      <c r="EN474" s="130"/>
      <c r="EO474" s="130"/>
      <c r="EP474" s="30"/>
      <c r="EQ474" s="30"/>
      <c r="ER474" s="30"/>
      <c r="ES474" s="30"/>
      <c r="ET474" s="30"/>
      <c r="EU474" s="30"/>
      <c r="EV474" s="30"/>
      <c r="EW474" s="30"/>
      <c r="EX474" s="30"/>
      <c r="EY474" s="135"/>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152" t="s">
        <v>1143</v>
      </c>
      <c r="HJ474" s="152" t="s">
        <v>1143</v>
      </c>
      <c r="HK474" s="152" t="s">
        <v>1143</v>
      </c>
      <c r="HL474" s="152" t="s">
        <v>1143</v>
      </c>
      <c r="HM474" s="152" t="s">
        <v>1143</v>
      </c>
      <c r="HN474" s="30">
        <v>2</v>
      </c>
      <c r="HO474" s="30">
        <v>1</v>
      </c>
      <c r="HP474" s="30">
        <v>2</v>
      </c>
      <c r="HQ474" s="30">
        <v>2</v>
      </c>
      <c r="HR474" s="23">
        <v>1</v>
      </c>
      <c r="HS474" s="23">
        <v>2</v>
      </c>
      <c r="HT474" s="30">
        <v>2</v>
      </c>
      <c r="HU474" s="30">
        <v>2</v>
      </c>
      <c r="HV474" s="30">
        <v>2</v>
      </c>
      <c r="HW474" s="30">
        <v>2</v>
      </c>
      <c r="HX474" s="30">
        <v>2</v>
      </c>
      <c r="HY474" s="30">
        <v>2</v>
      </c>
      <c r="HZ474" s="30">
        <v>2</v>
      </c>
      <c r="IA474" s="23">
        <v>1</v>
      </c>
      <c r="IB474" s="30">
        <v>2</v>
      </c>
      <c r="IC474" s="30">
        <v>2</v>
      </c>
      <c r="ID474" s="30">
        <v>2</v>
      </c>
      <c r="IE474" s="30"/>
      <c r="IF474" s="30">
        <v>2</v>
      </c>
      <c r="IG474" s="234">
        <f>COUNTIF(HN474:IF474,"2")</f>
        <v>15</v>
      </c>
      <c r="IH474" s="235">
        <f t="shared" ref="IH474" si="1547">IG474/(IG474+II474+IK474+IM474)</f>
        <v>0.83333333333333337</v>
      </c>
      <c r="II474" s="234">
        <f>COUNTIF(HO474:IF474,"1")</f>
        <v>3</v>
      </c>
      <c r="IJ474" s="235">
        <f t="shared" ref="IJ474" si="1548">II474/(IG474+II474+IK474+IM474)</f>
        <v>0.16666666666666666</v>
      </c>
      <c r="IK474" s="234">
        <f>COUNTIF(HO474:IF474,"0")</f>
        <v>0</v>
      </c>
      <c r="IL474" s="235">
        <f t="shared" ref="IL474" si="1549">IK474/(IG474+II474+IK474+IM474)</f>
        <v>0</v>
      </c>
      <c r="IM474" s="234">
        <f>COUNTIF(HO474:IF474,"KĐG")</f>
        <v>0</v>
      </c>
      <c r="IN474" s="235">
        <f t="shared" ref="IN474" si="1550">IM474/(IG474+II474+IK474+IM474)</f>
        <v>0</v>
      </c>
      <c r="IO474" s="236">
        <f t="shared" ref="IO474" si="1551">(((IG474*2)+(II474*1)+(IK474*0)))/(IG474+II474+IK474)</f>
        <v>1.8333333333333333</v>
      </c>
      <c r="IP474" s="169" t="str">
        <f t="shared" ref="IP474" si="1552">IF(IN474&gt;=50%,"KĐG",IF(IO474&gt;=1.6,"ĐMT",IF(IO474&gt;=1,"CCG","CĐ")))</f>
        <v>ĐMT</v>
      </c>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c r="JW474" s="30"/>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c r="KZ474" s="30"/>
      <c r="LA474" s="30"/>
      <c r="LB474" s="30"/>
      <c r="LC474" s="30"/>
      <c r="LD474" s="130"/>
      <c r="LE474" s="130"/>
      <c r="LF474" s="130"/>
      <c r="LG474" s="130"/>
      <c r="LH474" s="130"/>
      <c r="LI474" s="130"/>
      <c r="LJ474" s="130"/>
      <c r="LK474" s="130"/>
      <c r="LL474" s="130"/>
      <c r="LM474" s="130"/>
      <c r="LN474" s="130"/>
      <c r="LO474" s="130"/>
      <c r="LP474" s="130"/>
      <c r="LQ474" s="130"/>
      <c r="LR474" s="130"/>
      <c r="LS474" s="130"/>
      <c r="LT474" s="130"/>
      <c r="LU474" s="130"/>
      <c r="LV474" s="130"/>
      <c r="LW474" s="130"/>
      <c r="LX474" s="135"/>
      <c r="LY474" s="30"/>
      <c r="LZ474" s="30"/>
      <c r="MA474" s="30"/>
      <c r="MB474" s="30"/>
      <c r="MC474" s="30"/>
      <c r="MD474" s="30"/>
      <c r="ME474" s="30"/>
      <c r="MF474" s="30"/>
      <c r="MG474" s="30"/>
      <c r="MH474" s="30"/>
      <c r="MI474" s="30"/>
      <c r="MJ474" s="30"/>
      <c r="MK474" s="30"/>
      <c r="ML474" s="30"/>
      <c r="MM474" s="30"/>
      <c r="MN474" s="30"/>
      <c r="MO474" s="30"/>
      <c r="MP474" s="30"/>
      <c r="MQ474" s="30"/>
      <c r="MR474" s="30"/>
      <c r="MS474" s="30"/>
      <c r="MT474" s="30"/>
      <c r="MU474" s="30"/>
      <c r="MV474" s="30"/>
      <c r="MW474" s="30"/>
      <c r="MX474" s="30"/>
      <c r="MY474" s="30"/>
      <c r="MZ474" s="30"/>
      <c r="NA474" s="30"/>
      <c r="NB474" s="30"/>
      <c r="NC474" s="135"/>
      <c r="ND474" s="30"/>
      <c r="NE474" s="30"/>
      <c r="NF474" s="30"/>
      <c r="NG474" s="30"/>
      <c r="NH474" s="30"/>
      <c r="NI474" s="30"/>
      <c r="NJ474" s="30"/>
      <c r="NK474" s="30"/>
      <c r="NL474" s="30"/>
      <c r="NM474" s="30"/>
      <c r="NN474" s="30"/>
      <c r="NO474" s="30"/>
      <c r="NP474" s="30"/>
      <c r="NQ474" s="30"/>
      <c r="NR474" s="30"/>
      <c r="NS474" s="30"/>
      <c r="NT474" s="30"/>
      <c r="NU474" s="30"/>
      <c r="NV474" s="30"/>
      <c r="NW474" s="30"/>
      <c r="NX474" s="30"/>
      <c r="NY474" s="30"/>
      <c r="NZ474" s="30"/>
      <c r="OA474" s="30"/>
      <c r="OB474" s="30"/>
      <c r="OC474" s="30"/>
      <c r="OD474" s="30"/>
      <c r="OE474" s="30"/>
      <c r="OF474" s="30"/>
      <c r="OG474" s="30"/>
      <c r="OH474" s="30"/>
      <c r="OI474" s="30"/>
      <c r="OJ474" s="30"/>
      <c r="OK474" s="30"/>
      <c r="OL474" s="30"/>
      <c r="OM474" s="30">
        <f t="shared" si="1420"/>
        <v>1</v>
      </c>
      <c r="ON474" s="51"/>
    </row>
    <row r="475" spans="1:404" ht="102" hidden="1" customHeight="1">
      <c r="A475" s="317"/>
      <c r="B475" s="69">
        <v>138</v>
      </c>
      <c r="C475" s="16" t="s">
        <v>384</v>
      </c>
      <c r="D475" s="16" t="s">
        <v>0</v>
      </c>
      <c r="E475" s="24" t="s">
        <v>389</v>
      </c>
      <c r="F475" s="82" t="s">
        <v>2</v>
      </c>
      <c r="G475" s="14"/>
      <c r="H475" s="81" t="s">
        <v>389</v>
      </c>
      <c r="I475" s="26" t="s">
        <v>789</v>
      </c>
      <c r="J475" s="54"/>
      <c r="K475" s="30" t="s">
        <v>636</v>
      </c>
      <c r="L475" s="30" t="s">
        <v>957</v>
      </c>
      <c r="M475" s="29" t="s">
        <v>985</v>
      </c>
      <c r="N475" s="93" t="s">
        <v>639</v>
      </c>
      <c r="O475" s="301"/>
      <c r="P475" s="54"/>
      <c r="Q475" s="30"/>
      <c r="R475" s="30"/>
      <c r="S475" s="30"/>
      <c r="T475" s="30"/>
      <c r="U475" s="30"/>
      <c r="V475" s="30"/>
      <c r="W475" s="30"/>
      <c r="X475" s="30" t="s">
        <v>27</v>
      </c>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130"/>
      <c r="CP475" s="130"/>
      <c r="CQ475" s="130"/>
      <c r="CR475" s="130"/>
      <c r="CS475" s="130"/>
      <c r="CT475" s="130"/>
      <c r="CU475" s="130"/>
      <c r="CV475" s="130"/>
      <c r="CW475" s="130"/>
      <c r="CX475" s="130"/>
      <c r="CY475" s="30"/>
      <c r="CZ475" s="30"/>
      <c r="DA475" s="30"/>
      <c r="DB475" s="30"/>
      <c r="DC475" s="30"/>
      <c r="DD475" s="30"/>
      <c r="DE475" s="30"/>
      <c r="DF475" s="30"/>
      <c r="DG475" s="30"/>
      <c r="DH475" s="135"/>
      <c r="DI475" s="30"/>
      <c r="DJ475" s="30"/>
      <c r="DK475" s="30"/>
      <c r="DL475" s="30"/>
      <c r="DM475" s="30"/>
      <c r="DN475" s="30"/>
      <c r="DO475" s="30"/>
      <c r="DP475" s="30"/>
      <c r="DQ475" s="30"/>
      <c r="DR475" s="135"/>
      <c r="DS475" s="30"/>
      <c r="DT475" s="30"/>
      <c r="DU475" s="30"/>
      <c r="DV475" s="130"/>
      <c r="DW475" s="130"/>
      <c r="DX475" s="130"/>
      <c r="DY475" s="130"/>
      <c r="DZ475" s="130"/>
      <c r="EA475" s="130"/>
      <c r="EB475" s="130"/>
      <c r="EC475" s="130"/>
      <c r="ED475" s="130"/>
      <c r="EE475" s="130"/>
      <c r="EF475" s="130"/>
      <c r="EG475" s="130"/>
      <c r="EH475" s="130"/>
      <c r="EI475" s="130"/>
      <c r="EJ475" s="130"/>
      <c r="EK475" s="130"/>
      <c r="EL475" s="130"/>
      <c r="EM475" s="130"/>
      <c r="EN475" s="130"/>
      <c r="EO475" s="130"/>
      <c r="EP475" s="30"/>
      <c r="EQ475" s="30"/>
      <c r="ER475" s="30"/>
      <c r="ES475" s="30"/>
      <c r="ET475" s="30"/>
      <c r="EU475" s="30"/>
      <c r="EV475" s="30"/>
      <c r="EW475" s="30"/>
      <c r="EX475" s="30"/>
      <c r="EY475" s="135"/>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30"/>
      <c r="IR475" s="30"/>
      <c r="IS475" s="30"/>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c r="JW475" s="30"/>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130"/>
      <c r="LE475" s="130"/>
      <c r="LF475" s="130"/>
      <c r="LG475" s="130"/>
      <c r="LH475" s="130"/>
      <c r="LI475" s="130"/>
      <c r="LJ475" s="130"/>
      <c r="LK475" s="130"/>
      <c r="LL475" s="130"/>
      <c r="LM475" s="130"/>
      <c r="LN475" s="130"/>
      <c r="LO475" s="130"/>
      <c r="LP475" s="130"/>
      <c r="LQ475" s="130"/>
      <c r="LR475" s="130"/>
      <c r="LS475" s="130"/>
      <c r="LT475" s="130"/>
      <c r="LU475" s="130"/>
      <c r="LV475" s="130"/>
      <c r="LW475" s="130"/>
      <c r="LX475" s="135"/>
      <c r="LY475" s="30"/>
      <c r="LZ475" s="30"/>
      <c r="MA475" s="30"/>
      <c r="MB475" s="30"/>
      <c r="MC475" s="30"/>
      <c r="MD475" s="30"/>
      <c r="ME475" s="30"/>
      <c r="MF475" s="30"/>
      <c r="MG475" s="30"/>
      <c r="MH475" s="30"/>
      <c r="MI475" s="30"/>
      <c r="MJ475" s="30"/>
      <c r="MK475" s="30"/>
      <c r="ML475" s="30"/>
      <c r="MM475" s="30"/>
      <c r="MN475" s="30"/>
      <c r="MO475" s="30"/>
      <c r="MP475" s="30"/>
      <c r="MQ475" s="30"/>
      <c r="MR475" s="30"/>
      <c r="MS475" s="30"/>
      <c r="MT475" s="30"/>
      <c r="MU475" s="30"/>
      <c r="MV475" s="30"/>
      <c r="MW475" s="30"/>
      <c r="MX475" s="30"/>
      <c r="MY475" s="30"/>
      <c r="MZ475" s="30"/>
      <c r="NA475" s="30"/>
      <c r="NB475" s="30"/>
      <c r="NC475" s="135"/>
      <c r="ND475" s="30"/>
      <c r="NE475" s="30"/>
      <c r="NF475" s="30"/>
      <c r="NG475" s="30"/>
      <c r="NH475" s="30"/>
      <c r="NI475" s="30"/>
      <c r="NJ475" s="30"/>
      <c r="NK475" s="30"/>
      <c r="NL475" s="30"/>
      <c r="NM475" s="30"/>
      <c r="NN475" s="30"/>
      <c r="NO475" s="30"/>
      <c r="NP475" s="30"/>
      <c r="NQ475" s="30"/>
      <c r="NR475" s="30"/>
      <c r="NS475" s="30"/>
      <c r="NT475" s="30"/>
      <c r="NU475" s="30"/>
      <c r="NV475" s="30"/>
      <c r="NW475" s="30"/>
      <c r="NX475" s="30"/>
      <c r="NY475" s="30"/>
      <c r="NZ475" s="30"/>
      <c r="OA475" s="30"/>
      <c r="OB475" s="30"/>
      <c r="OC475" s="30"/>
      <c r="OD475" s="30"/>
      <c r="OE475" s="30"/>
      <c r="OF475" s="30"/>
      <c r="OG475" s="30"/>
      <c r="OH475" s="30"/>
      <c r="OI475" s="30"/>
      <c r="OJ475" s="30"/>
      <c r="OK475" s="30"/>
      <c r="OL475" s="30"/>
      <c r="OM475" s="30">
        <f t="shared" ref="OM475:OM500" si="1553">COUNTIF(Q475:AA475,"x")</f>
        <v>1</v>
      </c>
      <c r="ON475" s="51"/>
    </row>
    <row r="476" spans="1:404" ht="86.25" hidden="1" customHeight="1">
      <c r="A476" s="317"/>
      <c r="B476" s="69">
        <v>138</v>
      </c>
      <c r="C476" s="16" t="s">
        <v>384</v>
      </c>
      <c r="D476" s="16" t="s">
        <v>0</v>
      </c>
      <c r="E476" s="24" t="s">
        <v>390</v>
      </c>
      <c r="F476" s="82" t="s">
        <v>2</v>
      </c>
      <c r="G476" s="14"/>
      <c r="H476" s="81" t="s">
        <v>390</v>
      </c>
      <c r="I476" s="26" t="s">
        <v>791</v>
      </c>
      <c r="J476" s="54"/>
      <c r="K476" s="30" t="s">
        <v>636</v>
      </c>
      <c r="L476" s="30" t="s">
        <v>957</v>
      </c>
      <c r="M476" s="29" t="s">
        <v>985</v>
      </c>
      <c r="N476" s="93" t="s">
        <v>639</v>
      </c>
      <c r="O476" s="301"/>
      <c r="P476" s="54"/>
      <c r="Q476" s="30"/>
      <c r="R476" s="30"/>
      <c r="S476" s="30"/>
      <c r="T476" s="30"/>
      <c r="U476" s="30"/>
      <c r="V476" s="30"/>
      <c r="W476" s="30"/>
      <c r="X476" s="30"/>
      <c r="Y476" s="30" t="s">
        <v>27</v>
      </c>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130"/>
      <c r="CP476" s="130"/>
      <c r="CQ476" s="130"/>
      <c r="CR476" s="130"/>
      <c r="CS476" s="130"/>
      <c r="CT476" s="130"/>
      <c r="CU476" s="130"/>
      <c r="CV476" s="130"/>
      <c r="CW476" s="130"/>
      <c r="CX476" s="130"/>
      <c r="CY476" s="30"/>
      <c r="CZ476" s="30"/>
      <c r="DA476" s="30"/>
      <c r="DB476" s="30"/>
      <c r="DC476" s="30"/>
      <c r="DD476" s="30"/>
      <c r="DE476" s="30"/>
      <c r="DF476" s="30"/>
      <c r="DG476" s="30"/>
      <c r="DH476" s="135"/>
      <c r="DI476" s="30"/>
      <c r="DJ476" s="30"/>
      <c r="DK476" s="30"/>
      <c r="DL476" s="30"/>
      <c r="DM476" s="30"/>
      <c r="DN476" s="30"/>
      <c r="DO476" s="30"/>
      <c r="DP476" s="30"/>
      <c r="DQ476" s="30"/>
      <c r="DR476" s="135"/>
      <c r="DS476" s="30"/>
      <c r="DT476" s="30"/>
      <c r="DU476" s="30"/>
      <c r="DV476" s="130"/>
      <c r="DW476" s="130"/>
      <c r="DX476" s="130"/>
      <c r="DY476" s="130"/>
      <c r="DZ476" s="130"/>
      <c r="EA476" s="130"/>
      <c r="EB476" s="130"/>
      <c r="EC476" s="130"/>
      <c r="ED476" s="130"/>
      <c r="EE476" s="130"/>
      <c r="EF476" s="130"/>
      <c r="EG476" s="130"/>
      <c r="EH476" s="130"/>
      <c r="EI476" s="130"/>
      <c r="EJ476" s="130"/>
      <c r="EK476" s="130"/>
      <c r="EL476" s="130"/>
      <c r="EM476" s="130"/>
      <c r="EN476" s="130"/>
      <c r="EO476" s="130"/>
      <c r="EP476" s="30"/>
      <c r="EQ476" s="30"/>
      <c r="ER476" s="30"/>
      <c r="ES476" s="30"/>
      <c r="ET476" s="30"/>
      <c r="EU476" s="30"/>
      <c r="EV476" s="30"/>
      <c r="EW476" s="30"/>
      <c r="EX476" s="30"/>
      <c r="EY476" s="135"/>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c r="IM476" s="30"/>
      <c r="IN476" s="30"/>
      <c r="IO476" s="30"/>
      <c r="IP476" s="30"/>
      <c r="IQ476" s="30"/>
      <c r="IR476" s="30"/>
      <c r="IS476" s="30"/>
      <c r="IT476" s="30"/>
      <c r="IU476" s="30"/>
      <c r="IV476" s="30"/>
      <c r="IW476" s="30"/>
      <c r="IX476" s="30"/>
      <c r="IY476" s="30"/>
      <c r="IZ476" s="30"/>
      <c r="JA476" s="30"/>
      <c r="JB476" s="30"/>
      <c r="JC476" s="30"/>
      <c r="JD476" s="30"/>
      <c r="JE476" s="30"/>
      <c r="JF476" s="30"/>
      <c r="JG476" s="30"/>
      <c r="JH476" s="30"/>
      <c r="JI476" s="30"/>
      <c r="JJ476" s="30"/>
      <c r="JK476" s="30"/>
      <c r="JL476" s="30"/>
      <c r="JM476" s="30"/>
      <c r="JN476" s="30"/>
      <c r="JO476" s="30"/>
      <c r="JP476" s="30"/>
      <c r="JQ476" s="30"/>
      <c r="JR476" s="30"/>
      <c r="JS476" s="30"/>
      <c r="JT476" s="30"/>
      <c r="JU476" s="30"/>
      <c r="JV476" s="30"/>
      <c r="JW476" s="30"/>
      <c r="JX476" s="30"/>
      <c r="JY476" s="30"/>
      <c r="JZ476" s="30"/>
      <c r="KA476" s="30"/>
      <c r="KB476" s="30"/>
      <c r="KC476" s="30"/>
      <c r="KD476" s="30"/>
      <c r="KE476" s="30"/>
      <c r="KF476" s="30"/>
      <c r="KG476" s="30"/>
      <c r="KH476" s="30"/>
      <c r="KI476" s="30"/>
      <c r="KJ476" s="30"/>
      <c r="KK476" s="30"/>
      <c r="KL476" s="30"/>
      <c r="KM476" s="30"/>
      <c r="KN476" s="30"/>
      <c r="KO476" s="30"/>
      <c r="KP476" s="30"/>
      <c r="KQ476" s="30"/>
      <c r="KR476" s="30"/>
      <c r="KS476" s="30"/>
      <c r="KT476" s="30"/>
      <c r="KU476" s="30"/>
      <c r="KV476" s="30"/>
      <c r="KW476" s="30"/>
      <c r="KX476" s="30"/>
      <c r="KY476" s="30"/>
      <c r="KZ476" s="30"/>
      <c r="LA476" s="30"/>
      <c r="LB476" s="30"/>
      <c r="LC476" s="30"/>
      <c r="LD476" s="130"/>
      <c r="LE476" s="130"/>
      <c r="LF476" s="130"/>
      <c r="LG476" s="130"/>
      <c r="LH476" s="130"/>
      <c r="LI476" s="130"/>
      <c r="LJ476" s="130"/>
      <c r="LK476" s="130"/>
      <c r="LL476" s="130"/>
      <c r="LM476" s="130"/>
      <c r="LN476" s="130"/>
      <c r="LO476" s="130"/>
      <c r="LP476" s="130"/>
      <c r="LQ476" s="130"/>
      <c r="LR476" s="130"/>
      <c r="LS476" s="130"/>
      <c r="LT476" s="130"/>
      <c r="LU476" s="130"/>
      <c r="LV476" s="130"/>
      <c r="LW476" s="130"/>
      <c r="LX476" s="135"/>
      <c r="LY476" s="30"/>
      <c r="LZ476" s="30"/>
      <c r="MA476" s="30"/>
      <c r="MB476" s="30"/>
      <c r="MC476" s="30"/>
      <c r="MD476" s="30"/>
      <c r="ME476" s="30"/>
      <c r="MF476" s="30"/>
      <c r="MG476" s="30"/>
      <c r="MH476" s="30"/>
      <c r="MI476" s="30"/>
      <c r="MJ476" s="30"/>
      <c r="MK476" s="30"/>
      <c r="ML476" s="30"/>
      <c r="MM476" s="30"/>
      <c r="MN476" s="30"/>
      <c r="MO476" s="30"/>
      <c r="MP476" s="30"/>
      <c r="MQ476" s="30"/>
      <c r="MR476" s="30"/>
      <c r="MS476" s="30"/>
      <c r="MT476" s="30"/>
      <c r="MU476" s="30"/>
      <c r="MV476" s="30"/>
      <c r="MW476" s="30"/>
      <c r="MX476" s="30"/>
      <c r="MY476" s="30"/>
      <c r="MZ476" s="30"/>
      <c r="NA476" s="30"/>
      <c r="NB476" s="30"/>
      <c r="NC476" s="135"/>
      <c r="ND476" s="30"/>
      <c r="NE476" s="30"/>
      <c r="NF476" s="30"/>
      <c r="NG476" s="30"/>
      <c r="NH476" s="30"/>
      <c r="NI476" s="30"/>
      <c r="NJ476" s="30"/>
      <c r="NK476" s="30"/>
      <c r="NL476" s="30"/>
      <c r="NM476" s="30"/>
      <c r="NN476" s="30"/>
      <c r="NO476" s="30"/>
      <c r="NP476" s="30"/>
      <c r="NQ476" s="30"/>
      <c r="NR476" s="30"/>
      <c r="NS476" s="30"/>
      <c r="NT476" s="30"/>
      <c r="NU476" s="30"/>
      <c r="NV476" s="30"/>
      <c r="NW476" s="30"/>
      <c r="NX476" s="30"/>
      <c r="NY476" s="30"/>
      <c r="NZ476" s="30"/>
      <c r="OA476" s="30"/>
      <c r="OB476" s="30"/>
      <c r="OC476" s="30"/>
      <c r="OD476" s="30"/>
      <c r="OE476" s="30"/>
      <c r="OF476" s="30"/>
      <c r="OG476" s="30"/>
      <c r="OH476" s="30"/>
      <c r="OI476" s="30"/>
      <c r="OJ476" s="30"/>
      <c r="OK476" s="30"/>
      <c r="OL476" s="30"/>
      <c r="OM476" s="30">
        <f t="shared" si="1553"/>
        <v>1</v>
      </c>
      <c r="ON476" s="51"/>
    </row>
    <row r="477" spans="1:404" ht="86.25" hidden="1" customHeight="1">
      <c r="A477" s="317"/>
      <c r="B477" s="69">
        <v>138</v>
      </c>
      <c r="C477" s="16" t="s">
        <v>384</v>
      </c>
      <c r="D477" s="16" t="s">
        <v>0</v>
      </c>
      <c r="E477" s="70" t="s">
        <v>607</v>
      </c>
      <c r="F477" s="82" t="s">
        <v>2</v>
      </c>
      <c r="G477" s="68"/>
      <c r="H477" s="81" t="s">
        <v>607</v>
      </c>
      <c r="I477" s="34" t="s">
        <v>790</v>
      </c>
      <c r="J477" s="67"/>
      <c r="K477" s="30" t="s">
        <v>636</v>
      </c>
      <c r="L477" s="30" t="s">
        <v>957</v>
      </c>
      <c r="M477" s="29" t="s">
        <v>985</v>
      </c>
      <c r="N477" s="93" t="s">
        <v>639</v>
      </c>
      <c r="O477" s="301"/>
      <c r="P477" s="67"/>
      <c r="Q477" s="30"/>
      <c r="R477" s="30"/>
      <c r="S477" s="30"/>
      <c r="T477" s="30"/>
      <c r="U477" s="30"/>
      <c r="V477" s="30"/>
      <c r="W477" s="30"/>
      <c r="X477" s="30"/>
      <c r="Y477" s="30"/>
      <c r="Z477" s="30" t="s">
        <v>27</v>
      </c>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130"/>
      <c r="CP477" s="130"/>
      <c r="CQ477" s="130"/>
      <c r="CR477" s="130"/>
      <c r="CS477" s="130"/>
      <c r="CT477" s="130"/>
      <c r="CU477" s="130"/>
      <c r="CV477" s="130"/>
      <c r="CW477" s="130"/>
      <c r="CX477" s="130"/>
      <c r="CY477" s="30"/>
      <c r="CZ477" s="30"/>
      <c r="DA477" s="30"/>
      <c r="DB477" s="30"/>
      <c r="DC477" s="30"/>
      <c r="DD477" s="30"/>
      <c r="DE477" s="30"/>
      <c r="DF477" s="30"/>
      <c r="DG477" s="30"/>
      <c r="DH477" s="135"/>
      <c r="DI477" s="30"/>
      <c r="DJ477" s="30"/>
      <c r="DK477" s="30"/>
      <c r="DL477" s="30"/>
      <c r="DM477" s="30"/>
      <c r="DN477" s="30"/>
      <c r="DO477" s="30"/>
      <c r="DP477" s="30"/>
      <c r="DQ477" s="30"/>
      <c r="DR477" s="135"/>
      <c r="DS477" s="30"/>
      <c r="DT477" s="30"/>
      <c r="DU477" s="30"/>
      <c r="DV477" s="130"/>
      <c r="DW477" s="130"/>
      <c r="DX477" s="130"/>
      <c r="DY477" s="130"/>
      <c r="DZ477" s="130"/>
      <c r="EA477" s="130"/>
      <c r="EB477" s="130"/>
      <c r="EC477" s="130"/>
      <c r="ED477" s="130"/>
      <c r="EE477" s="130"/>
      <c r="EF477" s="130"/>
      <c r="EG477" s="130"/>
      <c r="EH477" s="130"/>
      <c r="EI477" s="130"/>
      <c r="EJ477" s="130"/>
      <c r="EK477" s="130"/>
      <c r="EL477" s="130"/>
      <c r="EM477" s="130"/>
      <c r="EN477" s="130"/>
      <c r="EO477" s="130"/>
      <c r="EP477" s="30"/>
      <c r="EQ477" s="30"/>
      <c r="ER477" s="30"/>
      <c r="ES477" s="30"/>
      <c r="ET477" s="30"/>
      <c r="EU477" s="30"/>
      <c r="EV477" s="30"/>
      <c r="EW477" s="30"/>
      <c r="EX477" s="30"/>
      <c r="EY477" s="135"/>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130"/>
      <c r="LE477" s="130"/>
      <c r="LF477" s="130"/>
      <c r="LG477" s="130"/>
      <c r="LH477" s="130"/>
      <c r="LI477" s="130"/>
      <c r="LJ477" s="130"/>
      <c r="LK477" s="130"/>
      <c r="LL477" s="130"/>
      <c r="LM477" s="130"/>
      <c r="LN477" s="130"/>
      <c r="LO477" s="130"/>
      <c r="LP477" s="130"/>
      <c r="LQ477" s="130"/>
      <c r="LR477" s="130"/>
      <c r="LS477" s="130"/>
      <c r="LT477" s="130"/>
      <c r="LU477" s="130"/>
      <c r="LV477" s="130"/>
      <c r="LW477" s="130"/>
      <c r="LX477" s="135"/>
      <c r="LY477" s="30"/>
      <c r="LZ477" s="30"/>
      <c r="MA477" s="30"/>
      <c r="MB477" s="30"/>
      <c r="MC477" s="30"/>
      <c r="MD477" s="30"/>
      <c r="ME477" s="30"/>
      <c r="MF477" s="30"/>
      <c r="MG477" s="30"/>
      <c r="MH477" s="30"/>
      <c r="MI477" s="30"/>
      <c r="MJ477" s="30"/>
      <c r="MK477" s="30"/>
      <c r="ML477" s="30"/>
      <c r="MM477" s="30"/>
      <c r="MN477" s="30"/>
      <c r="MO477" s="30"/>
      <c r="MP477" s="30"/>
      <c r="MQ477" s="30"/>
      <c r="MR477" s="30"/>
      <c r="MS477" s="30"/>
      <c r="MT477" s="30"/>
      <c r="MU477" s="30"/>
      <c r="MV477" s="30"/>
      <c r="MW477" s="30"/>
      <c r="MX477" s="30"/>
      <c r="MY477" s="30"/>
      <c r="MZ477" s="30"/>
      <c r="NA477" s="30"/>
      <c r="NB477" s="30"/>
      <c r="NC477" s="135"/>
      <c r="ND477" s="30"/>
      <c r="NE477" s="30"/>
      <c r="NF477" s="30"/>
      <c r="NG477" s="30"/>
      <c r="NH477" s="30"/>
      <c r="NI477" s="30"/>
      <c r="NJ477" s="30"/>
      <c r="NK477" s="30"/>
      <c r="NL477" s="30"/>
      <c r="NM477" s="30"/>
      <c r="NN477" s="30"/>
      <c r="NO477" s="30"/>
      <c r="NP477" s="30"/>
      <c r="NQ477" s="30"/>
      <c r="NR477" s="30"/>
      <c r="NS477" s="30"/>
      <c r="NT477" s="30"/>
      <c r="NU477" s="30"/>
      <c r="NV477" s="30"/>
      <c r="NW477" s="30"/>
      <c r="NX477" s="30"/>
      <c r="NY477" s="30"/>
      <c r="NZ477" s="30"/>
      <c r="OA477" s="30"/>
      <c r="OB477" s="30"/>
      <c r="OC477" s="30"/>
      <c r="OD477" s="30"/>
      <c r="OE477" s="30"/>
      <c r="OF477" s="30"/>
      <c r="OG477" s="30"/>
      <c r="OH477" s="30"/>
      <c r="OI477" s="30"/>
      <c r="OJ477" s="30"/>
      <c r="OK477" s="30"/>
      <c r="OL477" s="30"/>
      <c r="OM477" s="30">
        <f t="shared" si="1553"/>
        <v>1</v>
      </c>
      <c r="ON477" s="69"/>
    </row>
    <row r="478" spans="1:404" ht="78.75" hidden="1" customHeight="1">
      <c r="A478" s="317"/>
      <c r="B478" s="69">
        <v>138</v>
      </c>
      <c r="C478" s="16" t="s">
        <v>384</v>
      </c>
      <c r="D478" s="16" t="s">
        <v>0</v>
      </c>
      <c r="E478" s="24" t="s">
        <v>391</v>
      </c>
      <c r="F478" s="82" t="s">
        <v>2</v>
      </c>
      <c r="G478" s="14"/>
      <c r="H478" s="81" t="s">
        <v>391</v>
      </c>
      <c r="I478" s="26" t="s">
        <v>792</v>
      </c>
      <c r="J478" s="54"/>
      <c r="K478" s="30" t="s">
        <v>636</v>
      </c>
      <c r="L478" s="30" t="s">
        <v>957</v>
      </c>
      <c r="M478" s="29" t="s">
        <v>985</v>
      </c>
      <c r="N478" s="93" t="s">
        <v>639</v>
      </c>
      <c r="O478" s="302"/>
      <c r="P478" s="54"/>
      <c r="Q478" s="30"/>
      <c r="R478" s="30"/>
      <c r="S478" s="30"/>
      <c r="T478" s="30"/>
      <c r="U478" s="30"/>
      <c r="V478" s="30"/>
      <c r="W478" s="30"/>
      <c r="X478" s="30"/>
      <c r="Y478" s="30"/>
      <c r="Z478" s="30"/>
      <c r="AA478" s="30" t="s">
        <v>27</v>
      </c>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130"/>
      <c r="CP478" s="130"/>
      <c r="CQ478" s="130"/>
      <c r="CR478" s="130"/>
      <c r="CS478" s="130"/>
      <c r="CT478" s="130"/>
      <c r="CU478" s="130"/>
      <c r="CV478" s="130"/>
      <c r="CW478" s="130"/>
      <c r="CX478" s="130"/>
      <c r="CY478" s="30"/>
      <c r="CZ478" s="30"/>
      <c r="DA478" s="30"/>
      <c r="DB478" s="30"/>
      <c r="DC478" s="30"/>
      <c r="DD478" s="30"/>
      <c r="DE478" s="30"/>
      <c r="DF478" s="30"/>
      <c r="DG478" s="30"/>
      <c r="DH478" s="135"/>
      <c r="DI478" s="30"/>
      <c r="DJ478" s="30"/>
      <c r="DK478" s="30"/>
      <c r="DL478" s="30"/>
      <c r="DM478" s="30"/>
      <c r="DN478" s="30"/>
      <c r="DO478" s="30"/>
      <c r="DP478" s="30"/>
      <c r="DQ478" s="30"/>
      <c r="DR478" s="135"/>
      <c r="DS478" s="30"/>
      <c r="DT478" s="30"/>
      <c r="DU478" s="30"/>
      <c r="DV478" s="130"/>
      <c r="DW478" s="130"/>
      <c r="DX478" s="130"/>
      <c r="DY478" s="130"/>
      <c r="DZ478" s="130"/>
      <c r="EA478" s="130"/>
      <c r="EB478" s="130"/>
      <c r="EC478" s="130"/>
      <c r="ED478" s="130"/>
      <c r="EE478" s="130"/>
      <c r="EF478" s="130"/>
      <c r="EG478" s="130"/>
      <c r="EH478" s="130"/>
      <c r="EI478" s="130"/>
      <c r="EJ478" s="130"/>
      <c r="EK478" s="130"/>
      <c r="EL478" s="130"/>
      <c r="EM478" s="130"/>
      <c r="EN478" s="130"/>
      <c r="EO478" s="130"/>
      <c r="EP478" s="30"/>
      <c r="EQ478" s="30"/>
      <c r="ER478" s="30"/>
      <c r="ES478" s="30"/>
      <c r="ET478" s="30"/>
      <c r="EU478" s="30"/>
      <c r="EV478" s="30"/>
      <c r="EW478" s="30"/>
      <c r="EX478" s="30"/>
      <c r="EY478" s="135"/>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c r="JW478" s="30"/>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130"/>
      <c r="LE478" s="130"/>
      <c r="LF478" s="130"/>
      <c r="LG478" s="130"/>
      <c r="LH478" s="130"/>
      <c r="LI478" s="130"/>
      <c r="LJ478" s="130"/>
      <c r="LK478" s="130"/>
      <c r="LL478" s="130"/>
      <c r="LM478" s="130"/>
      <c r="LN478" s="130"/>
      <c r="LO478" s="130"/>
      <c r="LP478" s="130"/>
      <c r="LQ478" s="130"/>
      <c r="LR478" s="130"/>
      <c r="LS478" s="130"/>
      <c r="LT478" s="130"/>
      <c r="LU478" s="130"/>
      <c r="LV478" s="130"/>
      <c r="LW478" s="130"/>
      <c r="LX478" s="135"/>
      <c r="LY478" s="30"/>
      <c r="LZ478" s="30"/>
      <c r="MA478" s="30"/>
      <c r="MB478" s="30"/>
      <c r="MC478" s="30"/>
      <c r="MD478" s="30"/>
      <c r="ME478" s="30"/>
      <c r="MF478" s="30"/>
      <c r="MG478" s="30"/>
      <c r="MH478" s="30"/>
      <c r="MI478" s="30"/>
      <c r="MJ478" s="30"/>
      <c r="MK478" s="30"/>
      <c r="ML478" s="30"/>
      <c r="MM478" s="30"/>
      <c r="MN478" s="30"/>
      <c r="MO478" s="30"/>
      <c r="MP478" s="30"/>
      <c r="MQ478" s="30"/>
      <c r="MR478" s="30"/>
      <c r="MS478" s="30"/>
      <c r="MT478" s="30"/>
      <c r="MU478" s="30"/>
      <c r="MV478" s="30"/>
      <c r="MW478" s="30"/>
      <c r="MX478" s="30"/>
      <c r="MY478" s="30"/>
      <c r="MZ478" s="30"/>
      <c r="NA478" s="30"/>
      <c r="NB478" s="30"/>
      <c r="NC478" s="135"/>
      <c r="ND478" s="30"/>
      <c r="NE478" s="30"/>
      <c r="NF478" s="30"/>
      <c r="NG478" s="30"/>
      <c r="NH478" s="30"/>
      <c r="NI478" s="30"/>
      <c r="NJ478" s="30"/>
      <c r="NK478" s="30"/>
      <c r="NL478" s="30"/>
      <c r="NM478" s="30"/>
      <c r="NN478" s="30"/>
      <c r="NO478" s="30"/>
      <c r="NP478" s="30"/>
      <c r="NQ478" s="30"/>
      <c r="NR478" s="30"/>
      <c r="NS478" s="30"/>
      <c r="NT478" s="30"/>
      <c r="NU478" s="30"/>
      <c r="NV478" s="30"/>
      <c r="NW478" s="30"/>
      <c r="NX478" s="30"/>
      <c r="NY478" s="30"/>
      <c r="NZ478" s="30"/>
      <c r="OA478" s="30"/>
      <c r="OB478" s="30"/>
      <c r="OC478" s="30"/>
      <c r="OD478" s="30"/>
      <c r="OE478" s="30"/>
      <c r="OF478" s="30"/>
      <c r="OG478" s="30"/>
      <c r="OH478" s="30"/>
      <c r="OI478" s="30"/>
      <c r="OJ478" s="30"/>
      <c r="OK478" s="30"/>
      <c r="OL478" s="30"/>
      <c r="OM478" s="30">
        <f t="shared" si="1553"/>
        <v>1</v>
      </c>
      <c r="ON478" s="51"/>
    </row>
    <row r="479" spans="1:404" ht="40.5" hidden="1" customHeight="1">
      <c r="A479" s="309">
        <v>418</v>
      </c>
      <c r="B479" s="69">
        <v>139</v>
      </c>
      <c r="C479" s="70" t="s">
        <v>392</v>
      </c>
      <c r="D479" s="68" t="s">
        <v>0</v>
      </c>
      <c r="E479" s="70" t="s">
        <v>1093</v>
      </c>
      <c r="F479" s="82" t="s">
        <v>2</v>
      </c>
      <c r="G479" s="68"/>
      <c r="H479" s="81" t="s">
        <v>1093</v>
      </c>
      <c r="I479" s="26" t="s">
        <v>1102</v>
      </c>
      <c r="J479" s="67"/>
      <c r="K479" s="30" t="s">
        <v>636</v>
      </c>
      <c r="L479" s="30" t="s">
        <v>957</v>
      </c>
      <c r="M479" s="29" t="s">
        <v>985</v>
      </c>
      <c r="N479" s="93" t="s">
        <v>639</v>
      </c>
      <c r="O479" s="300" t="s">
        <v>27</v>
      </c>
      <c r="P479" s="67"/>
      <c r="Q479" s="30" t="s">
        <v>27</v>
      </c>
      <c r="R479" s="30"/>
      <c r="S479" s="30"/>
      <c r="T479" s="30"/>
      <c r="U479" s="30"/>
      <c r="V479" s="30"/>
      <c r="W479" s="30"/>
      <c r="X479" s="30"/>
      <c r="Y479" s="30"/>
      <c r="Z479" s="30"/>
      <c r="AA479" s="30"/>
      <c r="AB479" s="152" t="s">
        <v>1068</v>
      </c>
      <c r="AC479" s="152" t="s">
        <v>1068</v>
      </c>
      <c r="AD479" s="152" t="s">
        <v>1068</v>
      </c>
      <c r="AE479" s="30">
        <v>1</v>
      </c>
      <c r="AF479" s="30">
        <v>1</v>
      </c>
      <c r="AG479" s="30">
        <v>2</v>
      </c>
      <c r="AH479" s="30">
        <v>2</v>
      </c>
      <c r="AI479" s="23">
        <v>1</v>
      </c>
      <c r="AJ479" s="23">
        <v>1</v>
      </c>
      <c r="AK479" s="30">
        <v>2</v>
      </c>
      <c r="AL479" s="30">
        <v>2</v>
      </c>
      <c r="AM479" s="30">
        <v>2</v>
      </c>
      <c r="AN479" s="30">
        <v>2</v>
      </c>
      <c r="AO479" s="30">
        <v>2</v>
      </c>
      <c r="AP479" s="23">
        <v>2</v>
      </c>
      <c r="AQ479" s="30">
        <v>2</v>
      </c>
      <c r="AR479" s="23">
        <v>1</v>
      </c>
      <c r="AS479" s="30">
        <v>2</v>
      </c>
      <c r="AT479" s="30">
        <v>2</v>
      </c>
      <c r="AU479" s="30">
        <v>2</v>
      </c>
      <c r="AV479" s="30">
        <v>2</v>
      </c>
      <c r="AW479" s="173">
        <f>COUNTIF(AE479:AV479,"2")</f>
        <v>13</v>
      </c>
      <c r="AX479" s="174">
        <f t="shared" ref="AX479" si="1554">AW479/(AW479+AY479+BA479+BC479)</f>
        <v>0.72222222222222221</v>
      </c>
      <c r="AY479" s="173">
        <f>COUNTIF(AE479:AV479,"1")</f>
        <v>5</v>
      </c>
      <c r="AZ479" s="174">
        <f t="shared" ref="AZ479" si="1555">AY479/(AW479+AY479+BA479+BC479)</f>
        <v>0.27777777777777779</v>
      </c>
      <c r="BA479" s="173">
        <f>COUNTIF(AE479:AV479,"0")</f>
        <v>0</v>
      </c>
      <c r="BB479" s="174">
        <f t="shared" ref="BB479" si="1556">BA479/(AW479+AY479+BA479+BC479)</f>
        <v>0</v>
      </c>
      <c r="BC479" s="173">
        <f>COUNTIF(AE479:AV479,"KĐG")</f>
        <v>0</v>
      </c>
      <c r="BD479" s="174">
        <f t="shared" ref="BD479" si="1557">BC479/(AW479+AY479+BA479+BC479)</f>
        <v>0</v>
      </c>
      <c r="BE479" s="175">
        <f t="shared" ref="BE479" si="1558">(((AW479*2)+(AY479*1)+(BA479*0)))/(AW479+AY479+BA479)</f>
        <v>1.7222222222222223</v>
      </c>
      <c r="BF479" s="169" t="str">
        <f t="shared" ref="BF479" si="1559">IF(BD479&gt;=50%,"KĐG",IF(BE479&gt;=1.6,"ĐMT",IF(BE479&gt;=1,"CCG","CĐ")))</f>
        <v>ĐMT</v>
      </c>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130"/>
      <c r="CP479" s="130"/>
      <c r="CQ479" s="130"/>
      <c r="CR479" s="130"/>
      <c r="CS479" s="130"/>
      <c r="CT479" s="130"/>
      <c r="CU479" s="130"/>
      <c r="CV479" s="130"/>
      <c r="CW479" s="130"/>
      <c r="CX479" s="130"/>
      <c r="CY479" s="30"/>
      <c r="CZ479" s="30"/>
      <c r="DA479" s="30"/>
      <c r="DB479" s="30"/>
      <c r="DC479" s="30"/>
      <c r="DD479" s="30"/>
      <c r="DE479" s="30"/>
      <c r="DF479" s="30"/>
      <c r="DG479" s="30"/>
      <c r="DH479" s="135"/>
      <c r="DI479" s="30"/>
      <c r="DJ479" s="30"/>
      <c r="DK479" s="30"/>
      <c r="DL479" s="30"/>
      <c r="DM479" s="30"/>
      <c r="DN479" s="30"/>
      <c r="DO479" s="30"/>
      <c r="DP479" s="30"/>
      <c r="DQ479" s="30"/>
      <c r="DR479" s="135"/>
      <c r="DS479" s="30"/>
      <c r="DT479" s="30"/>
      <c r="DU479" s="30"/>
      <c r="DV479" s="130"/>
      <c r="DW479" s="130"/>
      <c r="DX479" s="130"/>
      <c r="DY479" s="130"/>
      <c r="DZ479" s="130"/>
      <c r="EA479" s="130"/>
      <c r="EB479" s="130"/>
      <c r="EC479" s="130"/>
      <c r="ED479" s="130"/>
      <c r="EE479" s="130"/>
      <c r="EF479" s="130"/>
      <c r="EG479" s="130"/>
      <c r="EH479" s="130"/>
      <c r="EI479" s="130"/>
      <c r="EJ479" s="130"/>
      <c r="EK479" s="130"/>
      <c r="EL479" s="130"/>
      <c r="EM479" s="130"/>
      <c r="EN479" s="130"/>
      <c r="EO479" s="130"/>
      <c r="EP479" s="30"/>
      <c r="EQ479" s="30"/>
      <c r="ER479" s="30"/>
      <c r="ES479" s="30"/>
      <c r="ET479" s="30"/>
      <c r="EU479" s="30"/>
      <c r="EV479" s="30"/>
      <c r="EW479" s="30"/>
      <c r="EX479" s="30"/>
      <c r="EY479" s="135"/>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130"/>
      <c r="LE479" s="130"/>
      <c r="LF479" s="130"/>
      <c r="LG479" s="130"/>
      <c r="LH479" s="130"/>
      <c r="LI479" s="130"/>
      <c r="LJ479" s="130"/>
      <c r="LK479" s="130"/>
      <c r="LL479" s="130"/>
      <c r="LM479" s="130"/>
      <c r="LN479" s="130"/>
      <c r="LO479" s="130"/>
      <c r="LP479" s="130"/>
      <c r="LQ479" s="130"/>
      <c r="LR479" s="130"/>
      <c r="LS479" s="130"/>
      <c r="LT479" s="130"/>
      <c r="LU479" s="130"/>
      <c r="LV479" s="130"/>
      <c r="LW479" s="130"/>
      <c r="LX479" s="135"/>
      <c r="LY479" s="30"/>
      <c r="LZ479" s="30"/>
      <c r="MA479" s="30"/>
      <c r="MB479" s="30"/>
      <c r="MC479" s="30"/>
      <c r="MD479" s="30"/>
      <c r="ME479" s="30"/>
      <c r="MF479" s="30"/>
      <c r="MG479" s="30"/>
      <c r="MH479" s="30"/>
      <c r="MI479" s="30"/>
      <c r="MJ479" s="30"/>
      <c r="MK479" s="30"/>
      <c r="ML479" s="30"/>
      <c r="MM479" s="30"/>
      <c r="MN479" s="30"/>
      <c r="MO479" s="30"/>
      <c r="MP479" s="30"/>
      <c r="MQ479" s="30"/>
      <c r="MR479" s="30"/>
      <c r="MS479" s="30"/>
      <c r="MT479" s="30"/>
      <c r="MU479" s="30"/>
      <c r="MV479" s="30"/>
      <c r="MW479" s="30"/>
      <c r="MX479" s="30"/>
      <c r="MY479" s="30"/>
      <c r="MZ479" s="30"/>
      <c r="NA479" s="30"/>
      <c r="NB479" s="30"/>
      <c r="NC479" s="135"/>
      <c r="ND479" s="30"/>
      <c r="NE479" s="30"/>
      <c r="NF479" s="30"/>
      <c r="NG479" s="30"/>
      <c r="NH479" s="30"/>
      <c r="NI479" s="30"/>
      <c r="NJ479" s="30"/>
      <c r="NK479" s="30"/>
      <c r="NL479" s="30"/>
      <c r="NM479" s="30"/>
      <c r="NN479" s="30"/>
      <c r="NO479" s="30"/>
      <c r="NP479" s="30"/>
      <c r="NQ479" s="30"/>
      <c r="NR479" s="30"/>
      <c r="NS479" s="30"/>
      <c r="NT479" s="30"/>
      <c r="NU479" s="30"/>
      <c r="NV479" s="30"/>
      <c r="NW479" s="30"/>
      <c r="NX479" s="30"/>
      <c r="NY479" s="30"/>
      <c r="NZ479" s="30"/>
      <c r="OA479" s="30"/>
      <c r="OB479" s="30"/>
      <c r="OC479" s="30"/>
      <c r="OD479" s="30"/>
      <c r="OE479" s="30"/>
      <c r="OF479" s="30"/>
      <c r="OG479" s="30"/>
      <c r="OH479" s="30"/>
      <c r="OI479" s="30"/>
      <c r="OJ479" s="30"/>
      <c r="OK479" s="30"/>
      <c r="OL479" s="30"/>
      <c r="OM479" s="30">
        <f t="shared" si="1553"/>
        <v>1</v>
      </c>
      <c r="ON479" s="121"/>
    </row>
    <row r="480" spans="1:404" ht="39.75" hidden="1" customHeight="1">
      <c r="A480" s="310"/>
      <c r="B480" s="69">
        <v>139</v>
      </c>
      <c r="C480" s="70" t="s">
        <v>392</v>
      </c>
      <c r="D480" s="68" t="s">
        <v>0</v>
      </c>
      <c r="E480" s="70" t="s">
        <v>611</v>
      </c>
      <c r="F480" s="82" t="s">
        <v>2</v>
      </c>
      <c r="G480" s="68"/>
      <c r="H480" s="81" t="s">
        <v>611</v>
      </c>
      <c r="I480" s="26" t="s">
        <v>1142</v>
      </c>
      <c r="J480" s="67"/>
      <c r="K480" s="30" t="s">
        <v>636</v>
      </c>
      <c r="L480" s="30" t="s">
        <v>957</v>
      </c>
      <c r="M480" s="29" t="s">
        <v>985</v>
      </c>
      <c r="N480" s="93" t="s">
        <v>639</v>
      </c>
      <c r="O480" s="301"/>
      <c r="P480" s="67"/>
      <c r="Q480" s="30"/>
      <c r="R480" s="30" t="s">
        <v>27</v>
      </c>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152" t="s">
        <v>1068</v>
      </c>
      <c r="BH480" s="152" t="s">
        <v>1068</v>
      </c>
      <c r="BI480" s="152" t="s">
        <v>1068</v>
      </c>
      <c r="BJ480" s="30">
        <v>2</v>
      </c>
      <c r="BK480" s="30">
        <v>1</v>
      </c>
      <c r="BL480" s="30">
        <v>2</v>
      </c>
      <c r="BM480" s="30">
        <v>2</v>
      </c>
      <c r="BN480" s="23">
        <v>1</v>
      </c>
      <c r="BO480" s="23">
        <v>2</v>
      </c>
      <c r="BP480" s="30">
        <v>2</v>
      </c>
      <c r="BQ480" s="30">
        <v>2</v>
      </c>
      <c r="BR480" s="30">
        <v>2</v>
      </c>
      <c r="BS480" s="30">
        <v>2</v>
      </c>
      <c r="BT480" s="30">
        <v>2</v>
      </c>
      <c r="BU480" s="23">
        <v>2</v>
      </c>
      <c r="BV480" s="30">
        <v>2</v>
      </c>
      <c r="BW480" s="23">
        <v>1</v>
      </c>
      <c r="BX480" s="30">
        <v>2</v>
      </c>
      <c r="BY480" s="30">
        <v>2</v>
      </c>
      <c r="BZ480" s="30">
        <v>2</v>
      </c>
      <c r="CA480" s="30">
        <v>1</v>
      </c>
      <c r="CB480" s="30"/>
      <c r="CC480" s="185">
        <f>COUNTIF(BJ480:CA480,"2")</f>
        <v>14</v>
      </c>
      <c r="CD480" s="186">
        <f t="shared" ref="CD480" si="1560">CC480/(CC480+CE480+CG480+CI480)</f>
        <v>0.77777777777777779</v>
      </c>
      <c r="CE480" s="185">
        <f>COUNTIF(BJ480:CA480,"1")</f>
        <v>4</v>
      </c>
      <c r="CF480" s="186">
        <f t="shared" ref="CF480" si="1561">CE480/(CC480+CE480+CG480+CI480)</f>
        <v>0.22222222222222221</v>
      </c>
      <c r="CG480" s="185">
        <f>COUNTIF(BJ480:CA480,"0")</f>
        <v>0</v>
      </c>
      <c r="CH480" s="186">
        <f t="shared" ref="CH480" si="1562">CG480/(CC480+CE480+CG480+CI480)</f>
        <v>0</v>
      </c>
      <c r="CI480" s="185">
        <f>COUNTIF(BJ480:CA480,"KĐG")</f>
        <v>0</v>
      </c>
      <c r="CJ480" s="186">
        <f t="shared" ref="CJ480" si="1563">CI480/(CC480+CE480+CG480+CI480)</f>
        <v>0</v>
      </c>
      <c r="CK480" s="187">
        <f t="shared" ref="CK480" si="1564">(((CC480*2)+(CE480*1)+(CG480*0)))/(CC480+CE480+CG480)</f>
        <v>1.7777777777777777</v>
      </c>
      <c r="CL480" s="169" t="str">
        <f t="shared" ref="CL480" si="1565">IF(CJ480&gt;=50%,"KĐG",IF(CK480&gt;=1.6,"ĐMT",IF(CK480&gt;=1,"CCG","CĐ")))</f>
        <v>ĐMT</v>
      </c>
      <c r="CM480" s="30"/>
      <c r="CN480" s="30"/>
      <c r="CO480" s="130"/>
      <c r="CP480" s="130"/>
      <c r="CQ480" s="130"/>
      <c r="CR480" s="130"/>
      <c r="CS480" s="130"/>
      <c r="CT480" s="130"/>
      <c r="CU480" s="130"/>
      <c r="CV480" s="130"/>
      <c r="CW480" s="130"/>
      <c r="CX480" s="130"/>
      <c r="CY480" s="30"/>
      <c r="CZ480" s="30"/>
      <c r="DA480" s="30"/>
      <c r="DB480" s="30"/>
      <c r="DC480" s="30"/>
      <c r="DD480" s="30"/>
      <c r="DE480" s="30"/>
      <c r="DF480" s="30"/>
      <c r="DG480" s="30"/>
      <c r="DH480" s="135"/>
      <c r="DI480" s="30"/>
      <c r="DJ480" s="30"/>
      <c r="DK480" s="30"/>
      <c r="DL480" s="30"/>
      <c r="DM480" s="30"/>
      <c r="DN480" s="30"/>
      <c r="DO480" s="30"/>
      <c r="DP480" s="30"/>
      <c r="DQ480" s="30"/>
      <c r="DR480" s="135"/>
      <c r="DS480" s="30"/>
      <c r="DT480" s="30"/>
      <c r="DU480" s="30"/>
      <c r="DV480" s="130"/>
      <c r="DW480" s="130"/>
      <c r="DX480" s="130"/>
      <c r="DY480" s="130"/>
      <c r="DZ480" s="130"/>
      <c r="EA480" s="130"/>
      <c r="EB480" s="130"/>
      <c r="EC480" s="130"/>
      <c r="ED480" s="130"/>
      <c r="EE480" s="130"/>
      <c r="EF480" s="130"/>
      <c r="EG480" s="130"/>
      <c r="EH480" s="130"/>
      <c r="EI480" s="130"/>
      <c r="EJ480" s="130"/>
      <c r="EK480" s="130"/>
      <c r="EL480" s="130"/>
      <c r="EM480" s="130"/>
      <c r="EN480" s="130"/>
      <c r="EO480" s="130"/>
      <c r="EP480" s="30"/>
      <c r="EQ480" s="30"/>
      <c r="ER480" s="30"/>
      <c r="ES480" s="30"/>
      <c r="ET480" s="30"/>
      <c r="EU480" s="30"/>
      <c r="EV480" s="30"/>
      <c r="EW480" s="30"/>
      <c r="EX480" s="30"/>
      <c r="EY480" s="135"/>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c r="JW480" s="3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130"/>
      <c r="LE480" s="130"/>
      <c r="LF480" s="130"/>
      <c r="LG480" s="130"/>
      <c r="LH480" s="130"/>
      <c r="LI480" s="130"/>
      <c r="LJ480" s="130"/>
      <c r="LK480" s="130"/>
      <c r="LL480" s="130"/>
      <c r="LM480" s="130"/>
      <c r="LN480" s="130"/>
      <c r="LO480" s="130"/>
      <c r="LP480" s="130"/>
      <c r="LQ480" s="130"/>
      <c r="LR480" s="130"/>
      <c r="LS480" s="130"/>
      <c r="LT480" s="130"/>
      <c r="LU480" s="130"/>
      <c r="LV480" s="130"/>
      <c r="LW480" s="130"/>
      <c r="LX480" s="135"/>
      <c r="LY480" s="30"/>
      <c r="LZ480" s="30"/>
      <c r="MA480" s="30"/>
      <c r="MB480" s="30"/>
      <c r="MC480" s="30"/>
      <c r="MD480" s="30"/>
      <c r="ME480" s="30"/>
      <c r="MF480" s="30"/>
      <c r="MG480" s="30"/>
      <c r="MH480" s="30"/>
      <c r="MI480" s="30"/>
      <c r="MJ480" s="30"/>
      <c r="MK480" s="30"/>
      <c r="ML480" s="30"/>
      <c r="MM480" s="30"/>
      <c r="MN480" s="30"/>
      <c r="MO480" s="30"/>
      <c r="MP480" s="30"/>
      <c r="MQ480" s="30"/>
      <c r="MR480" s="30"/>
      <c r="MS480" s="30"/>
      <c r="MT480" s="30"/>
      <c r="MU480" s="30"/>
      <c r="MV480" s="30"/>
      <c r="MW480" s="30"/>
      <c r="MX480" s="30"/>
      <c r="MY480" s="30"/>
      <c r="MZ480" s="30"/>
      <c r="NA480" s="30"/>
      <c r="NB480" s="30"/>
      <c r="NC480" s="135"/>
      <c r="ND480" s="30"/>
      <c r="NE480" s="30"/>
      <c r="NF480" s="30"/>
      <c r="NG480" s="30"/>
      <c r="NH480" s="30"/>
      <c r="NI480" s="30"/>
      <c r="NJ480" s="30"/>
      <c r="NK480" s="30"/>
      <c r="NL480" s="30"/>
      <c r="NM480" s="30"/>
      <c r="NN480" s="30"/>
      <c r="NO480" s="30"/>
      <c r="NP480" s="30"/>
      <c r="NQ480" s="30"/>
      <c r="NR480" s="30"/>
      <c r="NS480" s="30"/>
      <c r="NT480" s="30"/>
      <c r="NU480" s="30"/>
      <c r="NV480" s="30"/>
      <c r="NW480" s="30"/>
      <c r="NX480" s="30"/>
      <c r="NY480" s="30"/>
      <c r="NZ480" s="30"/>
      <c r="OA480" s="30"/>
      <c r="OB480" s="30"/>
      <c r="OC480" s="30"/>
      <c r="OD480" s="30"/>
      <c r="OE480" s="30"/>
      <c r="OF480" s="30"/>
      <c r="OG480" s="30"/>
      <c r="OH480" s="30"/>
      <c r="OI480" s="30"/>
      <c r="OJ480" s="30"/>
      <c r="OK480" s="30"/>
      <c r="OL480" s="30"/>
      <c r="OM480" s="30">
        <f t="shared" si="1553"/>
        <v>1</v>
      </c>
      <c r="ON480" s="69"/>
    </row>
    <row r="481" spans="1:404" ht="36.75" hidden="1" customHeight="1">
      <c r="A481" s="310"/>
      <c r="B481" s="69">
        <v>139</v>
      </c>
      <c r="C481" s="70" t="s">
        <v>392</v>
      </c>
      <c r="D481" s="68" t="s">
        <v>0</v>
      </c>
      <c r="E481" s="70" t="s">
        <v>612</v>
      </c>
      <c r="F481" s="82" t="s">
        <v>2</v>
      </c>
      <c r="G481" s="29"/>
      <c r="H481" s="81" t="s">
        <v>612</v>
      </c>
      <c r="I481" s="26" t="s">
        <v>1210</v>
      </c>
      <c r="J481" s="67"/>
      <c r="K481" s="30" t="s">
        <v>636</v>
      </c>
      <c r="L481" s="30" t="s">
        <v>957</v>
      </c>
      <c r="M481" s="29" t="s">
        <v>985</v>
      </c>
      <c r="N481" s="93" t="s">
        <v>639</v>
      </c>
      <c r="O481" s="301"/>
      <c r="P481" s="67"/>
      <c r="Q481" s="30"/>
      <c r="R481" s="30"/>
      <c r="S481" s="30" t="s">
        <v>27</v>
      </c>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152" t="s">
        <v>1143</v>
      </c>
      <c r="CN481" s="152" t="s">
        <v>1143</v>
      </c>
      <c r="CO481" s="152" t="s">
        <v>1143</v>
      </c>
      <c r="CP481" s="30">
        <v>2</v>
      </c>
      <c r="CQ481" s="30">
        <v>2</v>
      </c>
      <c r="CR481" s="30">
        <v>2</v>
      </c>
      <c r="CS481" s="30">
        <v>2</v>
      </c>
      <c r="CT481" s="23">
        <v>1</v>
      </c>
      <c r="CU481" s="23">
        <v>2</v>
      </c>
      <c r="CV481" s="30">
        <v>2</v>
      </c>
      <c r="CW481" s="30">
        <v>1</v>
      </c>
      <c r="CX481" s="30">
        <v>2</v>
      </c>
      <c r="CY481" s="30">
        <v>1</v>
      </c>
      <c r="CZ481" s="30">
        <v>2</v>
      </c>
      <c r="DA481" s="23">
        <v>2</v>
      </c>
      <c r="DB481" s="30">
        <v>2</v>
      </c>
      <c r="DC481" s="23">
        <v>1</v>
      </c>
      <c r="DD481" s="30">
        <v>2</v>
      </c>
      <c r="DE481" s="30">
        <v>2</v>
      </c>
      <c r="DF481" s="30">
        <v>2</v>
      </c>
      <c r="DG481" s="30"/>
      <c r="DH481" s="201">
        <f>COUNTIF(CP481:DG481,"2")</f>
        <v>13</v>
      </c>
      <c r="DI481" s="198">
        <f t="shared" ref="DI481" si="1566">DH481/(DH481+DJ481+DL481+DN481)</f>
        <v>0.76470588235294112</v>
      </c>
      <c r="DJ481" s="201">
        <f>COUNTIF(CP481:DG481,"1")</f>
        <v>4</v>
      </c>
      <c r="DK481" s="198">
        <f t="shared" ref="DK481" si="1567">DJ481/(DH481+DJ481+DL481+DN481)</f>
        <v>0.23529411764705882</v>
      </c>
      <c r="DL481" s="201">
        <f>COUNTIF(CP481:DG481,"0")</f>
        <v>0</v>
      </c>
      <c r="DM481" s="198">
        <f t="shared" ref="DM481" si="1568">DL481/(DH481+DJ481+DL481+DN481)</f>
        <v>0</v>
      </c>
      <c r="DN481" s="201">
        <f>COUNTIF(CP481:DG481,"KĐG")</f>
        <v>0</v>
      </c>
      <c r="DO481" s="198">
        <f t="shared" ref="DO481" si="1569">DN481/(DH481+DJ481+DL481+DN481)</f>
        <v>0</v>
      </c>
      <c r="DP481" s="199">
        <f t="shared" ref="DP481" si="1570">(((DH481*2)+(DJ481*1)+(DL481*0)))/(DH481+DJ481+DL481)</f>
        <v>1.7647058823529411</v>
      </c>
      <c r="DQ481" s="169" t="str">
        <f t="shared" ref="DQ481" si="1571">IF(DO481&gt;=50%,"KĐG",IF(DP481&gt;=1.6,"ĐMT",IF(DP481&gt;=1,"CCG","CĐ")))</f>
        <v>ĐMT</v>
      </c>
      <c r="DR481" s="135"/>
      <c r="DS481" s="30"/>
      <c r="DT481" s="30"/>
      <c r="DU481" s="30"/>
      <c r="DV481" s="130"/>
      <c r="DW481" s="130"/>
      <c r="DX481" s="130"/>
      <c r="DY481" s="130"/>
      <c r="DZ481" s="130"/>
      <c r="EA481" s="130"/>
      <c r="EB481" s="130"/>
      <c r="EC481" s="130"/>
      <c r="ED481" s="130"/>
      <c r="EE481" s="130"/>
      <c r="EF481" s="130"/>
      <c r="EG481" s="130"/>
      <c r="EH481" s="130"/>
      <c r="EI481" s="130"/>
      <c r="EJ481" s="130"/>
      <c r="EK481" s="130"/>
      <c r="EL481" s="130"/>
      <c r="EM481" s="130"/>
      <c r="EN481" s="130"/>
      <c r="EO481" s="130"/>
      <c r="EP481" s="30"/>
      <c r="EQ481" s="30"/>
      <c r="ER481" s="30"/>
      <c r="ES481" s="30"/>
      <c r="ET481" s="30"/>
      <c r="EU481" s="30"/>
      <c r="EV481" s="30"/>
      <c r="EW481" s="30"/>
      <c r="EX481" s="30"/>
      <c r="EY481" s="135"/>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130"/>
      <c r="LE481" s="130"/>
      <c r="LF481" s="130"/>
      <c r="LG481" s="130"/>
      <c r="LH481" s="130"/>
      <c r="LI481" s="130"/>
      <c r="LJ481" s="130"/>
      <c r="LK481" s="130"/>
      <c r="LL481" s="130"/>
      <c r="LM481" s="130"/>
      <c r="LN481" s="130"/>
      <c r="LO481" s="130"/>
      <c r="LP481" s="130"/>
      <c r="LQ481" s="130"/>
      <c r="LR481" s="130"/>
      <c r="LS481" s="130"/>
      <c r="LT481" s="130"/>
      <c r="LU481" s="130"/>
      <c r="LV481" s="130"/>
      <c r="LW481" s="130"/>
      <c r="LX481" s="135"/>
      <c r="LY481" s="30"/>
      <c r="LZ481" s="30"/>
      <c r="MA481" s="30"/>
      <c r="MB481" s="30"/>
      <c r="MC481" s="30"/>
      <c r="MD481" s="30"/>
      <c r="ME481" s="30"/>
      <c r="MF481" s="30"/>
      <c r="MG481" s="30"/>
      <c r="MH481" s="30"/>
      <c r="MI481" s="30"/>
      <c r="MJ481" s="30"/>
      <c r="MK481" s="30"/>
      <c r="ML481" s="30"/>
      <c r="MM481" s="30"/>
      <c r="MN481" s="30"/>
      <c r="MO481" s="30"/>
      <c r="MP481" s="30"/>
      <c r="MQ481" s="30"/>
      <c r="MR481" s="30"/>
      <c r="MS481" s="30"/>
      <c r="MT481" s="30"/>
      <c r="MU481" s="30"/>
      <c r="MV481" s="30"/>
      <c r="MW481" s="30"/>
      <c r="MX481" s="30"/>
      <c r="MY481" s="30"/>
      <c r="MZ481" s="30"/>
      <c r="NA481" s="30"/>
      <c r="NB481" s="30"/>
      <c r="NC481" s="135"/>
      <c r="ND481" s="30"/>
      <c r="NE481" s="30"/>
      <c r="NF481" s="30"/>
      <c r="NG481" s="30"/>
      <c r="NH481" s="30"/>
      <c r="NI481" s="30"/>
      <c r="NJ481" s="30"/>
      <c r="NK481" s="30"/>
      <c r="NL481" s="30"/>
      <c r="NM481" s="30"/>
      <c r="NN481" s="30"/>
      <c r="NO481" s="30"/>
      <c r="NP481" s="30"/>
      <c r="NQ481" s="30"/>
      <c r="NR481" s="30"/>
      <c r="NS481" s="30"/>
      <c r="NT481" s="30"/>
      <c r="NU481" s="30"/>
      <c r="NV481" s="30"/>
      <c r="NW481" s="30"/>
      <c r="NX481" s="30"/>
      <c r="NY481" s="30"/>
      <c r="NZ481" s="30"/>
      <c r="OA481" s="30"/>
      <c r="OB481" s="30"/>
      <c r="OC481" s="30"/>
      <c r="OD481" s="30"/>
      <c r="OE481" s="30"/>
      <c r="OF481" s="30"/>
      <c r="OG481" s="30"/>
      <c r="OH481" s="30"/>
      <c r="OI481" s="30"/>
      <c r="OJ481" s="30"/>
      <c r="OK481" s="30"/>
      <c r="OL481" s="30"/>
      <c r="OM481" s="30">
        <f t="shared" si="1553"/>
        <v>1</v>
      </c>
      <c r="ON481" s="69"/>
    </row>
    <row r="482" spans="1:404" ht="31.5" hidden="1" customHeight="1">
      <c r="A482" s="310"/>
      <c r="B482" s="69">
        <v>139</v>
      </c>
      <c r="C482" s="70" t="s">
        <v>392</v>
      </c>
      <c r="D482" s="68" t="s">
        <v>0</v>
      </c>
      <c r="E482" s="70" t="s">
        <v>614</v>
      </c>
      <c r="F482" s="82" t="s">
        <v>2</v>
      </c>
      <c r="G482" s="68"/>
      <c r="H482" s="81" t="s">
        <v>614</v>
      </c>
      <c r="I482" s="26" t="s">
        <v>1230</v>
      </c>
      <c r="J482" s="67"/>
      <c r="K482" s="30" t="s">
        <v>636</v>
      </c>
      <c r="L482" s="30" t="s">
        <v>957</v>
      </c>
      <c r="M482" s="29" t="s">
        <v>985</v>
      </c>
      <c r="N482" s="93" t="s">
        <v>639</v>
      </c>
      <c r="O482" s="301"/>
      <c r="P482" s="67"/>
      <c r="Q482" s="30"/>
      <c r="R482" s="30"/>
      <c r="S482" s="30"/>
      <c r="T482" s="30" t="s">
        <v>27</v>
      </c>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130"/>
      <c r="CP482" s="130"/>
      <c r="CQ482" s="130"/>
      <c r="CR482" s="130"/>
      <c r="CS482" s="130"/>
      <c r="CT482" s="130"/>
      <c r="CU482" s="130"/>
      <c r="CV482" s="130"/>
      <c r="CW482" s="130"/>
      <c r="CX482" s="130"/>
      <c r="CY482" s="30"/>
      <c r="CZ482" s="30"/>
      <c r="DA482" s="30"/>
      <c r="DB482" s="30"/>
      <c r="DC482" s="30"/>
      <c r="DD482" s="30"/>
      <c r="DE482" s="30"/>
      <c r="DF482" s="30"/>
      <c r="DG482" s="30"/>
      <c r="DH482" s="135"/>
      <c r="DI482" s="30"/>
      <c r="DJ482" s="30"/>
      <c r="DK482" s="30"/>
      <c r="DL482" s="30"/>
      <c r="DM482" s="30"/>
      <c r="DN482" s="30"/>
      <c r="DO482" s="30"/>
      <c r="DP482" s="30"/>
      <c r="DQ482" s="30"/>
      <c r="DR482" s="152"/>
      <c r="DS482" s="152" t="s">
        <v>1143</v>
      </c>
      <c r="DT482" s="152" t="s">
        <v>1143</v>
      </c>
      <c r="DU482" s="152" t="s">
        <v>1143</v>
      </c>
      <c r="DV482" s="152"/>
      <c r="DW482" s="30">
        <v>1</v>
      </c>
      <c r="DX482" s="30">
        <v>1</v>
      </c>
      <c r="DY482" s="30">
        <v>2</v>
      </c>
      <c r="DZ482" s="30">
        <v>2</v>
      </c>
      <c r="EA482" s="23">
        <v>1</v>
      </c>
      <c r="EB482" s="23">
        <v>2</v>
      </c>
      <c r="EC482" s="30">
        <v>2</v>
      </c>
      <c r="ED482" s="30">
        <v>2</v>
      </c>
      <c r="EE482" s="30">
        <v>2</v>
      </c>
      <c r="EF482" s="30">
        <v>2</v>
      </c>
      <c r="EG482" s="30">
        <v>2</v>
      </c>
      <c r="EH482" s="23">
        <v>2</v>
      </c>
      <c r="EI482" s="30">
        <v>2</v>
      </c>
      <c r="EJ482" s="23">
        <v>1</v>
      </c>
      <c r="EK482" s="30">
        <v>2</v>
      </c>
      <c r="EL482" s="30">
        <v>2</v>
      </c>
      <c r="EM482" s="30">
        <v>2</v>
      </c>
      <c r="EN482" s="30"/>
      <c r="EO482" s="208">
        <f>COUNTIF(DW482:EN482,"2")</f>
        <v>13</v>
      </c>
      <c r="EP482" s="207">
        <f t="shared" ref="EP482" si="1572">EO482/(EO482+EQ482+ES482+EU482)</f>
        <v>0.76470588235294112</v>
      </c>
      <c r="EQ482" s="208">
        <f>COUNTIF(DW482:EN482,"1")</f>
        <v>4</v>
      </c>
      <c r="ER482" s="207">
        <f t="shared" ref="ER482" si="1573">EQ482/(EO482+EQ482+ES482+EU482)</f>
        <v>0.23529411764705882</v>
      </c>
      <c r="ES482" s="208">
        <f>COUNTIF(DW482:EN482,"0")</f>
        <v>0</v>
      </c>
      <c r="ET482" s="207">
        <f t="shared" ref="ET482" si="1574">ES482/(EO482+EQ482+ES482+EU482)</f>
        <v>0</v>
      </c>
      <c r="EU482" s="208">
        <f>COUNTIF(DW482:EN482,"KĐG")</f>
        <v>0</v>
      </c>
      <c r="EV482" s="207">
        <f t="shared" ref="EV482" si="1575">EU482/(EO482+EQ482+ES482+EU482)</f>
        <v>0</v>
      </c>
      <c r="EW482" s="209">
        <f t="shared" ref="EW482" si="1576">(((EO482*2)+(EQ482*1)+(ES482*0)))/(EO482+EQ482+ES482)</f>
        <v>1.7647058823529411</v>
      </c>
      <c r="EX482" s="169" t="str">
        <f t="shared" ref="EX482" si="1577">IF(EV482&gt;=50%,"KĐG",IF(EW482&gt;=1.6,"ĐMT",IF(EW482&gt;=1,"CCG","CĐ")))</f>
        <v>ĐMT</v>
      </c>
      <c r="EY482" s="135"/>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c r="IM482" s="30"/>
      <c r="IN482" s="30"/>
      <c r="IO482" s="30"/>
      <c r="IP482" s="30"/>
      <c r="IQ482" s="30"/>
      <c r="IR482" s="30"/>
      <c r="IS482" s="30"/>
      <c r="IT482" s="30"/>
      <c r="IU482" s="30"/>
      <c r="IV482" s="30"/>
      <c r="IW482" s="30"/>
      <c r="IX482" s="30"/>
      <c r="IY482" s="30"/>
      <c r="IZ482" s="30"/>
      <c r="JA482" s="30"/>
      <c r="JB482" s="30"/>
      <c r="JC482" s="30"/>
      <c r="JD482" s="30"/>
      <c r="JE482" s="30"/>
      <c r="JF482" s="30"/>
      <c r="JG482" s="30"/>
      <c r="JH482" s="30"/>
      <c r="JI482" s="30"/>
      <c r="JJ482" s="30"/>
      <c r="JK482" s="30"/>
      <c r="JL482" s="30"/>
      <c r="JM482" s="30"/>
      <c r="JN482" s="30"/>
      <c r="JO482" s="30"/>
      <c r="JP482" s="30"/>
      <c r="JQ482" s="30"/>
      <c r="JR482" s="30"/>
      <c r="JS482" s="30"/>
      <c r="JT482" s="30"/>
      <c r="JU482" s="30"/>
      <c r="JV482" s="30"/>
      <c r="JW482" s="30"/>
      <c r="JX482" s="30"/>
      <c r="JY482" s="30"/>
      <c r="JZ482" s="30"/>
      <c r="KA482" s="30"/>
      <c r="KB482" s="30"/>
      <c r="KC482" s="30"/>
      <c r="KD482" s="30"/>
      <c r="KE482" s="30"/>
      <c r="KF482" s="30"/>
      <c r="KG482" s="30"/>
      <c r="KH482" s="30"/>
      <c r="KI482" s="30"/>
      <c r="KJ482" s="30"/>
      <c r="KK482" s="30"/>
      <c r="KL482" s="30"/>
      <c r="KM482" s="30"/>
      <c r="KN482" s="30"/>
      <c r="KO482" s="30"/>
      <c r="KP482" s="30"/>
      <c r="KQ482" s="30"/>
      <c r="KR482" s="30"/>
      <c r="KS482" s="30"/>
      <c r="KT482" s="30"/>
      <c r="KU482" s="30"/>
      <c r="KV482" s="30"/>
      <c r="KW482" s="30"/>
      <c r="KX482" s="30"/>
      <c r="KY482" s="30"/>
      <c r="KZ482" s="30"/>
      <c r="LA482" s="30"/>
      <c r="LB482" s="30"/>
      <c r="LC482" s="30"/>
      <c r="LD482" s="130"/>
      <c r="LE482" s="130"/>
      <c r="LF482" s="130"/>
      <c r="LG482" s="130"/>
      <c r="LH482" s="130"/>
      <c r="LI482" s="130"/>
      <c r="LJ482" s="130"/>
      <c r="LK482" s="130"/>
      <c r="LL482" s="130"/>
      <c r="LM482" s="130"/>
      <c r="LN482" s="130"/>
      <c r="LO482" s="130"/>
      <c r="LP482" s="130"/>
      <c r="LQ482" s="130"/>
      <c r="LR482" s="130"/>
      <c r="LS482" s="130"/>
      <c r="LT482" s="130"/>
      <c r="LU482" s="130"/>
      <c r="LV482" s="130"/>
      <c r="LW482" s="130"/>
      <c r="LX482" s="135"/>
      <c r="LY482" s="30"/>
      <c r="LZ482" s="30"/>
      <c r="MA482" s="30"/>
      <c r="MB482" s="30"/>
      <c r="MC482" s="30"/>
      <c r="MD482" s="30"/>
      <c r="ME482" s="30"/>
      <c r="MF482" s="30"/>
      <c r="MG482" s="30"/>
      <c r="MH482" s="30"/>
      <c r="MI482" s="30"/>
      <c r="MJ482" s="30"/>
      <c r="MK482" s="30"/>
      <c r="ML482" s="30"/>
      <c r="MM482" s="30"/>
      <c r="MN482" s="30"/>
      <c r="MO482" s="30"/>
      <c r="MP482" s="30"/>
      <c r="MQ482" s="30"/>
      <c r="MR482" s="30"/>
      <c r="MS482" s="30"/>
      <c r="MT482" s="30"/>
      <c r="MU482" s="30"/>
      <c r="MV482" s="30"/>
      <c r="MW482" s="30"/>
      <c r="MX482" s="30"/>
      <c r="MY482" s="30"/>
      <c r="MZ482" s="30"/>
      <c r="NA482" s="30"/>
      <c r="NB482" s="30"/>
      <c r="NC482" s="135"/>
      <c r="ND482" s="30"/>
      <c r="NE482" s="30"/>
      <c r="NF482" s="30"/>
      <c r="NG482" s="30"/>
      <c r="NH482" s="30"/>
      <c r="NI482" s="30"/>
      <c r="NJ482" s="30"/>
      <c r="NK482" s="30"/>
      <c r="NL482" s="30"/>
      <c r="NM482" s="30"/>
      <c r="NN482" s="30"/>
      <c r="NO482" s="30"/>
      <c r="NP482" s="30"/>
      <c r="NQ482" s="30"/>
      <c r="NR482" s="30"/>
      <c r="NS482" s="30"/>
      <c r="NT482" s="30"/>
      <c r="NU482" s="30"/>
      <c r="NV482" s="30"/>
      <c r="NW482" s="30"/>
      <c r="NX482" s="30"/>
      <c r="NY482" s="30"/>
      <c r="NZ482" s="30"/>
      <c r="OA482" s="30"/>
      <c r="OB482" s="30"/>
      <c r="OC482" s="30"/>
      <c r="OD482" s="30"/>
      <c r="OE482" s="30"/>
      <c r="OF482" s="30"/>
      <c r="OG482" s="30"/>
      <c r="OH482" s="30"/>
      <c r="OI482" s="30"/>
      <c r="OJ482" s="30"/>
      <c r="OK482" s="30"/>
      <c r="OL482" s="30"/>
      <c r="OM482" s="30">
        <f t="shared" si="1553"/>
        <v>1</v>
      </c>
      <c r="ON482" s="69"/>
    </row>
    <row r="483" spans="1:404" ht="36.75" hidden="1" customHeight="1">
      <c r="A483" s="310"/>
      <c r="B483" s="69">
        <v>139</v>
      </c>
      <c r="C483" s="70" t="s">
        <v>392</v>
      </c>
      <c r="D483" s="68" t="s">
        <v>0</v>
      </c>
      <c r="E483" s="24" t="s">
        <v>393</v>
      </c>
      <c r="F483" s="82" t="s">
        <v>2</v>
      </c>
      <c r="G483" s="14"/>
      <c r="H483" s="81" t="s">
        <v>393</v>
      </c>
      <c r="I483" s="26" t="s">
        <v>1268</v>
      </c>
      <c r="J483" s="54"/>
      <c r="K483" s="30" t="s">
        <v>636</v>
      </c>
      <c r="L483" s="30" t="s">
        <v>957</v>
      </c>
      <c r="M483" s="29" t="s">
        <v>985</v>
      </c>
      <c r="N483" s="93" t="s">
        <v>639</v>
      </c>
      <c r="O483" s="301"/>
      <c r="P483" s="54">
        <v>1</v>
      </c>
      <c r="Q483" s="30"/>
      <c r="R483" s="30"/>
      <c r="S483" s="30"/>
      <c r="T483" s="30"/>
      <c r="U483" s="30" t="s">
        <v>27</v>
      </c>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130"/>
      <c r="CP483" s="130"/>
      <c r="CQ483" s="130"/>
      <c r="CR483" s="130"/>
      <c r="CS483" s="130"/>
      <c r="CT483" s="130"/>
      <c r="CU483" s="130"/>
      <c r="CV483" s="130"/>
      <c r="CW483" s="130"/>
      <c r="CX483" s="130"/>
      <c r="CY483" s="30"/>
      <c r="CZ483" s="30"/>
      <c r="DA483" s="30"/>
      <c r="DB483" s="30"/>
      <c r="DC483" s="30"/>
      <c r="DD483" s="30"/>
      <c r="DE483" s="30"/>
      <c r="DF483" s="30"/>
      <c r="DG483" s="30"/>
      <c r="DH483" s="135"/>
      <c r="DI483" s="30"/>
      <c r="DJ483" s="30"/>
      <c r="DK483" s="30"/>
      <c r="DL483" s="30"/>
      <c r="DM483" s="30"/>
      <c r="DN483" s="30"/>
      <c r="DO483" s="30"/>
      <c r="DP483" s="30"/>
      <c r="DQ483" s="30"/>
      <c r="DR483" s="135"/>
      <c r="DS483" s="30"/>
      <c r="DT483" s="30"/>
      <c r="DU483" s="30"/>
      <c r="DV483" s="130"/>
      <c r="DW483" s="130"/>
      <c r="DX483" s="130"/>
      <c r="DY483" s="130"/>
      <c r="DZ483" s="130"/>
      <c r="EA483" s="130"/>
      <c r="EB483" s="130"/>
      <c r="EC483" s="130"/>
      <c r="ED483" s="130"/>
      <c r="EE483" s="130"/>
      <c r="EF483" s="130"/>
      <c r="EG483" s="130"/>
      <c r="EH483" s="130"/>
      <c r="EI483" s="130"/>
      <c r="EJ483" s="130"/>
      <c r="EK483" s="130"/>
      <c r="EL483" s="130"/>
      <c r="EM483" s="130"/>
      <c r="EN483" s="130"/>
      <c r="EO483" s="130"/>
      <c r="EP483" s="30"/>
      <c r="EQ483" s="30"/>
      <c r="ER483" s="30"/>
      <c r="ES483" s="30"/>
      <c r="ET483" s="30"/>
      <c r="EU483" s="30"/>
      <c r="EV483" s="30"/>
      <c r="EW483" s="30"/>
      <c r="EX483" s="30"/>
      <c r="EY483" s="152" t="s">
        <v>1068</v>
      </c>
      <c r="EZ483" s="152" t="s">
        <v>1068</v>
      </c>
      <c r="FA483" s="152" t="s">
        <v>1068</v>
      </c>
      <c r="FB483" s="30">
        <v>1</v>
      </c>
      <c r="FC483" s="30">
        <v>2</v>
      </c>
      <c r="FD483" s="30">
        <v>2</v>
      </c>
      <c r="FE483" s="30">
        <v>2</v>
      </c>
      <c r="FF483" s="23">
        <v>1</v>
      </c>
      <c r="FG483" s="23">
        <v>2</v>
      </c>
      <c r="FH483" s="30">
        <v>2</v>
      </c>
      <c r="FI483" s="30">
        <v>1</v>
      </c>
      <c r="FJ483" s="30">
        <v>2</v>
      </c>
      <c r="FK483" s="30">
        <v>2</v>
      </c>
      <c r="FL483" s="30">
        <v>2</v>
      </c>
      <c r="FM483" s="23">
        <v>2</v>
      </c>
      <c r="FN483" s="30">
        <v>2</v>
      </c>
      <c r="FO483" s="23">
        <v>1</v>
      </c>
      <c r="FP483" s="30">
        <v>2</v>
      </c>
      <c r="FQ483" s="30">
        <v>2</v>
      </c>
      <c r="FR483" s="30">
        <v>2</v>
      </c>
      <c r="FS483" s="30"/>
      <c r="FT483" s="214">
        <f>COUNTIF(FB483:FS483,"2")</f>
        <v>13</v>
      </c>
      <c r="FU483" s="215">
        <f t="shared" ref="FU483" si="1578">FT483/(FT483+FV483+FX483+FZ483)</f>
        <v>0.76470588235294112</v>
      </c>
      <c r="FV483" s="214">
        <f>COUNTIF(FB483:FS483,"1")</f>
        <v>4</v>
      </c>
      <c r="FW483" s="215">
        <f t="shared" ref="FW483" si="1579">FV483/(FT483+FV483+FX483+FZ483)</f>
        <v>0.23529411764705882</v>
      </c>
      <c r="FX483" s="214">
        <f>COUNTIF(FB483:FS483,"0")</f>
        <v>0</v>
      </c>
      <c r="FY483" s="215">
        <f t="shared" ref="FY483" si="1580">FX483/(FT483+FV483+FX483+FZ483)</f>
        <v>0</v>
      </c>
      <c r="FZ483" s="214">
        <f>COUNTIF(FB483:FS483,"KĐG")</f>
        <v>0</v>
      </c>
      <c r="GA483" s="215">
        <f t="shared" ref="GA483" si="1581">FZ483/(FT483+FV483+FX483+FZ483)</f>
        <v>0</v>
      </c>
      <c r="GB483" s="216">
        <f t="shared" ref="GB483" si="1582">(((FT483*2)+(FV483*1)+(FX483*0)))/(FT483+FV483+FX483)</f>
        <v>1.7647058823529411</v>
      </c>
      <c r="GC483" s="169" t="str">
        <f t="shared" ref="GC483" si="1583">IF(GA483&gt;=50%,"KĐG",IF(GB483&gt;=1.6,"ĐMT",IF(GB483&gt;=1,"CCG","CĐ")))</f>
        <v>ĐMT</v>
      </c>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130"/>
      <c r="LE483" s="130"/>
      <c r="LF483" s="130"/>
      <c r="LG483" s="130"/>
      <c r="LH483" s="130"/>
      <c r="LI483" s="130"/>
      <c r="LJ483" s="130"/>
      <c r="LK483" s="130"/>
      <c r="LL483" s="130"/>
      <c r="LM483" s="130"/>
      <c r="LN483" s="130"/>
      <c r="LO483" s="130"/>
      <c r="LP483" s="130"/>
      <c r="LQ483" s="130"/>
      <c r="LR483" s="130"/>
      <c r="LS483" s="130"/>
      <c r="LT483" s="130"/>
      <c r="LU483" s="130"/>
      <c r="LV483" s="130"/>
      <c r="LW483" s="130"/>
      <c r="LX483" s="135"/>
      <c r="LY483" s="30"/>
      <c r="LZ483" s="30"/>
      <c r="MA483" s="30"/>
      <c r="MB483" s="30"/>
      <c r="MC483" s="30"/>
      <c r="MD483" s="30"/>
      <c r="ME483" s="30"/>
      <c r="MF483" s="30"/>
      <c r="MG483" s="30"/>
      <c r="MH483" s="30"/>
      <c r="MI483" s="30"/>
      <c r="MJ483" s="30"/>
      <c r="MK483" s="30"/>
      <c r="ML483" s="30"/>
      <c r="MM483" s="30"/>
      <c r="MN483" s="30"/>
      <c r="MO483" s="30"/>
      <c r="MP483" s="30"/>
      <c r="MQ483" s="30"/>
      <c r="MR483" s="30"/>
      <c r="MS483" s="30"/>
      <c r="MT483" s="30"/>
      <c r="MU483" s="30"/>
      <c r="MV483" s="30"/>
      <c r="MW483" s="30"/>
      <c r="MX483" s="30"/>
      <c r="MY483" s="30"/>
      <c r="MZ483" s="30"/>
      <c r="NA483" s="30"/>
      <c r="NB483" s="30"/>
      <c r="NC483" s="135"/>
      <c r="ND483" s="30"/>
      <c r="NE483" s="30"/>
      <c r="NF483" s="30"/>
      <c r="NG483" s="30"/>
      <c r="NH483" s="30"/>
      <c r="NI483" s="30"/>
      <c r="NJ483" s="30"/>
      <c r="NK483" s="30"/>
      <c r="NL483" s="30"/>
      <c r="NM483" s="30"/>
      <c r="NN483" s="30"/>
      <c r="NO483" s="30"/>
      <c r="NP483" s="30"/>
      <c r="NQ483" s="30"/>
      <c r="NR483" s="30"/>
      <c r="NS483" s="30"/>
      <c r="NT483" s="30"/>
      <c r="NU483" s="30"/>
      <c r="NV483" s="30"/>
      <c r="NW483" s="30"/>
      <c r="NX483" s="30"/>
      <c r="NY483" s="30"/>
      <c r="NZ483" s="30"/>
      <c r="OA483" s="30"/>
      <c r="OB483" s="30"/>
      <c r="OC483" s="30"/>
      <c r="OD483" s="30"/>
      <c r="OE483" s="30"/>
      <c r="OF483" s="30"/>
      <c r="OG483" s="30"/>
      <c r="OH483" s="30"/>
      <c r="OI483" s="30"/>
      <c r="OJ483" s="30"/>
      <c r="OK483" s="30"/>
      <c r="OL483" s="30"/>
      <c r="OM483" s="30">
        <f t="shared" si="1553"/>
        <v>1</v>
      </c>
      <c r="ON483" s="51"/>
    </row>
    <row r="484" spans="1:404" ht="27.75" hidden="1" customHeight="1">
      <c r="A484" s="310"/>
      <c r="B484" s="69">
        <v>139</v>
      </c>
      <c r="C484" s="70" t="s">
        <v>392</v>
      </c>
      <c r="D484" s="68" t="s">
        <v>0</v>
      </c>
      <c r="E484" s="70" t="s">
        <v>613</v>
      </c>
      <c r="F484" s="82" t="s">
        <v>2</v>
      </c>
      <c r="G484" s="68"/>
      <c r="H484" s="81" t="s">
        <v>613</v>
      </c>
      <c r="I484" s="34" t="s">
        <v>1292</v>
      </c>
      <c r="J484" s="67"/>
      <c r="K484" s="30" t="s">
        <v>636</v>
      </c>
      <c r="L484" s="30" t="s">
        <v>957</v>
      </c>
      <c r="M484" s="29" t="s">
        <v>985</v>
      </c>
      <c r="N484" s="93" t="s">
        <v>639</v>
      </c>
      <c r="O484" s="301"/>
      <c r="P484" s="67"/>
      <c r="Q484" s="30"/>
      <c r="R484" s="30"/>
      <c r="S484" s="30"/>
      <c r="T484" s="30"/>
      <c r="U484" s="30"/>
      <c r="V484" s="30" t="s">
        <v>27</v>
      </c>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130"/>
      <c r="CP484" s="130"/>
      <c r="CQ484" s="130"/>
      <c r="CR484" s="130"/>
      <c r="CS484" s="130"/>
      <c r="CT484" s="130"/>
      <c r="CU484" s="130"/>
      <c r="CV484" s="130"/>
      <c r="CW484" s="130"/>
      <c r="CX484" s="130"/>
      <c r="CY484" s="30"/>
      <c r="CZ484" s="30"/>
      <c r="DA484" s="30"/>
      <c r="DB484" s="30"/>
      <c r="DC484" s="30"/>
      <c r="DD484" s="30"/>
      <c r="DE484" s="30"/>
      <c r="DF484" s="30"/>
      <c r="DG484" s="30"/>
      <c r="DH484" s="135"/>
      <c r="DI484" s="30"/>
      <c r="DJ484" s="30"/>
      <c r="DK484" s="30"/>
      <c r="DL484" s="30"/>
      <c r="DM484" s="30"/>
      <c r="DN484" s="30"/>
      <c r="DO484" s="30"/>
      <c r="DP484" s="30"/>
      <c r="DQ484" s="30"/>
      <c r="DR484" s="135"/>
      <c r="DS484" s="30"/>
      <c r="DT484" s="30"/>
      <c r="DU484" s="30"/>
      <c r="DV484" s="130"/>
      <c r="DW484" s="130"/>
      <c r="DX484" s="130"/>
      <c r="DY484" s="130"/>
      <c r="DZ484" s="130"/>
      <c r="EA484" s="130"/>
      <c r="EB484" s="130"/>
      <c r="EC484" s="130"/>
      <c r="ED484" s="130"/>
      <c r="EE484" s="130"/>
      <c r="EF484" s="130"/>
      <c r="EG484" s="130"/>
      <c r="EH484" s="130"/>
      <c r="EI484" s="130"/>
      <c r="EJ484" s="130"/>
      <c r="EK484" s="130"/>
      <c r="EL484" s="130"/>
      <c r="EM484" s="130"/>
      <c r="EN484" s="130"/>
      <c r="EO484" s="130"/>
      <c r="EP484" s="30"/>
      <c r="EQ484" s="30"/>
      <c r="ER484" s="30"/>
      <c r="ES484" s="30"/>
      <c r="ET484" s="30"/>
      <c r="EU484" s="30"/>
      <c r="EV484" s="30"/>
      <c r="EW484" s="30"/>
      <c r="EX484" s="30"/>
      <c r="EY484" s="135"/>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152" t="s">
        <v>1068</v>
      </c>
      <c r="GE484" s="152" t="s">
        <v>1068</v>
      </c>
      <c r="GF484" s="30">
        <v>2</v>
      </c>
      <c r="GG484" s="30">
        <v>1</v>
      </c>
      <c r="GH484" s="30">
        <v>2</v>
      </c>
      <c r="GI484" s="30">
        <v>2</v>
      </c>
      <c r="GJ484" s="23">
        <v>1</v>
      </c>
      <c r="GK484" s="23">
        <v>1</v>
      </c>
      <c r="GL484" s="30">
        <v>2</v>
      </c>
      <c r="GM484" s="30">
        <v>2</v>
      </c>
      <c r="GN484" s="30">
        <v>2</v>
      </c>
      <c r="GO484" s="30">
        <v>2</v>
      </c>
      <c r="GP484" s="30">
        <v>2</v>
      </c>
      <c r="GQ484" s="30">
        <v>2</v>
      </c>
      <c r="GR484" s="30">
        <v>2</v>
      </c>
      <c r="GS484" s="23">
        <v>1</v>
      </c>
      <c r="GT484" s="30">
        <v>2</v>
      </c>
      <c r="GU484" s="30">
        <v>2</v>
      </c>
      <c r="GV484" s="30">
        <v>2</v>
      </c>
      <c r="GW484" s="30"/>
      <c r="GX484" s="30">
        <v>2</v>
      </c>
      <c r="GY484" s="224">
        <f>COUNTIF(GF484:GX484,"2")</f>
        <v>14</v>
      </c>
      <c r="GZ484" s="225">
        <f t="shared" ref="GZ484" si="1584">GY484/(GY484+HA484+HC484+HE484)</f>
        <v>0.77777777777777779</v>
      </c>
      <c r="HA484" s="224">
        <f>COUNTIF(GG484:GX484,"1")</f>
        <v>4</v>
      </c>
      <c r="HB484" s="225">
        <f t="shared" ref="HB484" si="1585">HA484/(GY484+HA484+HC484+HE484)</f>
        <v>0.22222222222222221</v>
      </c>
      <c r="HC484" s="224">
        <f>COUNTIF(GG484:GX484,"0")</f>
        <v>0</v>
      </c>
      <c r="HD484" s="225">
        <f t="shared" ref="HD484" si="1586">HC484/(GY484+HA484+HC484+HE484)</f>
        <v>0</v>
      </c>
      <c r="HE484" s="224">
        <f>COUNTIF(GG484:GX484,"KĐG")</f>
        <v>0</v>
      </c>
      <c r="HF484" s="225">
        <f t="shared" ref="HF484" si="1587">HE484/(GY484+HA484+HC484+HE484)</f>
        <v>0</v>
      </c>
      <c r="HG484" s="226">
        <f t="shared" ref="HG484" si="1588">(((GY484*2)+(HA484*1)+(HC484*0)))/(GY484+HA484+HC484)</f>
        <v>1.7777777777777777</v>
      </c>
      <c r="HH484" s="169" t="str">
        <f t="shared" ref="HH484" si="1589">IF(HF484&gt;=50%,"KĐG",IF(HG484&gt;=1.6,"ĐMT",IF(HG484&gt;=1,"CCG","CĐ")))</f>
        <v>ĐMT</v>
      </c>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c r="IM484" s="30"/>
      <c r="IN484" s="30"/>
      <c r="IO484" s="30"/>
      <c r="IP484" s="30"/>
      <c r="IQ484" s="30"/>
      <c r="IR484" s="30"/>
      <c r="IS484" s="30"/>
      <c r="IT484" s="30"/>
      <c r="IU484" s="30"/>
      <c r="IV484" s="30"/>
      <c r="IW484" s="30"/>
      <c r="IX484" s="30"/>
      <c r="IY484" s="30"/>
      <c r="IZ484" s="30"/>
      <c r="JA484" s="30"/>
      <c r="JB484" s="30"/>
      <c r="JC484" s="30"/>
      <c r="JD484" s="30"/>
      <c r="JE484" s="30"/>
      <c r="JF484" s="30"/>
      <c r="JG484" s="30"/>
      <c r="JH484" s="30"/>
      <c r="JI484" s="30"/>
      <c r="JJ484" s="30"/>
      <c r="JK484" s="30"/>
      <c r="JL484" s="30"/>
      <c r="JM484" s="30"/>
      <c r="JN484" s="30"/>
      <c r="JO484" s="30"/>
      <c r="JP484" s="30"/>
      <c r="JQ484" s="30"/>
      <c r="JR484" s="30"/>
      <c r="JS484" s="30"/>
      <c r="JT484" s="30"/>
      <c r="JU484" s="30"/>
      <c r="JV484" s="30"/>
      <c r="JW484" s="30"/>
      <c r="JX484" s="30"/>
      <c r="JY484" s="30"/>
      <c r="JZ484" s="30"/>
      <c r="KA484" s="30"/>
      <c r="KB484" s="30"/>
      <c r="KC484" s="30"/>
      <c r="KD484" s="30"/>
      <c r="KE484" s="30"/>
      <c r="KF484" s="30"/>
      <c r="KG484" s="30"/>
      <c r="KH484" s="30"/>
      <c r="KI484" s="30"/>
      <c r="KJ484" s="30"/>
      <c r="KK484" s="30"/>
      <c r="KL484" s="30"/>
      <c r="KM484" s="30"/>
      <c r="KN484" s="30"/>
      <c r="KO484" s="30"/>
      <c r="KP484" s="30"/>
      <c r="KQ484" s="30"/>
      <c r="KR484" s="30"/>
      <c r="KS484" s="30"/>
      <c r="KT484" s="30"/>
      <c r="KU484" s="30"/>
      <c r="KV484" s="30"/>
      <c r="KW484" s="30"/>
      <c r="KX484" s="30"/>
      <c r="KY484" s="30"/>
      <c r="KZ484" s="30"/>
      <c r="LA484" s="30"/>
      <c r="LB484" s="30"/>
      <c r="LC484" s="30"/>
      <c r="LD484" s="130"/>
      <c r="LE484" s="130"/>
      <c r="LF484" s="130"/>
      <c r="LG484" s="130"/>
      <c r="LH484" s="130"/>
      <c r="LI484" s="130"/>
      <c r="LJ484" s="130"/>
      <c r="LK484" s="130"/>
      <c r="LL484" s="130"/>
      <c r="LM484" s="130"/>
      <c r="LN484" s="130"/>
      <c r="LO484" s="130"/>
      <c r="LP484" s="130"/>
      <c r="LQ484" s="130"/>
      <c r="LR484" s="130"/>
      <c r="LS484" s="130"/>
      <c r="LT484" s="130"/>
      <c r="LU484" s="130"/>
      <c r="LV484" s="130"/>
      <c r="LW484" s="130"/>
      <c r="LX484" s="135"/>
      <c r="LY484" s="30"/>
      <c r="LZ484" s="30"/>
      <c r="MA484" s="30"/>
      <c r="MB484" s="30"/>
      <c r="MC484" s="30"/>
      <c r="MD484" s="30"/>
      <c r="ME484" s="30"/>
      <c r="MF484" s="30"/>
      <c r="MG484" s="30"/>
      <c r="MH484" s="30"/>
      <c r="MI484" s="30"/>
      <c r="MJ484" s="30"/>
      <c r="MK484" s="30"/>
      <c r="ML484" s="30"/>
      <c r="MM484" s="30"/>
      <c r="MN484" s="30"/>
      <c r="MO484" s="30"/>
      <c r="MP484" s="30"/>
      <c r="MQ484" s="30"/>
      <c r="MR484" s="30"/>
      <c r="MS484" s="30"/>
      <c r="MT484" s="30"/>
      <c r="MU484" s="30"/>
      <c r="MV484" s="30"/>
      <c r="MW484" s="30"/>
      <c r="MX484" s="30"/>
      <c r="MY484" s="30"/>
      <c r="MZ484" s="30"/>
      <c r="NA484" s="30"/>
      <c r="NB484" s="30"/>
      <c r="NC484" s="135"/>
      <c r="ND484" s="30"/>
      <c r="NE484" s="30"/>
      <c r="NF484" s="30"/>
      <c r="NG484" s="30"/>
      <c r="NH484" s="30"/>
      <c r="NI484" s="30"/>
      <c r="NJ484" s="30"/>
      <c r="NK484" s="30"/>
      <c r="NL484" s="30"/>
      <c r="NM484" s="30"/>
      <c r="NN484" s="30"/>
      <c r="NO484" s="30"/>
      <c r="NP484" s="30"/>
      <c r="NQ484" s="30"/>
      <c r="NR484" s="30"/>
      <c r="NS484" s="30"/>
      <c r="NT484" s="30"/>
      <c r="NU484" s="30"/>
      <c r="NV484" s="30"/>
      <c r="NW484" s="30"/>
      <c r="NX484" s="30"/>
      <c r="NY484" s="30"/>
      <c r="NZ484" s="30"/>
      <c r="OA484" s="30"/>
      <c r="OB484" s="30"/>
      <c r="OC484" s="30"/>
      <c r="OD484" s="30"/>
      <c r="OE484" s="30"/>
      <c r="OF484" s="30"/>
      <c r="OG484" s="30"/>
      <c r="OH484" s="30"/>
      <c r="OI484" s="30"/>
      <c r="OJ484" s="30"/>
      <c r="OK484" s="30"/>
      <c r="OL484" s="30"/>
      <c r="OM484" s="30">
        <f t="shared" si="1553"/>
        <v>1</v>
      </c>
      <c r="ON484" s="69"/>
    </row>
    <row r="485" spans="1:404" ht="34.5" customHeight="1">
      <c r="A485" s="311"/>
      <c r="B485" s="69">
        <v>139</v>
      </c>
      <c r="C485" s="70" t="s">
        <v>392</v>
      </c>
      <c r="D485" s="68" t="s">
        <v>0</v>
      </c>
      <c r="E485" s="24" t="s">
        <v>394</v>
      </c>
      <c r="F485" s="82" t="s">
        <v>2</v>
      </c>
      <c r="G485" s="14"/>
      <c r="H485" s="81" t="s">
        <v>394</v>
      </c>
      <c r="I485" s="26" t="s">
        <v>1318</v>
      </c>
      <c r="J485" s="54"/>
      <c r="K485" s="30" t="s">
        <v>636</v>
      </c>
      <c r="L485" s="30" t="s">
        <v>957</v>
      </c>
      <c r="M485" s="29" t="s">
        <v>985</v>
      </c>
      <c r="N485" s="93" t="s">
        <v>639</v>
      </c>
      <c r="O485" s="301"/>
      <c r="P485" s="54"/>
      <c r="Q485" s="30"/>
      <c r="R485" s="30"/>
      <c r="S485" s="30"/>
      <c r="T485" s="30"/>
      <c r="U485" s="30"/>
      <c r="V485" s="30"/>
      <c r="W485" s="30" t="s">
        <v>27</v>
      </c>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130"/>
      <c r="CP485" s="130"/>
      <c r="CQ485" s="130"/>
      <c r="CR485" s="130"/>
      <c r="CS485" s="130"/>
      <c r="CT485" s="130"/>
      <c r="CU485" s="130"/>
      <c r="CV485" s="130"/>
      <c r="CW485" s="130"/>
      <c r="CX485" s="130"/>
      <c r="CY485" s="30"/>
      <c r="CZ485" s="30"/>
      <c r="DA485" s="30"/>
      <c r="DB485" s="30"/>
      <c r="DC485" s="30"/>
      <c r="DD485" s="30"/>
      <c r="DE485" s="30"/>
      <c r="DF485" s="30"/>
      <c r="DG485" s="30"/>
      <c r="DH485" s="135"/>
      <c r="DI485" s="30"/>
      <c r="DJ485" s="30"/>
      <c r="DK485" s="30"/>
      <c r="DL485" s="30"/>
      <c r="DM485" s="30"/>
      <c r="DN485" s="30"/>
      <c r="DO485" s="30"/>
      <c r="DP485" s="30"/>
      <c r="DQ485" s="30"/>
      <c r="DR485" s="135"/>
      <c r="DS485" s="30"/>
      <c r="DT485" s="30"/>
      <c r="DU485" s="30"/>
      <c r="DV485" s="130"/>
      <c r="DW485" s="130"/>
      <c r="DX485" s="130"/>
      <c r="DY485" s="130"/>
      <c r="DZ485" s="130"/>
      <c r="EA485" s="130"/>
      <c r="EB485" s="130"/>
      <c r="EC485" s="130"/>
      <c r="ED485" s="130"/>
      <c r="EE485" s="130"/>
      <c r="EF485" s="130"/>
      <c r="EG485" s="130"/>
      <c r="EH485" s="130"/>
      <c r="EI485" s="130"/>
      <c r="EJ485" s="130"/>
      <c r="EK485" s="130"/>
      <c r="EL485" s="130"/>
      <c r="EM485" s="130"/>
      <c r="EN485" s="130"/>
      <c r="EO485" s="130"/>
      <c r="EP485" s="30"/>
      <c r="EQ485" s="30"/>
      <c r="ER485" s="30"/>
      <c r="ES485" s="30"/>
      <c r="ET485" s="30"/>
      <c r="EU485" s="30"/>
      <c r="EV485" s="30"/>
      <c r="EW485" s="30"/>
      <c r="EX485" s="30"/>
      <c r="EY485" s="135"/>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152" t="s">
        <v>1143</v>
      </c>
      <c r="HJ485" s="152" t="s">
        <v>1143</v>
      </c>
      <c r="HK485" s="152" t="s">
        <v>1143</v>
      </c>
      <c r="HL485" s="152" t="s">
        <v>1143</v>
      </c>
      <c r="HM485" s="152" t="s">
        <v>1143</v>
      </c>
      <c r="HN485" s="30">
        <v>1</v>
      </c>
      <c r="HO485" s="30">
        <v>1</v>
      </c>
      <c r="HP485" s="30">
        <v>2</v>
      </c>
      <c r="HQ485" s="30">
        <v>2</v>
      </c>
      <c r="HR485" s="23">
        <v>1</v>
      </c>
      <c r="HS485" s="23">
        <v>2</v>
      </c>
      <c r="HT485" s="30">
        <v>2</v>
      </c>
      <c r="HU485" s="30">
        <v>2</v>
      </c>
      <c r="HV485" s="30">
        <v>2</v>
      </c>
      <c r="HW485" s="30">
        <v>2</v>
      </c>
      <c r="HX485" s="30">
        <v>2</v>
      </c>
      <c r="HY485" s="30">
        <v>2</v>
      </c>
      <c r="HZ485" s="30">
        <v>2</v>
      </c>
      <c r="IA485" s="23">
        <v>1</v>
      </c>
      <c r="IB485" s="30">
        <v>2</v>
      </c>
      <c r="IC485" s="30">
        <v>2</v>
      </c>
      <c r="ID485" s="30">
        <v>2</v>
      </c>
      <c r="IE485" s="30"/>
      <c r="IF485" s="30">
        <v>2</v>
      </c>
      <c r="IG485" s="234">
        <f>COUNTIF(HN485:IF485,"2")</f>
        <v>14</v>
      </c>
      <c r="IH485" s="235">
        <f t="shared" ref="IH485" si="1590">IG485/(IG485+II485+IK485+IM485)</f>
        <v>0.77777777777777779</v>
      </c>
      <c r="II485" s="237">
        <f>COUNTIF(HN485:IF485,"1")</f>
        <v>4</v>
      </c>
      <c r="IJ485" s="235">
        <f t="shared" ref="IJ485" si="1591">II485/(IG485+II485+IK485+IM485)</f>
        <v>0.22222222222222221</v>
      </c>
      <c r="IK485" s="234">
        <f>COUNTIF(HO485:IF485,"0")</f>
        <v>0</v>
      </c>
      <c r="IL485" s="235">
        <f t="shared" ref="IL485" si="1592">IK485/(IG485+II485+IK485+IM485)</f>
        <v>0</v>
      </c>
      <c r="IM485" s="234">
        <f>COUNTIF(HO485:IF485,"KĐG")</f>
        <v>0</v>
      </c>
      <c r="IN485" s="235">
        <f t="shared" ref="IN485" si="1593">IM485/(IG485+II485+IK485+IM485)</f>
        <v>0</v>
      </c>
      <c r="IO485" s="236">
        <f t="shared" ref="IO485" si="1594">(((IG485*2)+(II485*1)+(IK485*0)))/(IG485+II485+IK485)</f>
        <v>1.7777777777777777</v>
      </c>
      <c r="IP485" s="169" t="str">
        <f t="shared" ref="IP485" si="1595">IF(IN485&gt;=50%,"KĐG",IF(IO485&gt;=1.6,"ĐMT",IF(IO485&gt;=1,"CCG","CĐ")))</f>
        <v>ĐMT</v>
      </c>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130"/>
      <c r="LE485" s="130"/>
      <c r="LF485" s="130"/>
      <c r="LG485" s="130"/>
      <c r="LH485" s="130"/>
      <c r="LI485" s="130"/>
      <c r="LJ485" s="130"/>
      <c r="LK485" s="130"/>
      <c r="LL485" s="130"/>
      <c r="LM485" s="130"/>
      <c r="LN485" s="130"/>
      <c r="LO485" s="130"/>
      <c r="LP485" s="130"/>
      <c r="LQ485" s="130"/>
      <c r="LR485" s="130"/>
      <c r="LS485" s="130"/>
      <c r="LT485" s="130"/>
      <c r="LU485" s="130"/>
      <c r="LV485" s="130"/>
      <c r="LW485" s="130"/>
      <c r="LX485" s="135"/>
      <c r="LY485" s="30"/>
      <c r="LZ485" s="30"/>
      <c r="MA485" s="30"/>
      <c r="MB485" s="30"/>
      <c r="MC485" s="30"/>
      <c r="MD485" s="30"/>
      <c r="ME485" s="30"/>
      <c r="MF485" s="30"/>
      <c r="MG485" s="30"/>
      <c r="MH485" s="30"/>
      <c r="MI485" s="30"/>
      <c r="MJ485" s="30"/>
      <c r="MK485" s="30"/>
      <c r="ML485" s="30"/>
      <c r="MM485" s="30"/>
      <c r="MN485" s="30"/>
      <c r="MO485" s="30"/>
      <c r="MP485" s="30"/>
      <c r="MQ485" s="30"/>
      <c r="MR485" s="30"/>
      <c r="MS485" s="30"/>
      <c r="MT485" s="30"/>
      <c r="MU485" s="30"/>
      <c r="MV485" s="30"/>
      <c r="MW485" s="30"/>
      <c r="MX485" s="30"/>
      <c r="MY485" s="30"/>
      <c r="MZ485" s="30"/>
      <c r="NA485" s="30"/>
      <c r="NB485" s="30"/>
      <c r="NC485" s="135"/>
      <c r="ND485" s="30"/>
      <c r="NE485" s="30"/>
      <c r="NF485" s="30"/>
      <c r="NG485" s="30"/>
      <c r="NH485" s="30"/>
      <c r="NI485" s="30"/>
      <c r="NJ485" s="30"/>
      <c r="NK485" s="30"/>
      <c r="NL485" s="30"/>
      <c r="NM485" s="30"/>
      <c r="NN485" s="30"/>
      <c r="NO485" s="30"/>
      <c r="NP485" s="30"/>
      <c r="NQ485" s="30"/>
      <c r="NR485" s="30"/>
      <c r="NS485" s="30"/>
      <c r="NT485" s="30"/>
      <c r="NU485" s="30"/>
      <c r="NV485" s="30"/>
      <c r="NW485" s="30"/>
      <c r="NX485" s="30"/>
      <c r="NY485" s="30"/>
      <c r="NZ485" s="30"/>
      <c r="OA485" s="30"/>
      <c r="OB485" s="30"/>
      <c r="OC485" s="30"/>
      <c r="OD485" s="30"/>
      <c r="OE485" s="30"/>
      <c r="OF485" s="30"/>
      <c r="OG485" s="30"/>
      <c r="OH485" s="30"/>
      <c r="OI485" s="30"/>
      <c r="OJ485" s="30"/>
      <c r="OK485" s="30"/>
      <c r="OL485" s="30"/>
      <c r="OM485" s="30">
        <f t="shared" si="1553"/>
        <v>1</v>
      </c>
      <c r="ON485" s="51"/>
    </row>
    <row r="486" spans="1:404" ht="103.5" hidden="1" customHeight="1">
      <c r="A486" s="317">
        <v>418</v>
      </c>
      <c r="B486" s="17">
        <v>139</v>
      </c>
      <c r="C486" s="16" t="s">
        <v>392</v>
      </c>
      <c r="D486" s="16" t="s">
        <v>0</v>
      </c>
      <c r="E486" s="24" t="s">
        <v>395</v>
      </c>
      <c r="F486" s="82" t="s">
        <v>2</v>
      </c>
      <c r="G486" s="14"/>
      <c r="H486" s="81" t="s">
        <v>395</v>
      </c>
      <c r="I486" s="26" t="s">
        <v>789</v>
      </c>
      <c r="J486" s="54"/>
      <c r="K486" s="30" t="s">
        <v>636</v>
      </c>
      <c r="L486" s="30" t="s">
        <v>957</v>
      </c>
      <c r="M486" s="29" t="s">
        <v>985</v>
      </c>
      <c r="N486" s="93" t="s">
        <v>639</v>
      </c>
      <c r="O486" s="301"/>
      <c r="P486" s="54"/>
      <c r="Q486" s="30"/>
      <c r="R486" s="30"/>
      <c r="S486" s="30"/>
      <c r="T486" s="30"/>
      <c r="U486" s="30"/>
      <c r="V486" s="30"/>
      <c r="W486" s="30"/>
      <c r="X486" s="30" t="s">
        <v>27</v>
      </c>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130"/>
      <c r="CP486" s="130"/>
      <c r="CQ486" s="130"/>
      <c r="CR486" s="130"/>
      <c r="CS486" s="130"/>
      <c r="CT486" s="130"/>
      <c r="CU486" s="130"/>
      <c r="CV486" s="130"/>
      <c r="CW486" s="130"/>
      <c r="CX486" s="130"/>
      <c r="CY486" s="30"/>
      <c r="CZ486" s="30"/>
      <c r="DA486" s="30"/>
      <c r="DB486" s="30"/>
      <c r="DC486" s="30"/>
      <c r="DD486" s="30"/>
      <c r="DE486" s="30"/>
      <c r="DF486" s="30"/>
      <c r="DG486" s="30"/>
      <c r="DH486" s="135"/>
      <c r="DI486" s="30"/>
      <c r="DJ486" s="30"/>
      <c r="DK486" s="30"/>
      <c r="DL486" s="30"/>
      <c r="DM486" s="30"/>
      <c r="DN486" s="30"/>
      <c r="DO486" s="30"/>
      <c r="DP486" s="30"/>
      <c r="DQ486" s="30"/>
      <c r="DR486" s="135"/>
      <c r="DS486" s="30"/>
      <c r="DT486" s="30"/>
      <c r="DU486" s="30"/>
      <c r="DV486" s="130"/>
      <c r="DW486" s="130"/>
      <c r="DX486" s="130"/>
      <c r="DY486" s="130"/>
      <c r="DZ486" s="130"/>
      <c r="EA486" s="130"/>
      <c r="EB486" s="130"/>
      <c r="EC486" s="130"/>
      <c r="ED486" s="130"/>
      <c r="EE486" s="130"/>
      <c r="EF486" s="130"/>
      <c r="EG486" s="130"/>
      <c r="EH486" s="130"/>
      <c r="EI486" s="130"/>
      <c r="EJ486" s="130"/>
      <c r="EK486" s="130"/>
      <c r="EL486" s="130"/>
      <c r="EM486" s="130"/>
      <c r="EN486" s="130"/>
      <c r="EO486" s="130"/>
      <c r="EP486" s="30"/>
      <c r="EQ486" s="30"/>
      <c r="ER486" s="30"/>
      <c r="ES486" s="30"/>
      <c r="ET486" s="30"/>
      <c r="EU486" s="30"/>
      <c r="EV486" s="30"/>
      <c r="EW486" s="30"/>
      <c r="EX486" s="30"/>
      <c r="EY486" s="135"/>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30"/>
      <c r="IR486" s="30"/>
      <c r="IS486" s="30"/>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c r="JW486" s="30"/>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130"/>
      <c r="LE486" s="130"/>
      <c r="LF486" s="130"/>
      <c r="LG486" s="130"/>
      <c r="LH486" s="130"/>
      <c r="LI486" s="130"/>
      <c r="LJ486" s="130"/>
      <c r="LK486" s="130"/>
      <c r="LL486" s="130"/>
      <c r="LM486" s="130"/>
      <c r="LN486" s="130"/>
      <c r="LO486" s="130"/>
      <c r="LP486" s="130"/>
      <c r="LQ486" s="130"/>
      <c r="LR486" s="130"/>
      <c r="LS486" s="130"/>
      <c r="LT486" s="130"/>
      <c r="LU486" s="130"/>
      <c r="LV486" s="130"/>
      <c r="LW486" s="130"/>
      <c r="LX486" s="135"/>
      <c r="LY486" s="30"/>
      <c r="LZ486" s="30"/>
      <c r="MA486" s="30"/>
      <c r="MB486" s="30"/>
      <c r="MC486" s="30"/>
      <c r="MD486" s="30"/>
      <c r="ME486" s="30"/>
      <c r="MF486" s="30"/>
      <c r="MG486" s="30"/>
      <c r="MH486" s="30"/>
      <c r="MI486" s="30"/>
      <c r="MJ486" s="30"/>
      <c r="MK486" s="30"/>
      <c r="ML486" s="30"/>
      <c r="MM486" s="30"/>
      <c r="MN486" s="30"/>
      <c r="MO486" s="30"/>
      <c r="MP486" s="30"/>
      <c r="MQ486" s="30"/>
      <c r="MR486" s="30"/>
      <c r="MS486" s="30"/>
      <c r="MT486" s="30"/>
      <c r="MU486" s="30"/>
      <c r="MV486" s="30"/>
      <c r="MW486" s="30"/>
      <c r="MX486" s="30"/>
      <c r="MY486" s="30"/>
      <c r="MZ486" s="30"/>
      <c r="NA486" s="30"/>
      <c r="NB486" s="30"/>
      <c r="NC486" s="135"/>
      <c r="ND486" s="30"/>
      <c r="NE486" s="30"/>
      <c r="NF486" s="30"/>
      <c r="NG486" s="30"/>
      <c r="NH486" s="30"/>
      <c r="NI486" s="30"/>
      <c r="NJ486" s="30"/>
      <c r="NK486" s="30"/>
      <c r="NL486" s="30"/>
      <c r="NM486" s="30"/>
      <c r="NN486" s="30"/>
      <c r="NO486" s="30"/>
      <c r="NP486" s="30"/>
      <c r="NQ486" s="30"/>
      <c r="NR486" s="30"/>
      <c r="NS486" s="30"/>
      <c r="NT486" s="30"/>
      <c r="NU486" s="30"/>
      <c r="NV486" s="30"/>
      <c r="NW486" s="30"/>
      <c r="NX486" s="30"/>
      <c r="NY486" s="30"/>
      <c r="NZ486" s="30"/>
      <c r="OA486" s="30"/>
      <c r="OB486" s="30"/>
      <c r="OC486" s="30"/>
      <c r="OD486" s="30"/>
      <c r="OE486" s="30"/>
      <c r="OF486" s="30"/>
      <c r="OG486" s="30"/>
      <c r="OH486" s="30"/>
      <c r="OI486" s="30"/>
      <c r="OJ486" s="30"/>
      <c r="OK486" s="30"/>
      <c r="OL486" s="30"/>
      <c r="OM486" s="30">
        <f t="shared" si="1553"/>
        <v>1</v>
      </c>
      <c r="ON486" s="51"/>
    </row>
    <row r="487" spans="1:404" ht="84" hidden="1" customHeight="1">
      <c r="A487" s="317"/>
      <c r="B487" s="69">
        <v>139</v>
      </c>
      <c r="C487" s="70" t="s">
        <v>392</v>
      </c>
      <c r="D487" s="68" t="s">
        <v>0</v>
      </c>
      <c r="E487" s="24" t="s">
        <v>396</v>
      </c>
      <c r="F487" s="82" t="s">
        <v>2</v>
      </c>
      <c r="G487" s="14"/>
      <c r="H487" s="81" t="s">
        <v>396</v>
      </c>
      <c r="I487" s="26" t="s">
        <v>791</v>
      </c>
      <c r="J487" s="54"/>
      <c r="K487" s="30" t="s">
        <v>636</v>
      </c>
      <c r="L487" s="30" t="s">
        <v>957</v>
      </c>
      <c r="M487" s="29" t="s">
        <v>985</v>
      </c>
      <c r="N487" s="93" t="s">
        <v>639</v>
      </c>
      <c r="O487" s="301"/>
      <c r="P487" s="54"/>
      <c r="Q487" s="30"/>
      <c r="R487" s="30"/>
      <c r="S487" s="30"/>
      <c r="T487" s="30"/>
      <c r="U487" s="30"/>
      <c r="V487" s="30"/>
      <c r="W487" s="30"/>
      <c r="X487" s="30"/>
      <c r="Y487" s="30" t="s">
        <v>27</v>
      </c>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130"/>
      <c r="CP487" s="130"/>
      <c r="CQ487" s="130"/>
      <c r="CR487" s="130"/>
      <c r="CS487" s="130"/>
      <c r="CT487" s="130"/>
      <c r="CU487" s="130"/>
      <c r="CV487" s="130"/>
      <c r="CW487" s="130"/>
      <c r="CX487" s="130"/>
      <c r="CY487" s="30"/>
      <c r="CZ487" s="30"/>
      <c r="DA487" s="30"/>
      <c r="DB487" s="30"/>
      <c r="DC487" s="30"/>
      <c r="DD487" s="30"/>
      <c r="DE487" s="30"/>
      <c r="DF487" s="30"/>
      <c r="DG487" s="30"/>
      <c r="DH487" s="135"/>
      <c r="DI487" s="30"/>
      <c r="DJ487" s="30"/>
      <c r="DK487" s="30"/>
      <c r="DL487" s="30"/>
      <c r="DM487" s="30"/>
      <c r="DN487" s="30"/>
      <c r="DO487" s="30"/>
      <c r="DP487" s="30"/>
      <c r="DQ487" s="30"/>
      <c r="DR487" s="135"/>
      <c r="DS487" s="30"/>
      <c r="DT487" s="30"/>
      <c r="DU487" s="30"/>
      <c r="DV487" s="130"/>
      <c r="DW487" s="130"/>
      <c r="DX487" s="130"/>
      <c r="DY487" s="130"/>
      <c r="DZ487" s="130"/>
      <c r="EA487" s="130"/>
      <c r="EB487" s="130"/>
      <c r="EC487" s="130"/>
      <c r="ED487" s="130"/>
      <c r="EE487" s="130"/>
      <c r="EF487" s="130"/>
      <c r="EG487" s="130"/>
      <c r="EH487" s="130"/>
      <c r="EI487" s="130"/>
      <c r="EJ487" s="130"/>
      <c r="EK487" s="130"/>
      <c r="EL487" s="130"/>
      <c r="EM487" s="130"/>
      <c r="EN487" s="130"/>
      <c r="EO487" s="130"/>
      <c r="EP487" s="30"/>
      <c r="EQ487" s="30"/>
      <c r="ER487" s="30"/>
      <c r="ES487" s="30"/>
      <c r="ET487" s="30"/>
      <c r="EU487" s="30"/>
      <c r="EV487" s="30"/>
      <c r="EW487" s="30"/>
      <c r="EX487" s="30"/>
      <c r="EY487" s="135"/>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c r="JW487" s="30"/>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130"/>
      <c r="LE487" s="130"/>
      <c r="LF487" s="130"/>
      <c r="LG487" s="130"/>
      <c r="LH487" s="130"/>
      <c r="LI487" s="130"/>
      <c r="LJ487" s="130"/>
      <c r="LK487" s="130"/>
      <c r="LL487" s="130"/>
      <c r="LM487" s="130"/>
      <c r="LN487" s="130"/>
      <c r="LO487" s="130"/>
      <c r="LP487" s="130"/>
      <c r="LQ487" s="130"/>
      <c r="LR487" s="130"/>
      <c r="LS487" s="130"/>
      <c r="LT487" s="130"/>
      <c r="LU487" s="130"/>
      <c r="LV487" s="130"/>
      <c r="LW487" s="130"/>
      <c r="LX487" s="135"/>
      <c r="LY487" s="30"/>
      <c r="LZ487" s="30"/>
      <c r="MA487" s="30"/>
      <c r="MB487" s="30"/>
      <c r="MC487" s="30"/>
      <c r="MD487" s="30"/>
      <c r="ME487" s="30"/>
      <c r="MF487" s="30"/>
      <c r="MG487" s="30"/>
      <c r="MH487" s="30"/>
      <c r="MI487" s="30"/>
      <c r="MJ487" s="30"/>
      <c r="MK487" s="30"/>
      <c r="ML487" s="30"/>
      <c r="MM487" s="30"/>
      <c r="MN487" s="30"/>
      <c r="MO487" s="30"/>
      <c r="MP487" s="30"/>
      <c r="MQ487" s="30"/>
      <c r="MR487" s="30"/>
      <c r="MS487" s="30"/>
      <c r="MT487" s="30"/>
      <c r="MU487" s="30"/>
      <c r="MV487" s="30"/>
      <c r="MW487" s="30"/>
      <c r="MX487" s="30"/>
      <c r="MY487" s="30"/>
      <c r="MZ487" s="30"/>
      <c r="NA487" s="30"/>
      <c r="NB487" s="30"/>
      <c r="NC487" s="135"/>
      <c r="ND487" s="30"/>
      <c r="NE487" s="30"/>
      <c r="NF487" s="30"/>
      <c r="NG487" s="30"/>
      <c r="NH487" s="30"/>
      <c r="NI487" s="30"/>
      <c r="NJ487" s="30"/>
      <c r="NK487" s="30"/>
      <c r="NL487" s="30"/>
      <c r="NM487" s="30"/>
      <c r="NN487" s="30"/>
      <c r="NO487" s="30"/>
      <c r="NP487" s="30"/>
      <c r="NQ487" s="30"/>
      <c r="NR487" s="30"/>
      <c r="NS487" s="30"/>
      <c r="NT487" s="30"/>
      <c r="NU487" s="30"/>
      <c r="NV487" s="30"/>
      <c r="NW487" s="30"/>
      <c r="NX487" s="30"/>
      <c r="NY487" s="30"/>
      <c r="NZ487" s="30"/>
      <c r="OA487" s="30"/>
      <c r="OB487" s="30"/>
      <c r="OC487" s="30"/>
      <c r="OD487" s="30"/>
      <c r="OE487" s="30"/>
      <c r="OF487" s="30"/>
      <c r="OG487" s="30"/>
      <c r="OH487" s="30"/>
      <c r="OI487" s="30"/>
      <c r="OJ487" s="30"/>
      <c r="OK487" s="30"/>
      <c r="OL487" s="30"/>
      <c r="OM487" s="30">
        <f t="shared" si="1553"/>
        <v>1</v>
      </c>
      <c r="ON487" s="51"/>
    </row>
    <row r="488" spans="1:404" ht="69" hidden="1" customHeight="1">
      <c r="A488" s="317"/>
      <c r="B488" s="69">
        <v>139</v>
      </c>
      <c r="C488" s="70" t="s">
        <v>392</v>
      </c>
      <c r="D488" s="68" t="s">
        <v>0</v>
      </c>
      <c r="E488" s="70" t="s">
        <v>615</v>
      </c>
      <c r="F488" s="82" t="s">
        <v>2</v>
      </c>
      <c r="G488" s="68"/>
      <c r="H488" s="81" t="s">
        <v>615</v>
      </c>
      <c r="I488" s="34" t="s">
        <v>790</v>
      </c>
      <c r="J488" s="67"/>
      <c r="K488" s="30" t="s">
        <v>636</v>
      </c>
      <c r="L488" s="30" t="s">
        <v>957</v>
      </c>
      <c r="M488" s="29" t="s">
        <v>985</v>
      </c>
      <c r="N488" s="93" t="s">
        <v>639</v>
      </c>
      <c r="O488" s="301"/>
      <c r="P488" s="67"/>
      <c r="Q488" s="30"/>
      <c r="R488" s="30"/>
      <c r="S488" s="30"/>
      <c r="T488" s="30"/>
      <c r="U488" s="30"/>
      <c r="V488" s="30"/>
      <c r="W488" s="30"/>
      <c r="X488" s="30"/>
      <c r="Y488" s="30"/>
      <c r="Z488" s="30" t="s">
        <v>27</v>
      </c>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130"/>
      <c r="CP488" s="130"/>
      <c r="CQ488" s="130"/>
      <c r="CR488" s="130"/>
      <c r="CS488" s="130"/>
      <c r="CT488" s="130"/>
      <c r="CU488" s="130"/>
      <c r="CV488" s="130"/>
      <c r="CW488" s="130"/>
      <c r="CX488" s="130"/>
      <c r="CY488" s="30"/>
      <c r="CZ488" s="30"/>
      <c r="DA488" s="30"/>
      <c r="DB488" s="30"/>
      <c r="DC488" s="30"/>
      <c r="DD488" s="30"/>
      <c r="DE488" s="30"/>
      <c r="DF488" s="30"/>
      <c r="DG488" s="30"/>
      <c r="DH488" s="135"/>
      <c r="DI488" s="30"/>
      <c r="DJ488" s="30"/>
      <c r="DK488" s="30"/>
      <c r="DL488" s="30"/>
      <c r="DM488" s="30"/>
      <c r="DN488" s="30"/>
      <c r="DO488" s="30"/>
      <c r="DP488" s="30"/>
      <c r="DQ488" s="30"/>
      <c r="DR488" s="135"/>
      <c r="DS488" s="30"/>
      <c r="DT488" s="30"/>
      <c r="DU488" s="30"/>
      <c r="DV488" s="130"/>
      <c r="DW488" s="130"/>
      <c r="DX488" s="130"/>
      <c r="DY488" s="130"/>
      <c r="DZ488" s="130"/>
      <c r="EA488" s="130"/>
      <c r="EB488" s="130"/>
      <c r="EC488" s="130"/>
      <c r="ED488" s="130"/>
      <c r="EE488" s="130"/>
      <c r="EF488" s="130"/>
      <c r="EG488" s="130"/>
      <c r="EH488" s="130"/>
      <c r="EI488" s="130"/>
      <c r="EJ488" s="130"/>
      <c r="EK488" s="130"/>
      <c r="EL488" s="130"/>
      <c r="EM488" s="130"/>
      <c r="EN488" s="130"/>
      <c r="EO488" s="130"/>
      <c r="EP488" s="30"/>
      <c r="EQ488" s="30"/>
      <c r="ER488" s="30"/>
      <c r="ES488" s="30"/>
      <c r="ET488" s="30"/>
      <c r="EU488" s="30"/>
      <c r="EV488" s="30"/>
      <c r="EW488" s="30"/>
      <c r="EX488" s="30"/>
      <c r="EY488" s="135"/>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c r="IM488" s="30"/>
      <c r="IN488" s="30"/>
      <c r="IO488" s="30"/>
      <c r="IP488" s="30"/>
      <c r="IQ488" s="30"/>
      <c r="IR488" s="30"/>
      <c r="IS488" s="30"/>
      <c r="IT488" s="30"/>
      <c r="IU488" s="30"/>
      <c r="IV488" s="30"/>
      <c r="IW488" s="30"/>
      <c r="IX488" s="30"/>
      <c r="IY488" s="30"/>
      <c r="IZ488" s="30"/>
      <c r="JA488" s="30"/>
      <c r="JB488" s="30"/>
      <c r="JC488" s="30"/>
      <c r="JD488" s="30"/>
      <c r="JE488" s="30"/>
      <c r="JF488" s="30"/>
      <c r="JG488" s="30"/>
      <c r="JH488" s="30"/>
      <c r="JI488" s="30"/>
      <c r="JJ488" s="30"/>
      <c r="JK488" s="30"/>
      <c r="JL488" s="30"/>
      <c r="JM488" s="30"/>
      <c r="JN488" s="30"/>
      <c r="JO488" s="30"/>
      <c r="JP488" s="30"/>
      <c r="JQ488" s="30"/>
      <c r="JR488" s="30"/>
      <c r="JS488" s="30"/>
      <c r="JT488" s="30"/>
      <c r="JU488" s="30"/>
      <c r="JV488" s="30"/>
      <c r="JW488" s="30"/>
      <c r="JX488" s="30"/>
      <c r="JY488" s="30"/>
      <c r="JZ488" s="30"/>
      <c r="KA488" s="30"/>
      <c r="KB488" s="30"/>
      <c r="KC488" s="30"/>
      <c r="KD488" s="30"/>
      <c r="KE488" s="30"/>
      <c r="KF488" s="30"/>
      <c r="KG488" s="30"/>
      <c r="KH488" s="30"/>
      <c r="KI488" s="30"/>
      <c r="KJ488" s="30"/>
      <c r="KK488" s="30"/>
      <c r="KL488" s="30"/>
      <c r="KM488" s="30"/>
      <c r="KN488" s="30"/>
      <c r="KO488" s="30"/>
      <c r="KP488" s="30"/>
      <c r="KQ488" s="30"/>
      <c r="KR488" s="30"/>
      <c r="KS488" s="30"/>
      <c r="KT488" s="30"/>
      <c r="KU488" s="30"/>
      <c r="KV488" s="30"/>
      <c r="KW488" s="30"/>
      <c r="KX488" s="30"/>
      <c r="KY488" s="30"/>
      <c r="KZ488" s="30"/>
      <c r="LA488" s="30"/>
      <c r="LB488" s="30"/>
      <c r="LC488" s="30"/>
      <c r="LD488" s="130"/>
      <c r="LE488" s="130"/>
      <c r="LF488" s="130"/>
      <c r="LG488" s="130"/>
      <c r="LH488" s="130"/>
      <c r="LI488" s="130"/>
      <c r="LJ488" s="130"/>
      <c r="LK488" s="130"/>
      <c r="LL488" s="130"/>
      <c r="LM488" s="130"/>
      <c r="LN488" s="130"/>
      <c r="LO488" s="130"/>
      <c r="LP488" s="130"/>
      <c r="LQ488" s="130"/>
      <c r="LR488" s="130"/>
      <c r="LS488" s="130"/>
      <c r="LT488" s="130"/>
      <c r="LU488" s="130"/>
      <c r="LV488" s="130"/>
      <c r="LW488" s="130"/>
      <c r="LX488" s="135"/>
      <c r="LY488" s="30"/>
      <c r="LZ488" s="30"/>
      <c r="MA488" s="30"/>
      <c r="MB488" s="30"/>
      <c r="MC488" s="30"/>
      <c r="MD488" s="30"/>
      <c r="ME488" s="30"/>
      <c r="MF488" s="30"/>
      <c r="MG488" s="30"/>
      <c r="MH488" s="30"/>
      <c r="MI488" s="30"/>
      <c r="MJ488" s="30"/>
      <c r="MK488" s="30"/>
      <c r="ML488" s="30"/>
      <c r="MM488" s="30"/>
      <c r="MN488" s="30"/>
      <c r="MO488" s="30"/>
      <c r="MP488" s="30"/>
      <c r="MQ488" s="30"/>
      <c r="MR488" s="30"/>
      <c r="MS488" s="30"/>
      <c r="MT488" s="30"/>
      <c r="MU488" s="30"/>
      <c r="MV488" s="30"/>
      <c r="MW488" s="30"/>
      <c r="MX488" s="30"/>
      <c r="MY488" s="30"/>
      <c r="MZ488" s="30"/>
      <c r="NA488" s="30"/>
      <c r="NB488" s="30"/>
      <c r="NC488" s="135"/>
      <c r="ND488" s="30"/>
      <c r="NE488" s="30"/>
      <c r="NF488" s="30"/>
      <c r="NG488" s="30"/>
      <c r="NH488" s="30"/>
      <c r="NI488" s="30"/>
      <c r="NJ488" s="30"/>
      <c r="NK488" s="30"/>
      <c r="NL488" s="30"/>
      <c r="NM488" s="30"/>
      <c r="NN488" s="30"/>
      <c r="NO488" s="30"/>
      <c r="NP488" s="30"/>
      <c r="NQ488" s="30"/>
      <c r="NR488" s="30"/>
      <c r="NS488" s="30"/>
      <c r="NT488" s="30"/>
      <c r="NU488" s="30"/>
      <c r="NV488" s="30"/>
      <c r="NW488" s="30"/>
      <c r="NX488" s="30"/>
      <c r="NY488" s="30"/>
      <c r="NZ488" s="30"/>
      <c r="OA488" s="30"/>
      <c r="OB488" s="30"/>
      <c r="OC488" s="30"/>
      <c r="OD488" s="30"/>
      <c r="OE488" s="30"/>
      <c r="OF488" s="30"/>
      <c r="OG488" s="30"/>
      <c r="OH488" s="30"/>
      <c r="OI488" s="30"/>
      <c r="OJ488" s="30"/>
      <c r="OK488" s="30"/>
      <c r="OL488" s="30"/>
      <c r="OM488" s="30">
        <f t="shared" si="1553"/>
        <v>1</v>
      </c>
      <c r="ON488" s="69"/>
    </row>
    <row r="489" spans="1:404" ht="84" hidden="1" customHeight="1">
      <c r="A489" s="317"/>
      <c r="B489" s="69">
        <v>139</v>
      </c>
      <c r="C489" s="70" t="s">
        <v>392</v>
      </c>
      <c r="D489" s="68" t="s">
        <v>0</v>
      </c>
      <c r="E489" s="24" t="s">
        <v>397</v>
      </c>
      <c r="F489" s="82" t="s">
        <v>2</v>
      </c>
      <c r="G489" s="14"/>
      <c r="H489" s="81" t="s">
        <v>397</v>
      </c>
      <c r="I489" s="26" t="s">
        <v>792</v>
      </c>
      <c r="J489" s="54"/>
      <c r="K489" s="30" t="s">
        <v>636</v>
      </c>
      <c r="L489" s="30" t="s">
        <v>957</v>
      </c>
      <c r="M489" s="29" t="s">
        <v>985</v>
      </c>
      <c r="N489" s="93" t="s">
        <v>639</v>
      </c>
      <c r="O489" s="302"/>
      <c r="P489" s="54"/>
      <c r="Q489" s="30"/>
      <c r="R489" s="30"/>
      <c r="S489" s="30"/>
      <c r="T489" s="30"/>
      <c r="U489" s="30"/>
      <c r="V489" s="30"/>
      <c r="W489" s="30"/>
      <c r="X489" s="30"/>
      <c r="Y489" s="30"/>
      <c r="Z489" s="30"/>
      <c r="AA489" s="30" t="s">
        <v>27</v>
      </c>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130"/>
      <c r="CP489" s="130"/>
      <c r="CQ489" s="130"/>
      <c r="CR489" s="130"/>
      <c r="CS489" s="130"/>
      <c r="CT489" s="130"/>
      <c r="CU489" s="130"/>
      <c r="CV489" s="130"/>
      <c r="CW489" s="130"/>
      <c r="CX489" s="130"/>
      <c r="CY489" s="30"/>
      <c r="CZ489" s="30"/>
      <c r="DA489" s="30"/>
      <c r="DB489" s="30"/>
      <c r="DC489" s="30"/>
      <c r="DD489" s="30"/>
      <c r="DE489" s="30"/>
      <c r="DF489" s="30"/>
      <c r="DG489" s="30"/>
      <c r="DH489" s="135"/>
      <c r="DI489" s="30"/>
      <c r="DJ489" s="30"/>
      <c r="DK489" s="30"/>
      <c r="DL489" s="30"/>
      <c r="DM489" s="30"/>
      <c r="DN489" s="30"/>
      <c r="DO489" s="30"/>
      <c r="DP489" s="30"/>
      <c r="DQ489" s="30"/>
      <c r="DR489" s="135"/>
      <c r="DS489" s="30"/>
      <c r="DT489" s="30"/>
      <c r="DU489" s="30"/>
      <c r="DV489" s="130"/>
      <c r="DW489" s="130"/>
      <c r="DX489" s="130"/>
      <c r="DY489" s="130"/>
      <c r="DZ489" s="130"/>
      <c r="EA489" s="130"/>
      <c r="EB489" s="130"/>
      <c r="EC489" s="130"/>
      <c r="ED489" s="130"/>
      <c r="EE489" s="130"/>
      <c r="EF489" s="130"/>
      <c r="EG489" s="130"/>
      <c r="EH489" s="130"/>
      <c r="EI489" s="130"/>
      <c r="EJ489" s="130"/>
      <c r="EK489" s="130"/>
      <c r="EL489" s="130"/>
      <c r="EM489" s="130"/>
      <c r="EN489" s="130"/>
      <c r="EO489" s="130"/>
      <c r="EP489" s="30"/>
      <c r="EQ489" s="30"/>
      <c r="ER489" s="30"/>
      <c r="ES489" s="30"/>
      <c r="ET489" s="30"/>
      <c r="EU489" s="30"/>
      <c r="EV489" s="30"/>
      <c r="EW489" s="30"/>
      <c r="EX489" s="30"/>
      <c r="EY489" s="135"/>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c r="JW489" s="30"/>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130"/>
      <c r="LE489" s="130"/>
      <c r="LF489" s="130"/>
      <c r="LG489" s="130"/>
      <c r="LH489" s="130"/>
      <c r="LI489" s="130"/>
      <c r="LJ489" s="130"/>
      <c r="LK489" s="130"/>
      <c r="LL489" s="130"/>
      <c r="LM489" s="130"/>
      <c r="LN489" s="130"/>
      <c r="LO489" s="130"/>
      <c r="LP489" s="130"/>
      <c r="LQ489" s="130"/>
      <c r="LR489" s="130"/>
      <c r="LS489" s="130"/>
      <c r="LT489" s="130"/>
      <c r="LU489" s="130"/>
      <c r="LV489" s="130"/>
      <c r="LW489" s="130"/>
      <c r="LX489" s="135"/>
      <c r="LY489" s="30"/>
      <c r="LZ489" s="30"/>
      <c r="MA489" s="30"/>
      <c r="MB489" s="30"/>
      <c r="MC489" s="30"/>
      <c r="MD489" s="30"/>
      <c r="ME489" s="30"/>
      <c r="MF489" s="30"/>
      <c r="MG489" s="30"/>
      <c r="MH489" s="30"/>
      <c r="MI489" s="30"/>
      <c r="MJ489" s="30"/>
      <c r="MK489" s="30"/>
      <c r="ML489" s="30"/>
      <c r="MM489" s="30"/>
      <c r="MN489" s="30"/>
      <c r="MO489" s="30"/>
      <c r="MP489" s="30"/>
      <c r="MQ489" s="30"/>
      <c r="MR489" s="30"/>
      <c r="MS489" s="30"/>
      <c r="MT489" s="30"/>
      <c r="MU489" s="30"/>
      <c r="MV489" s="30"/>
      <c r="MW489" s="30"/>
      <c r="MX489" s="30"/>
      <c r="MY489" s="30"/>
      <c r="MZ489" s="30"/>
      <c r="NA489" s="30"/>
      <c r="NB489" s="30"/>
      <c r="NC489" s="135"/>
      <c r="ND489" s="30"/>
      <c r="NE489" s="30"/>
      <c r="NF489" s="30"/>
      <c r="NG489" s="30"/>
      <c r="NH489" s="30"/>
      <c r="NI489" s="30"/>
      <c r="NJ489" s="30"/>
      <c r="NK489" s="30"/>
      <c r="NL489" s="30"/>
      <c r="NM489" s="30"/>
      <c r="NN489" s="30"/>
      <c r="NO489" s="30"/>
      <c r="NP489" s="30"/>
      <c r="NQ489" s="30"/>
      <c r="NR489" s="30"/>
      <c r="NS489" s="30"/>
      <c r="NT489" s="30"/>
      <c r="NU489" s="30"/>
      <c r="NV489" s="30"/>
      <c r="NW489" s="30"/>
      <c r="NX489" s="30"/>
      <c r="NY489" s="30"/>
      <c r="NZ489" s="30"/>
      <c r="OA489" s="30"/>
      <c r="OB489" s="30"/>
      <c r="OC489" s="30"/>
      <c r="OD489" s="30"/>
      <c r="OE489" s="30"/>
      <c r="OF489" s="30"/>
      <c r="OG489" s="30"/>
      <c r="OH489" s="30"/>
      <c r="OI489" s="30"/>
      <c r="OJ489" s="30"/>
      <c r="OK489" s="30"/>
      <c r="OL489" s="30"/>
      <c r="OM489" s="30">
        <f t="shared" si="1553"/>
        <v>1</v>
      </c>
      <c r="ON489" s="51"/>
    </row>
    <row r="490" spans="1:404" ht="36" hidden="1" customHeight="1">
      <c r="A490" s="309">
        <v>421</v>
      </c>
      <c r="B490" s="51">
        <v>140</v>
      </c>
      <c r="C490" s="16" t="s">
        <v>76</v>
      </c>
      <c r="D490" s="14" t="s">
        <v>0</v>
      </c>
      <c r="E490" s="16" t="s">
        <v>144</v>
      </c>
      <c r="F490" s="82" t="s">
        <v>2</v>
      </c>
      <c r="G490" s="14"/>
      <c r="H490" s="16" t="s">
        <v>144</v>
      </c>
      <c r="I490" s="89" t="s">
        <v>788</v>
      </c>
      <c r="J490" s="54"/>
      <c r="K490" s="30" t="s">
        <v>636</v>
      </c>
      <c r="L490" s="30" t="s">
        <v>957</v>
      </c>
      <c r="M490" s="29" t="s">
        <v>985</v>
      </c>
      <c r="N490" s="93" t="s">
        <v>981</v>
      </c>
      <c r="O490" s="300" t="s">
        <v>27</v>
      </c>
      <c r="P490" s="54"/>
      <c r="Q490" s="30" t="s">
        <v>27</v>
      </c>
      <c r="R490" s="30"/>
      <c r="S490" s="30"/>
      <c r="T490" s="30"/>
      <c r="U490" s="30"/>
      <c r="V490" s="30"/>
      <c r="W490" s="30"/>
      <c r="X490" s="30"/>
      <c r="Y490" s="30"/>
      <c r="Z490" s="30"/>
      <c r="AA490" s="30"/>
      <c r="AB490" s="152" t="s">
        <v>1071</v>
      </c>
      <c r="AC490" s="152" t="s">
        <v>1071</v>
      </c>
      <c r="AD490" s="152" t="s">
        <v>1071</v>
      </c>
      <c r="AE490" s="30">
        <v>2</v>
      </c>
      <c r="AF490" s="30">
        <v>2</v>
      </c>
      <c r="AG490" s="30">
        <v>2</v>
      </c>
      <c r="AH490" s="30">
        <v>2</v>
      </c>
      <c r="AI490" s="23">
        <v>1</v>
      </c>
      <c r="AJ490" s="23">
        <v>2</v>
      </c>
      <c r="AK490" s="30">
        <v>2</v>
      </c>
      <c r="AL490" s="30">
        <v>2</v>
      </c>
      <c r="AM490" s="30">
        <v>2</v>
      </c>
      <c r="AN490" s="30">
        <v>2</v>
      </c>
      <c r="AO490" s="30">
        <v>2</v>
      </c>
      <c r="AP490" s="23">
        <v>2</v>
      </c>
      <c r="AQ490" s="30">
        <v>2</v>
      </c>
      <c r="AR490" s="23">
        <v>1</v>
      </c>
      <c r="AS490" s="30">
        <v>2</v>
      </c>
      <c r="AT490" s="30">
        <v>2</v>
      </c>
      <c r="AU490" s="30">
        <v>1</v>
      </c>
      <c r="AV490" s="30">
        <v>2</v>
      </c>
      <c r="AW490" s="173">
        <f>COUNTIF(AE490:AV490,"2")</f>
        <v>15</v>
      </c>
      <c r="AX490" s="174">
        <f t="shared" ref="AX490" si="1596">AW490/(AW490+AY490+BA490+BC490)</f>
        <v>0.83333333333333337</v>
      </c>
      <c r="AY490" s="173">
        <f>COUNTIF(AE490:AV490,"1")</f>
        <v>3</v>
      </c>
      <c r="AZ490" s="174">
        <f t="shared" ref="AZ490" si="1597">AY490/(AW490+AY490+BA490+BC490)</f>
        <v>0.16666666666666666</v>
      </c>
      <c r="BA490" s="173">
        <f>COUNTIF(AE490:AV490,"0")</f>
        <v>0</v>
      </c>
      <c r="BB490" s="174">
        <f t="shared" ref="BB490" si="1598">BA490/(AW490+AY490+BA490+BC490)</f>
        <v>0</v>
      </c>
      <c r="BC490" s="173">
        <f>COUNTIF(AE490:AV490,"KĐG")</f>
        <v>0</v>
      </c>
      <c r="BD490" s="174">
        <f t="shared" ref="BD490" si="1599">BC490/(AW490+AY490+BA490+BC490)</f>
        <v>0</v>
      </c>
      <c r="BE490" s="175">
        <f t="shared" ref="BE490" si="1600">(((AW490*2)+(AY490*1)+(BA490*0)))/(AW490+AY490+BA490)</f>
        <v>1.8333333333333333</v>
      </c>
      <c r="BF490" s="169" t="str">
        <f t="shared" ref="BF490" si="1601">IF(BD490&gt;=50%,"KĐG",IF(BE490&gt;=1.6,"ĐMT",IF(BE490&gt;=1,"CCG","CĐ")))</f>
        <v>ĐMT</v>
      </c>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130"/>
      <c r="CP490" s="130"/>
      <c r="CQ490" s="130"/>
      <c r="CR490" s="130"/>
      <c r="CS490" s="130"/>
      <c r="CT490" s="130"/>
      <c r="CU490" s="130"/>
      <c r="CV490" s="130"/>
      <c r="CW490" s="130"/>
      <c r="CX490" s="130"/>
      <c r="CY490" s="30"/>
      <c r="CZ490" s="30"/>
      <c r="DA490" s="30"/>
      <c r="DB490" s="30"/>
      <c r="DC490" s="30"/>
      <c r="DD490" s="30"/>
      <c r="DE490" s="30"/>
      <c r="DF490" s="30"/>
      <c r="DG490" s="30"/>
      <c r="DH490" s="135"/>
      <c r="DI490" s="30"/>
      <c r="DJ490" s="30"/>
      <c r="DK490" s="30"/>
      <c r="DL490" s="30"/>
      <c r="DM490" s="30"/>
      <c r="DN490" s="30"/>
      <c r="DO490" s="30"/>
      <c r="DP490" s="30"/>
      <c r="DQ490" s="30"/>
      <c r="DR490" s="135"/>
      <c r="DS490" s="30"/>
      <c r="DT490" s="30"/>
      <c r="DU490" s="30"/>
      <c r="DV490" s="130"/>
      <c r="DW490" s="130"/>
      <c r="DX490" s="130"/>
      <c r="DY490" s="130"/>
      <c r="DZ490" s="130"/>
      <c r="EA490" s="130"/>
      <c r="EB490" s="130"/>
      <c r="EC490" s="130"/>
      <c r="ED490" s="130"/>
      <c r="EE490" s="130"/>
      <c r="EF490" s="130"/>
      <c r="EG490" s="130"/>
      <c r="EH490" s="130"/>
      <c r="EI490" s="130"/>
      <c r="EJ490" s="130"/>
      <c r="EK490" s="130"/>
      <c r="EL490" s="130"/>
      <c r="EM490" s="130"/>
      <c r="EN490" s="130"/>
      <c r="EO490" s="130"/>
      <c r="EP490" s="30"/>
      <c r="EQ490" s="30"/>
      <c r="ER490" s="30"/>
      <c r="ES490" s="30"/>
      <c r="ET490" s="30"/>
      <c r="EU490" s="30"/>
      <c r="EV490" s="30"/>
      <c r="EW490" s="30"/>
      <c r="EX490" s="30"/>
      <c r="EY490" s="135"/>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c r="JW490" s="3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30"/>
      <c r="KX490" s="30"/>
      <c r="KY490" s="30"/>
      <c r="KZ490" s="30"/>
      <c r="LA490" s="30"/>
      <c r="LB490" s="30"/>
      <c r="LC490" s="30"/>
      <c r="LD490" s="130"/>
      <c r="LE490" s="130"/>
      <c r="LF490" s="130"/>
      <c r="LG490" s="130"/>
      <c r="LH490" s="130"/>
      <c r="LI490" s="130"/>
      <c r="LJ490" s="130"/>
      <c r="LK490" s="130"/>
      <c r="LL490" s="130"/>
      <c r="LM490" s="130"/>
      <c r="LN490" s="130"/>
      <c r="LO490" s="130"/>
      <c r="LP490" s="130"/>
      <c r="LQ490" s="130"/>
      <c r="LR490" s="130"/>
      <c r="LS490" s="130"/>
      <c r="LT490" s="130"/>
      <c r="LU490" s="130"/>
      <c r="LV490" s="130"/>
      <c r="LW490" s="130"/>
      <c r="LX490" s="135"/>
      <c r="LY490" s="30"/>
      <c r="LZ490" s="30"/>
      <c r="MA490" s="30"/>
      <c r="MB490" s="30"/>
      <c r="MC490" s="30"/>
      <c r="MD490" s="30"/>
      <c r="ME490" s="30"/>
      <c r="MF490" s="30"/>
      <c r="MG490" s="30"/>
      <c r="MH490" s="30"/>
      <c r="MI490" s="30"/>
      <c r="MJ490" s="30"/>
      <c r="MK490" s="30"/>
      <c r="ML490" s="30"/>
      <c r="MM490" s="30"/>
      <c r="MN490" s="30"/>
      <c r="MO490" s="30"/>
      <c r="MP490" s="30"/>
      <c r="MQ490" s="30"/>
      <c r="MR490" s="30"/>
      <c r="MS490" s="30"/>
      <c r="MT490" s="30"/>
      <c r="MU490" s="30"/>
      <c r="MV490" s="30"/>
      <c r="MW490" s="30"/>
      <c r="MX490" s="30"/>
      <c r="MY490" s="30"/>
      <c r="MZ490" s="30"/>
      <c r="NA490" s="30"/>
      <c r="NB490" s="30"/>
      <c r="NC490" s="135"/>
      <c r="ND490" s="30"/>
      <c r="NE490" s="30"/>
      <c r="NF490" s="30"/>
      <c r="NG490" s="30"/>
      <c r="NH490" s="30"/>
      <c r="NI490" s="30"/>
      <c r="NJ490" s="30"/>
      <c r="NK490" s="30"/>
      <c r="NL490" s="30"/>
      <c r="NM490" s="30"/>
      <c r="NN490" s="30"/>
      <c r="NO490" s="30"/>
      <c r="NP490" s="30"/>
      <c r="NQ490" s="30"/>
      <c r="NR490" s="30"/>
      <c r="NS490" s="30"/>
      <c r="NT490" s="30"/>
      <c r="NU490" s="30"/>
      <c r="NV490" s="30"/>
      <c r="NW490" s="30"/>
      <c r="NX490" s="30"/>
      <c r="NY490" s="30"/>
      <c r="NZ490" s="30"/>
      <c r="OA490" s="30"/>
      <c r="OB490" s="30"/>
      <c r="OC490" s="30"/>
      <c r="OD490" s="30"/>
      <c r="OE490" s="30"/>
      <c r="OF490" s="30"/>
      <c r="OG490" s="30"/>
      <c r="OH490" s="30"/>
      <c r="OI490" s="30"/>
      <c r="OJ490" s="30"/>
      <c r="OK490" s="30"/>
      <c r="OL490" s="30"/>
      <c r="OM490" s="30">
        <f t="shared" si="1553"/>
        <v>1</v>
      </c>
      <c r="ON490" s="121"/>
    </row>
    <row r="491" spans="1:404" ht="36.75" hidden="1" customHeight="1">
      <c r="A491" s="310"/>
      <c r="B491" s="80">
        <v>140</v>
      </c>
      <c r="C491" s="16" t="s">
        <v>76</v>
      </c>
      <c r="D491" s="82" t="s">
        <v>0</v>
      </c>
      <c r="E491" s="16" t="s">
        <v>144</v>
      </c>
      <c r="F491" s="82" t="s">
        <v>2</v>
      </c>
      <c r="G491" s="29"/>
      <c r="H491" s="16" t="s">
        <v>144</v>
      </c>
      <c r="I491" s="89" t="s">
        <v>788</v>
      </c>
      <c r="J491" s="79"/>
      <c r="K491" s="30" t="s">
        <v>636</v>
      </c>
      <c r="L491" s="30" t="s">
        <v>957</v>
      </c>
      <c r="M491" s="29" t="s">
        <v>985</v>
      </c>
      <c r="N491" s="93" t="s">
        <v>981</v>
      </c>
      <c r="O491" s="301"/>
      <c r="P491" s="79"/>
      <c r="Q491" s="30"/>
      <c r="R491" s="30"/>
      <c r="S491" s="30" t="s">
        <v>27</v>
      </c>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152" t="s">
        <v>1071</v>
      </c>
      <c r="CN491" s="152" t="s">
        <v>1071</v>
      </c>
      <c r="CO491" s="152" t="s">
        <v>1071</v>
      </c>
      <c r="CP491" s="30">
        <v>2</v>
      </c>
      <c r="CQ491" s="30">
        <v>1</v>
      </c>
      <c r="CR491" s="30">
        <v>2</v>
      </c>
      <c r="CS491" s="30">
        <v>2</v>
      </c>
      <c r="CT491" s="23">
        <v>1</v>
      </c>
      <c r="CU491" s="23">
        <v>2</v>
      </c>
      <c r="CV491" s="30">
        <v>2</v>
      </c>
      <c r="CW491" s="30">
        <v>2</v>
      </c>
      <c r="CX491" s="30">
        <v>2</v>
      </c>
      <c r="CY491" s="30">
        <v>2</v>
      </c>
      <c r="CZ491" s="30">
        <v>2</v>
      </c>
      <c r="DA491" s="23">
        <v>2</v>
      </c>
      <c r="DB491" s="30">
        <v>2</v>
      </c>
      <c r="DC491" s="23">
        <v>1</v>
      </c>
      <c r="DD491" s="30">
        <v>2</v>
      </c>
      <c r="DE491" s="30">
        <v>2</v>
      </c>
      <c r="DF491" s="30">
        <v>2</v>
      </c>
      <c r="DG491" s="30"/>
      <c r="DH491" s="201">
        <f>COUNTIF(CP491:DG491,"2")</f>
        <v>14</v>
      </c>
      <c r="DI491" s="198">
        <f t="shared" ref="DI491" si="1602">DH491/(DH491+DJ491+DL491+DN491)</f>
        <v>0.82352941176470584</v>
      </c>
      <c r="DJ491" s="201">
        <f>COUNTIF(CP491:DG491,"1")</f>
        <v>3</v>
      </c>
      <c r="DK491" s="198">
        <f t="shared" ref="DK491" si="1603">DJ491/(DH491+DJ491+DL491+DN491)</f>
        <v>0.17647058823529413</v>
      </c>
      <c r="DL491" s="201">
        <f>COUNTIF(CP491:DG491,"0")</f>
        <v>0</v>
      </c>
      <c r="DM491" s="198">
        <f t="shared" ref="DM491" si="1604">DL491/(DH491+DJ491+DL491+DN491)</f>
        <v>0</v>
      </c>
      <c r="DN491" s="201">
        <f>COUNTIF(CP491:DG491,"KĐG")</f>
        <v>0</v>
      </c>
      <c r="DO491" s="198">
        <f t="shared" ref="DO491" si="1605">DN491/(DH491+DJ491+DL491+DN491)</f>
        <v>0</v>
      </c>
      <c r="DP491" s="199">
        <f t="shared" ref="DP491" si="1606">(((DH491*2)+(DJ491*1)+(DL491*0)))/(DH491+DJ491+DL491)</f>
        <v>1.8235294117647058</v>
      </c>
      <c r="DQ491" s="169" t="str">
        <f t="shared" ref="DQ491" si="1607">IF(DO491&gt;=50%,"KĐG",IF(DP491&gt;=1.6,"ĐMT",IF(DP491&gt;=1,"CCG","CĐ")))</f>
        <v>ĐMT</v>
      </c>
      <c r="DR491" s="152"/>
      <c r="DS491" s="152"/>
      <c r="DT491" s="152"/>
      <c r="DU491" s="152"/>
      <c r="DV491" s="152"/>
      <c r="DW491" s="152"/>
      <c r="DX491" s="152"/>
      <c r="DY491" s="152"/>
      <c r="DZ491" s="152"/>
      <c r="EA491" s="152"/>
      <c r="EB491" s="152"/>
      <c r="EC491" s="152"/>
      <c r="ED491" s="152"/>
      <c r="EE491" s="152"/>
      <c r="EF491" s="152"/>
      <c r="EG491" s="152"/>
      <c r="EH491" s="152"/>
      <c r="EI491" s="152"/>
      <c r="EJ491" s="152"/>
      <c r="EK491" s="152"/>
      <c r="EL491" s="152"/>
      <c r="EM491" s="152"/>
      <c r="EN491" s="152"/>
      <c r="EO491" s="152"/>
      <c r="EP491" s="152"/>
      <c r="EQ491" s="152"/>
      <c r="ER491" s="152"/>
      <c r="ES491" s="152"/>
      <c r="ET491" s="152"/>
      <c r="EU491" s="152"/>
      <c r="EV491" s="152"/>
      <c r="EW491" s="152"/>
      <c r="EX491" s="152"/>
      <c r="EY491" s="152"/>
      <c r="EZ491" s="152"/>
      <c r="FA491" s="152"/>
      <c r="FB491" s="152"/>
      <c r="FC491" s="152"/>
      <c r="FD491" s="152"/>
      <c r="FE491" s="152"/>
      <c r="FF491" s="152"/>
      <c r="FG491" s="152"/>
      <c r="FH491" s="152"/>
      <c r="FI491" s="152"/>
      <c r="FJ491" s="152"/>
      <c r="FK491" s="152"/>
      <c r="FL491" s="152"/>
      <c r="FM491" s="152"/>
      <c r="FN491" s="152"/>
      <c r="FO491" s="152"/>
      <c r="FP491" s="152"/>
      <c r="FQ491" s="152"/>
      <c r="FR491" s="152"/>
      <c r="FS491" s="152"/>
      <c r="FT491" s="152"/>
      <c r="FU491" s="152"/>
      <c r="FV491" s="152"/>
      <c r="FW491" s="152"/>
      <c r="FX491" s="152"/>
      <c r="FY491" s="152"/>
      <c r="FZ491" s="152"/>
      <c r="GA491" s="152"/>
      <c r="GB491" s="152"/>
      <c r="GC491" s="152"/>
      <c r="GD491" s="152"/>
      <c r="GE491" s="152"/>
      <c r="GF491" s="152"/>
      <c r="GG491" s="152"/>
      <c r="GH491" s="152"/>
      <c r="GI491" s="152"/>
      <c r="GJ491" s="152"/>
      <c r="GK491" s="152"/>
      <c r="GL491" s="152"/>
      <c r="GM491" s="152"/>
      <c r="GN491" s="152"/>
      <c r="GO491" s="152"/>
      <c r="GP491" s="152"/>
      <c r="GQ491" s="152"/>
      <c r="GR491" s="152"/>
      <c r="GS491" s="152"/>
      <c r="GT491" s="152"/>
      <c r="GU491" s="152"/>
      <c r="GV491" s="152"/>
      <c r="GW491" s="152"/>
      <c r="GX491" s="152"/>
      <c r="GY491" s="152"/>
      <c r="GZ491" s="152"/>
      <c r="HA491" s="152"/>
      <c r="HB491" s="152"/>
      <c r="HC491" s="152"/>
      <c r="HD491" s="152"/>
      <c r="HE491" s="152"/>
      <c r="HF491" s="152"/>
      <c r="HG491" s="152"/>
      <c r="HH491" s="152"/>
      <c r="HI491" s="152"/>
      <c r="HJ491" s="152"/>
      <c r="HK491" s="152"/>
      <c r="HL491" s="152"/>
      <c r="HM491" s="152"/>
      <c r="HN491" s="152"/>
      <c r="HO491" s="152"/>
      <c r="HP491" s="152"/>
      <c r="HQ491" s="152"/>
      <c r="HR491" s="152"/>
      <c r="HS491" s="152"/>
      <c r="HT491" s="152"/>
      <c r="HU491" s="152"/>
      <c r="HV491" s="152"/>
      <c r="HW491" s="152"/>
      <c r="HX491" s="152"/>
      <c r="HY491" s="152"/>
      <c r="HZ491" s="152"/>
      <c r="IA491" s="152"/>
      <c r="IB491" s="152"/>
      <c r="IC491" s="152"/>
      <c r="ID491" s="152"/>
      <c r="IE491" s="152"/>
      <c r="IF491" s="152"/>
      <c r="IG491" s="152"/>
      <c r="IH491" s="152"/>
      <c r="II491" s="152"/>
      <c r="IJ491" s="152"/>
      <c r="IK491" s="152"/>
      <c r="IL491" s="152"/>
      <c r="IM491" s="152"/>
      <c r="IN491" s="152"/>
      <c r="IO491" s="152"/>
      <c r="IP491" s="152"/>
      <c r="IQ491" s="152"/>
      <c r="IR491" s="152"/>
      <c r="IS491" s="152"/>
      <c r="IT491" s="152"/>
      <c r="IU491" s="152"/>
      <c r="IV491" s="152"/>
      <c r="IW491" s="152"/>
      <c r="IX491" s="152"/>
      <c r="IY491" s="152"/>
      <c r="IZ491" s="152"/>
      <c r="JA491" s="152"/>
      <c r="JB491" s="152"/>
      <c r="JC491" s="152"/>
      <c r="JD491" s="152"/>
      <c r="JE491" s="152"/>
      <c r="JF491" s="152"/>
      <c r="JG491" s="152"/>
      <c r="JH491" s="152"/>
      <c r="JI491" s="152"/>
      <c r="JJ491" s="152"/>
      <c r="JK491" s="152"/>
      <c r="JL491" s="152"/>
      <c r="JM491" s="152"/>
      <c r="JN491" s="152"/>
      <c r="JO491" s="152"/>
      <c r="JP491" s="152"/>
      <c r="JQ491" s="152"/>
      <c r="JR491" s="152"/>
      <c r="JS491" s="152"/>
      <c r="JT491" s="152"/>
      <c r="JU491" s="152"/>
      <c r="JV491" s="152"/>
      <c r="JW491" s="152"/>
      <c r="JX491" s="152"/>
      <c r="JY491" s="152"/>
      <c r="JZ491" s="152"/>
      <c r="KA491" s="152"/>
      <c r="KB491" s="152"/>
      <c r="KC491" s="152"/>
      <c r="KD491" s="152"/>
      <c r="KE491" s="152"/>
      <c r="KF491" s="152"/>
      <c r="KG491" s="152"/>
      <c r="KH491" s="152"/>
      <c r="KI491" s="152"/>
      <c r="KJ491" s="152"/>
      <c r="KK491" s="152"/>
      <c r="KL491" s="152"/>
      <c r="KM491" s="152"/>
      <c r="KN491" s="152"/>
      <c r="KO491" s="152"/>
      <c r="KP491" s="152"/>
      <c r="KQ491" s="152"/>
      <c r="KR491" s="152"/>
      <c r="KS491" s="152"/>
      <c r="KT491" s="152"/>
      <c r="KU491" s="152"/>
      <c r="KV491" s="152"/>
      <c r="KW491" s="152"/>
      <c r="KX491" s="152"/>
      <c r="KY491" s="152"/>
      <c r="KZ491" s="152"/>
      <c r="LA491" s="152"/>
      <c r="LB491" s="152"/>
      <c r="LC491" s="152"/>
      <c r="LD491" s="152"/>
      <c r="LE491" s="152"/>
      <c r="LF491" s="152"/>
      <c r="LG491" s="152"/>
      <c r="LH491" s="152"/>
      <c r="LI491" s="152"/>
      <c r="LJ491" s="152"/>
      <c r="LK491" s="152"/>
      <c r="LL491" s="152"/>
      <c r="LM491" s="152"/>
      <c r="LN491" s="152"/>
      <c r="LO491" s="152"/>
      <c r="LP491" s="152"/>
      <c r="LQ491" s="152"/>
      <c r="LR491" s="152"/>
      <c r="LS491" s="152"/>
      <c r="LT491" s="152"/>
      <c r="LU491" s="152"/>
      <c r="LV491" s="152"/>
      <c r="LW491" s="152"/>
      <c r="LX491" s="152"/>
      <c r="LY491" s="152"/>
      <c r="LZ491" s="152"/>
      <c r="MA491" s="152"/>
      <c r="MB491" s="152"/>
      <c r="MC491" s="152"/>
      <c r="MD491" s="152"/>
      <c r="ME491" s="152"/>
      <c r="MF491" s="152"/>
      <c r="MG491" s="152"/>
      <c r="MH491" s="152"/>
      <c r="MI491" s="152"/>
      <c r="MJ491" s="152"/>
      <c r="MK491" s="152"/>
      <c r="ML491" s="152"/>
      <c r="MM491" s="152"/>
      <c r="MN491" s="152"/>
      <c r="MO491" s="152"/>
      <c r="MP491" s="152"/>
      <c r="MQ491" s="152"/>
      <c r="MR491" s="152"/>
      <c r="MS491" s="152"/>
      <c r="MT491" s="152"/>
      <c r="MU491" s="152"/>
      <c r="MV491" s="152"/>
      <c r="MW491" s="152"/>
      <c r="MX491" s="152"/>
      <c r="MY491" s="152"/>
      <c r="MZ491" s="152"/>
      <c r="NA491" s="152"/>
      <c r="NB491" s="152"/>
      <c r="NC491" s="152"/>
      <c r="ND491" s="152"/>
      <c r="NE491" s="152"/>
      <c r="NF491" s="152"/>
      <c r="NG491" s="152"/>
      <c r="NH491" s="152"/>
      <c r="NI491" s="152"/>
      <c r="NJ491" s="152"/>
      <c r="NK491" s="152"/>
      <c r="NL491" s="152"/>
      <c r="NM491" s="152"/>
      <c r="NN491" s="152"/>
      <c r="NO491" s="152"/>
      <c r="NP491" s="152"/>
      <c r="NQ491" s="152"/>
      <c r="NR491" s="152"/>
      <c r="NS491" s="152"/>
      <c r="NT491" s="152"/>
      <c r="NU491" s="152"/>
      <c r="NV491" s="152"/>
      <c r="NW491" s="152"/>
      <c r="NX491" s="152"/>
      <c r="NY491" s="152"/>
      <c r="NZ491" s="152"/>
      <c r="OA491" s="152"/>
      <c r="OB491" s="152"/>
      <c r="OC491" s="152"/>
      <c r="OD491" s="152"/>
      <c r="OE491" s="152"/>
      <c r="OF491" s="152"/>
      <c r="OG491" s="152"/>
      <c r="OH491" s="152"/>
      <c r="OI491" s="152"/>
      <c r="OJ491" s="152"/>
      <c r="OK491" s="152"/>
      <c r="OL491" s="152"/>
      <c r="OM491" s="30">
        <f t="shared" si="1553"/>
        <v>1</v>
      </c>
      <c r="ON491" s="80"/>
    </row>
    <row r="492" spans="1:404" ht="32.25" customHeight="1">
      <c r="A492" s="311"/>
      <c r="B492" s="80">
        <v>140</v>
      </c>
      <c r="C492" s="16" t="s">
        <v>76</v>
      </c>
      <c r="D492" s="82" t="s">
        <v>0</v>
      </c>
      <c r="E492" s="16" t="s">
        <v>144</v>
      </c>
      <c r="F492" s="82" t="s">
        <v>2</v>
      </c>
      <c r="G492" s="82"/>
      <c r="H492" s="16" t="s">
        <v>144</v>
      </c>
      <c r="I492" s="89" t="s">
        <v>788</v>
      </c>
      <c r="J492" s="79"/>
      <c r="K492" s="30" t="s">
        <v>636</v>
      </c>
      <c r="L492" s="30" t="s">
        <v>957</v>
      </c>
      <c r="M492" s="29" t="s">
        <v>985</v>
      </c>
      <c r="N492" s="93" t="s">
        <v>981</v>
      </c>
      <c r="O492" s="302"/>
      <c r="P492" s="79"/>
      <c r="Q492" s="30"/>
      <c r="R492" s="30"/>
      <c r="S492" s="30"/>
      <c r="T492" s="30"/>
      <c r="U492" s="30"/>
      <c r="V492" s="30"/>
      <c r="W492" s="30" t="s">
        <v>27</v>
      </c>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130"/>
      <c r="CP492" s="130"/>
      <c r="CQ492" s="130"/>
      <c r="CR492" s="130"/>
      <c r="CS492" s="130"/>
      <c r="CT492" s="130"/>
      <c r="CU492" s="130"/>
      <c r="CV492" s="130"/>
      <c r="CW492" s="130"/>
      <c r="CX492" s="130"/>
      <c r="CY492" s="30"/>
      <c r="CZ492" s="30"/>
      <c r="DA492" s="30"/>
      <c r="DB492" s="30"/>
      <c r="DC492" s="30"/>
      <c r="DD492" s="30"/>
      <c r="DE492" s="30"/>
      <c r="DF492" s="30"/>
      <c r="DG492" s="30"/>
      <c r="DH492" s="135"/>
      <c r="DI492" s="30"/>
      <c r="DJ492" s="30"/>
      <c r="DK492" s="30"/>
      <c r="DL492" s="30"/>
      <c r="DM492" s="30"/>
      <c r="DN492" s="30"/>
      <c r="DO492" s="30"/>
      <c r="DP492" s="30"/>
      <c r="DQ492" s="30"/>
      <c r="DR492" s="135"/>
      <c r="DS492" s="30"/>
      <c r="DT492" s="30"/>
      <c r="DU492" s="30"/>
      <c r="DV492" s="130"/>
      <c r="DW492" s="130"/>
      <c r="DX492" s="130"/>
      <c r="DY492" s="130"/>
      <c r="DZ492" s="130"/>
      <c r="EA492" s="130"/>
      <c r="EB492" s="130"/>
      <c r="EC492" s="130"/>
      <c r="ED492" s="130"/>
      <c r="EE492" s="130"/>
      <c r="EF492" s="130"/>
      <c r="EG492" s="130"/>
      <c r="EH492" s="130"/>
      <c r="EI492" s="130"/>
      <c r="EJ492" s="130"/>
      <c r="EK492" s="130"/>
      <c r="EL492" s="130"/>
      <c r="EM492" s="130"/>
      <c r="EN492" s="130"/>
      <c r="EO492" s="130"/>
      <c r="EP492" s="30"/>
      <c r="EQ492" s="30"/>
      <c r="ER492" s="30"/>
      <c r="ES492" s="30"/>
      <c r="ET492" s="30"/>
      <c r="EU492" s="30"/>
      <c r="EV492" s="30"/>
      <c r="EW492" s="30"/>
      <c r="EX492" s="30"/>
      <c r="EY492" s="135"/>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152" t="s">
        <v>1071</v>
      </c>
      <c r="HJ492" s="152" t="s">
        <v>1071</v>
      </c>
      <c r="HK492" s="152" t="s">
        <v>1071</v>
      </c>
      <c r="HL492" s="152" t="s">
        <v>1071</v>
      </c>
      <c r="HM492" s="152" t="s">
        <v>1071</v>
      </c>
      <c r="HN492" s="30">
        <v>2</v>
      </c>
      <c r="HO492" s="30">
        <v>1</v>
      </c>
      <c r="HP492" s="30">
        <v>2</v>
      </c>
      <c r="HQ492" s="30">
        <v>2</v>
      </c>
      <c r="HR492" s="23">
        <v>1</v>
      </c>
      <c r="HS492" s="23">
        <v>2</v>
      </c>
      <c r="HT492" s="30">
        <v>2</v>
      </c>
      <c r="HU492" s="30">
        <v>1</v>
      </c>
      <c r="HV492" s="30">
        <v>2</v>
      </c>
      <c r="HW492" s="30">
        <v>2</v>
      </c>
      <c r="HX492" s="30">
        <v>2</v>
      </c>
      <c r="HY492" s="30">
        <v>2</v>
      </c>
      <c r="HZ492" s="30">
        <v>2</v>
      </c>
      <c r="IA492" s="23">
        <v>1</v>
      </c>
      <c r="IB492" s="30">
        <v>2</v>
      </c>
      <c r="IC492" s="30">
        <v>2</v>
      </c>
      <c r="ID492" s="30">
        <v>2</v>
      </c>
      <c r="IE492" s="30"/>
      <c r="IF492" s="30">
        <v>2</v>
      </c>
      <c r="IG492" s="234">
        <f>COUNTIF(HN492:IF492,"2")</f>
        <v>14</v>
      </c>
      <c r="IH492" s="235">
        <f t="shared" ref="IH492" si="1608">IG492/(IG492+II492+IK492+IM492)</f>
        <v>0.77777777777777779</v>
      </c>
      <c r="II492" s="234">
        <f>COUNTIF(HO492:IF492,"1")</f>
        <v>4</v>
      </c>
      <c r="IJ492" s="235">
        <f t="shared" ref="IJ492" si="1609">II492/(IG492+II492+IK492+IM492)</f>
        <v>0.22222222222222221</v>
      </c>
      <c r="IK492" s="234">
        <f>COUNTIF(HO492:IF492,"0")</f>
        <v>0</v>
      </c>
      <c r="IL492" s="235">
        <f t="shared" ref="IL492" si="1610">IK492/(IG492+II492+IK492+IM492)</f>
        <v>0</v>
      </c>
      <c r="IM492" s="234">
        <f>COUNTIF(HO492:IF492,"KĐG")</f>
        <v>0</v>
      </c>
      <c r="IN492" s="235">
        <f t="shared" ref="IN492" si="1611">IM492/(IG492+II492+IK492+IM492)</f>
        <v>0</v>
      </c>
      <c r="IO492" s="236">
        <f t="shared" ref="IO492" si="1612">(((IG492*2)+(II492*1)+(IK492*0)))/(IG492+II492+IK492)</f>
        <v>1.7777777777777777</v>
      </c>
      <c r="IP492" s="169" t="str">
        <f t="shared" ref="IP492" si="1613">IF(IN492&gt;=50%,"KĐG",IF(IO492&gt;=1.6,"ĐMT",IF(IO492&gt;=1,"CCG","CĐ")))</f>
        <v>ĐMT</v>
      </c>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c r="JW492" s="30"/>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30"/>
      <c r="KX492" s="30"/>
      <c r="KY492" s="30"/>
      <c r="KZ492" s="30"/>
      <c r="LA492" s="30"/>
      <c r="LB492" s="30"/>
      <c r="LC492" s="30"/>
      <c r="LD492" s="130"/>
      <c r="LE492" s="130"/>
      <c r="LF492" s="130"/>
      <c r="LG492" s="130"/>
      <c r="LH492" s="130"/>
      <c r="LI492" s="130"/>
      <c r="LJ492" s="130"/>
      <c r="LK492" s="130"/>
      <c r="LL492" s="130"/>
      <c r="LM492" s="130"/>
      <c r="LN492" s="130"/>
      <c r="LO492" s="130"/>
      <c r="LP492" s="130"/>
      <c r="LQ492" s="130"/>
      <c r="LR492" s="130"/>
      <c r="LS492" s="130"/>
      <c r="LT492" s="130"/>
      <c r="LU492" s="130"/>
      <c r="LV492" s="130"/>
      <c r="LW492" s="130"/>
      <c r="LX492" s="135"/>
      <c r="LY492" s="30"/>
      <c r="LZ492" s="30"/>
      <c r="MA492" s="30"/>
      <c r="MB492" s="30"/>
      <c r="MC492" s="30"/>
      <c r="MD492" s="30"/>
      <c r="ME492" s="30"/>
      <c r="MF492" s="30"/>
      <c r="MG492" s="30"/>
      <c r="MH492" s="30"/>
      <c r="MI492" s="30"/>
      <c r="MJ492" s="30"/>
      <c r="MK492" s="30"/>
      <c r="ML492" s="30"/>
      <c r="MM492" s="30"/>
      <c r="MN492" s="30"/>
      <c r="MO492" s="30"/>
      <c r="MP492" s="30"/>
      <c r="MQ492" s="30"/>
      <c r="MR492" s="30"/>
      <c r="MS492" s="30"/>
      <c r="MT492" s="30"/>
      <c r="MU492" s="30"/>
      <c r="MV492" s="30"/>
      <c r="MW492" s="30"/>
      <c r="MX492" s="30"/>
      <c r="MY492" s="30"/>
      <c r="MZ492" s="30"/>
      <c r="NA492" s="30"/>
      <c r="NB492" s="30"/>
      <c r="NC492" s="135"/>
      <c r="ND492" s="30"/>
      <c r="NE492" s="30"/>
      <c r="NF492" s="30"/>
      <c r="NG492" s="30"/>
      <c r="NH492" s="30"/>
      <c r="NI492" s="30"/>
      <c r="NJ492" s="30"/>
      <c r="NK492" s="30"/>
      <c r="NL492" s="30"/>
      <c r="NM492" s="30"/>
      <c r="NN492" s="30"/>
      <c r="NO492" s="30"/>
      <c r="NP492" s="30"/>
      <c r="NQ492" s="30"/>
      <c r="NR492" s="30"/>
      <c r="NS492" s="30"/>
      <c r="NT492" s="30"/>
      <c r="NU492" s="30"/>
      <c r="NV492" s="30"/>
      <c r="NW492" s="30"/>
      <c r="NX492" s="30"/>
      <c r="NY492" s="30"/>
      <c r="NZ492" s="30"/>
      <c r="OA492" s="30"/>
      <c r="OB492" s="30"/>
      <c r="OC492" s="30"/>
      <c r="OD492" s="30"/>
      <c r="OE492" s="30"/>
      <c r="OF492" s="30"/>
      <c r="OG492" s="30"/>
      <c r="OH492" s="30"/>
      <c r="OI492" s="30"/>
      <c r="OJ492" s="30"/>
      <c r="OK492" s="30"/>
      <c r="OL492" s="30"/>
      <c r="OM492" s="30">
        <f t="shared" si="1553"/>
        <v>1</v>
      </c>
      <c r="ON492" s="80"/>
    </row>
    <row r="493" spans="1:404" ht="30.75" hidden="1" customHeight="1">
      <c r="A493" s="309">
        <v>424</v>
      </c>
      <c r="B493" s="51">
        <v>141</v>
      </c>
      <c r="C493" s="16" t="s">
        <v>398</v>
      </c>
      <c r="D493" s="14" t="s">
        <v>0</v>
      </c>
      <c r="E493" s="24" t="s">
        <v>399</v>
      </c>
      <c r="F493" s="82" t="s">
        <v>0</v>
      </c>
      <c r="G493" s="14"/>
      <c r="H493" s="81" t="s">
        <v>399</v>
      </c>
      <c r="I493" s="89" t="s">
        <v>788</v>
      </c>
      <c r="J493" s="54"/>
      <c r="K493" s="30" t="s">
        <v>636</v>
      </c>
      <c r="L493" s="30" t="s">
        <v>957</v>
      </c>
      <c r="M493" s="29" t="s">
        <v>985</v>
      </c>
      <c r="N493" s="93" t="s">
        <v>639</v>
      </c>
      <c r="O493" s="300" t="s">
        <v>27</v>
      </c>
      <c r="P493" s="54"/>
      <c r="Q493" s="30"/>
      <c r="R493" s="30" t="s">
        <v>27</v>
      </c>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152" t="s">
        <v>1071</v>
      </c>
      <c r="BH493" s="152" t="s">
        <v>1071</v>
      </c>
      <c r="BI493" s="152" t="s">
        <v>1071</v>
      </c>
      <c r="BJ493" s="30">
        <v>2</v>
      </c>
      <c r="BK493" s="30">
        <v>2</v>
      </c>
      <c r="BL493" s="30">
        <v>2</v>
      </c>
      <c r="BM493" s="30">
        <v>2</v>
      </c>
      <c r="BN493" s="23">
        <v>1</v>
      </c>
      <c r="BO493" s="23">
        <v>2</v>
      </c>
      <c r="BP493" s="30">
        <v>2</v>
      </c>
      <c r="BQ493" s="30">
        <v>2</v>
      </c>
      <c r="BR493" s="30">
        <v>2</v>
      </c>
      <c r="BS493" s="30">
        <v>2</v>
      </c>
      <c r="BT493" s="30">
        <v>2</v>
      </c>
      <c r="BU493" s="23">
        <v>2</v>
      </c>
      <c r="BV493" s="30">
        <v>2</v>
      </c>
      <c r="BW493" s="23">
        <v>1</v>
      </c>
      <c r="BX493" s="30">
        <v>2</v>
      </c>
      <c r="BY493" s="30">
        <v>2</v>
      </c>
      <c r="BZ493" s="30">
        <v>2</v>
      </c>
      <c r="CA493" s="30">
        <v>1</v>
      </c>
      <c r="CB493" s="30"/>
      <c r="CC493" s="185">
        <f>COUNTIF(BJ493:CA493,"2")</f>
        <v>15</v>
      </c>
      <c r="CD493" s="186">
        <f t="shared" ref="CD493" si="1614">CC493/(CC493+CE493+CG493+CI493)</f>
        <v>0.83333333333333337</v>
      </c>
      <c r="CE493" s="185">
        <f>COUNTIF(BJ493:CA493,"1")</f>
        <v>3</v>
      </c>
      <c r="CF493" s="186">
        <f t="shared" ref="CF493" si="1615">CE493/(CC493+CE493+CG493+CI493)</f>
        <v>0.16666666666666666</v>
      </c>
      <c r="CG493" s="185">
        <f>COUNTIF(BJ493:CA493,"0")</f>
        <v>0</v>
      </c>
      <c r="CH493" s="186">
        <f t="shared" ref="CH493" si="1616">CG493/(CC493+CE493+CG493+CI493)</f>
        <v>0</v>
      </c>
      <c r="CI493" s="185">
        <f>COUNTIF(BJ493:CA493,"KĐG")</f>
        <v>0</v>
      </c>
      <c r="CJ493" s="186">
        <f t="shared" ref="CJ493" si="1617">CI493/(CC493+CE493+CG493+CI493)</f>
        <v>0</v>
      </c>
      <c r="CK493" s="187">
        <f t="shared" ref="CK493" si="1618">(((CC493*2)+(CE493*1)+(CG493*0)))/(CC493+CE493+CG493)</f>
        <v>1.8333333333333333</v>
      </c>
      <c r="CL493" s="169" t="str">
        <f t="shared" ref="CL493" si="1619">IF(CJ493&gt;=50%,"KĐG",IF(CK493&gt;=1.6,"ĐMT",IF(CK493&gt;=1,"CCG","CĐ")))</f>
        <v>ĐMT</v>
      </c>
      <c r="CM493" s="30"/>
      <c r="CN493" s="30"/>
      <c r="CO493" s="130"/>
      <c r="CP493" s="130"/>
      <c r="CQ493" s="130"/>
      <c r="CR493" s="130"/>
      <c r="CS493" s="130"/>
      <c r="CT493" s="130"/>
      <c r="CU493" s="130"/>
      <c r="CV493" s="130"/>
      <c r="CW493" s="130"/>
      <c r="CX493" s="130"/>
      <c r="CY493" s="30"/>
      <c r="CZ493" s="30"/>
      <c r="DA493" s="30"/>
      <c r="DB493" s="30"/>
      <c r="DC493" s="30"/>
      <c r="DD493" s="30"/>
      <c r="DE493" s="30"/>
      <c r="DF493" s="30"/>
      <c r="DG493" s="30"/>
      <c r="DH493" s="135"/>
      <c r="DI493" s="30"/>
      <c r="DJ493" s="30"/>
      <c r="DK493" s="30"/>
      <c r="DL493" s="30"/>
      <c r="DM493" s="30"/>
      <c r="DN493" s="30"/>
      <c r="DO493" s="30"/>
      <c r="DP493" s="30"/>
      <c r="DQ493" s="30"/>
      <c r="DR493" s="135"/>
      <c r="DS493" s="30"/>
      <c r="DT493" s="30"/>
      <c r="DU493" s="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30"/>
      <c r="EQ493" s="30"/>
      <c r="ER493" s="30"/>
      <c r="ES493" s="30"/>
      <c r="ET493" s="30"/>
      <c r="EU493" s="30"/>
      <c r="EV493" s="30"/>
      <c r="EW493" s="30"/>
      <c r="EX493" s="30"/>
      <c r="EY493" s="135"/>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130"/>
      <c r="LE493" s="130"/>
      <c r="LF493" s="130"/>
      <c r="LG493" s="130"/>
      <c r="LH493" s="130"/>
      <c r="LI493" s="130"/>
      <c r="LJ493" s="130"/>
      <c r="LK493" s="130"/>
      <c r="LL493" s="130"/>
      <c r="LM493" s="130"/>
      <c r="LN493" s="130"/>
      <c r="LO493" s="130"/>
      <c r="LP493" s="130"/>
      <c r="LQ493" s="130"/>
      <c r="LR493" s="130"/>
      <c r="LS493" s="130"/>
      <c r="LT493" s="130"/>
      <c r="LU493" s="130"/>
      <c r="LV493" s="130"/>
      <c r="LW493" s="130"/>
      <c r="LX493" s="135"/>
      <c r="LY493" s="30"/>
      <c r="LZ493" s="30"/>
      <c r="MA493" s="30"/>
      <c r="MB493" s="30"/>
      <c r="MC493" s="30"/>
      <c r="MD493" s="30"/>
      <c r="ME493" s="30"/>
      <c r="MF493" s="30"/>
      <c r="MG493" s="30"/>
      <c r="MH493" s="30"/>
      <c r="MI493" s="30"/>
      <c r="MJ493" s="30"/>
      <c r="MK493" s="30"/>
      <c r="ML493" s="30"/>
      <c r="MM493" s="30"/>
      <c r="MN493" s="30"/>
      <c r="MO493" s="30"/>
      <c r="MP493" s="30"/>
      <c r="MQ493" s="30"/>
      <c r="MR493" s="30"/>
      <c r="MS493" s="30"/>
      <c r="MT493" s="30"/>
      <c r="MU493" s="30"/>
      <c r="MV493" s="30"/>
      <c r="MW493" s="30"/>
      <c r="MX493" s="30"/>
      <c r="MY493" s="30"/>
      <c r="MZ493" s="30"/>
      <c r="NA493" s="30"/>
      <c r="NB493" s="30"/>
      <c r="NC493" s="135"/>
      <c r="ND493" s="30"/>
      <c r="NE493" s="30"/>
      <c r="NF493" s="30"/>
      <c r="NG493" s="30"/>
      <c r="NH493" s="30"/>
      <c r="NI493" s="30"/>
      <c r="NJ493" s="30"/>
      <c r="NK493" s="30"/>
      <c r="NL493" s="30"/>
      <c r="NM493" s="30"/>
      <c r="NN493" s="30"/>
      <c r="NO493" s="30"/>
      <c r="NP493" s="30"/>
      <c r="NQ493" s="30"/>
      <c r="NR493" s="30"/>
      <c r="NS493" s="30"/>
      <c r="NT493" s="30"/>
      <c r="NU493" s="30"/>
      <c r="NV493" s="30"/>
      <c r="NW493" s="30"/>
      <c r="NX493" s="30"/>
      <c r="NY493" s="30"/>
      <c r="NZ493" s="30"/>
      <c r="OA493" s="30"/>
      <c r="OB493" s="30"/>
      <c r="OC493" s="30"/>
      <c r="OD493" s="30"/>
      <c r="OE493" s="30"/>
      <c r="OF493" s="30"/>
      <c r="OG493" s="30"/>
      <c r="OH493" s="30"/>
      <c r="OI493" s="30"/>
      <c r="OJ493" s="30"/>
      <c r="OK493" s="30"/>
      <c r="OL493" s="30"/>
      <c r="OM493" s="30">
        <f t="shared" si="1553"/>
        <v>1</v>
      </c>
      <c r="ON493" s="51"/>
    </row>
    <row r="494" spans="1:404" ht="24" hidden="1" customHeight="1">
      <c r="A494" s="310"/>
      <c r="B494" s="80">
        <v>141</v>
      </c>
      <c r="C494" s="16" t="s">
        <v>398</v>
      </c>
      <c r="D494" s="82" t="s">
        <v>0</v>
      </c>
      <c r="E494" s="81" t="s">
        <v>399</v>
      </c>
      <c r="F494" s="82" t="s">
        <v>0</v>
      </c>
      <c r="G494" s="82"/>
      <c r="H494" s="81" t="s">
        <v>399</v>
      </c>
      <c r="I494" s="89" t="s">
        <v>788</v>
      </c>
      <c r="J494" s="79"/>
      <c r="K494" s="30" t="s">
        <v>636</v>
      </c>
      <c r="L494" s="30" t="s">
        <v>957</v>
      </c>
      <c r="M494" s="29" t="s">
        <v>985</v>
      </c>
      <c r="N494" s="93" t="s">
        <v>639</v>
      </c>
      <c r="O494" s="301"/>
      <c r="P494" s="79"/>
      <c r="Q494" s="30"/>
      <c r="R494" s="30"/>
      <c r="S494" s="30"/>
      <c r="T494" s="30" t="s">
        <v>27</v>
      </c>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130"/>
      <c r="CP494" s="130"/>
      <c r="CQ494" s="130"/>
      <c r="CR494" s="130"/>
      <c r="CS494" s="130"/>
      <c r="CT494" s="130"/>
      <c r="CU494" s="130"/>
      <c r="CV494" s="130"/>
      <c r="CW494" s="130"/>
      <c r="CX494" s="130"/>
      <c r="CY494" s="30"/>
      <c r="CZ494" s="30"/>
      <c r="DA494" s="30"/>
      <c r="DB494" s="30"/>
      <c r="DC494" s="30"/>
      <c r="DD494" s="30"/>
      <c r="DE494" s="30"/>
      <c r="DF494" s="30"/>
      <c r="DG494" s="30"/>
      <c r="DH494" s="135"/>
      <c r="DI494" s="30"/>
      <c r="DJ494" s="30"/>
      <c r="DK494" s="30"/>
      <c r="DL494" s="30"/>
      <c r="DM494" s="30"/>
      <c r="DN494" s="30"/>
      <c r="DO494" s="30"/>
      <c r="DP494" s="30"/>
      <c r="DQ494" s="30"/>
      <c r="DR494" s="152" t="s">
        <v>1071</v>
      </c>
      <c r="DS494" s="152" t="s">
        <v>1071</v>
      </c>
      <c r="DT494" s="152" t="s">
        <v>1071</v>
      </c>
      <c r="DU494" s="152" t="s">
        <v>1071</v>
      </c>
      <c r="DV494" s="152" t="s">
        <v>1071</v>
      </c>
      <c r="DW494" s="30">
        <v>2</v>
      </c>
      <c r="DX494" s="30">
        <v>2</v>
      </c>
      <c r="DY494" s="30">
        <v>2</v>
      </c>
      <c r="DZ494" s="30">
        <v>2</v>
      </c>
      <c r="EA494" s="23">
        <v>1</v>
      </c>
      <c r="EB494" s="23">
        <v>2</v>
      </c>
      <c r="EC494" s="30">
        <v>2</v>
      </c>
      <c r="ED494" s="30">
        <v>2</v>
      </c>
      <c r="EE494" s="30">
        <v>2</v>
      </c>
      <c r="EF494" s="30">
        <v>2</v>
      </c>
      <c r="EG494" s="30">
        <v>2</v>
      </c>
      <c r="EH494" s="23">
        <v>2</v>
      </c>
      <c r="EI494" s="30">
        <v>2</v>
      </c>
      <c r="EJ494" s="23">
        <v>1</v>
      </c>
      <c r="EK494" s="30">
        <v>2</v>
      </c>
      <c r="EL494" s="30">
        <v>2</v>
      </c>
      <c r="EM494" s="30">
        <v>2</v>
      </c>
      <c r="EN494" s="30"/>
      <c r="EO494" s="208">
        <f>COUNTIF(DW494:EN494,"2")</f>
        <v>15</v>
      </c>
      <c r="EP494" s="207">
        <f t="shared" ref="EP494" si="1620">EO494/(EO494+EQ494+ES494+EU494)</f>
        <v>0.88235294117647056</v>
      </c>
      <c r="EQ494" s="208">
        <f>COUNTIF(DW494:EN494,"1")</f>
        <v>2</v>
      </c>
      <c r="ER494" s="207">
        <f t="shared" ref="ER494" si="1621">EQ494/(EO494+EQ494+ES494+EU494)</f>
        <v>0.11764705882352941</v>
      </c>
      <c r="ES494" s="208">
        <f>COUNTIF(DW494:EN494,"0")</f>
        <v>0</v>
      </c>
      <c r="ET494" s="207">
        <f t="shared" ref="ET494" si="1622">ES494/(EO494+EQ494+ES494+EU494)</f>
        <v>0</v>
      </c>
      <c r="EU494" s="208">
        <f>COUNTIF(DW494:EN494,"KĐG")</f>
        <v>0</v>
      </c>
      <c r="EV494" s="207">
        <f t="shared" ref="EV494" si="1623">EU494/(EO494+EQ494+ES494+EU494)</f>
        <v>0</v>
      </c>
      <c r="EW494" s="209">
        <f t="shared" ref="EW494" si="1624">(((EO494*2)+(EQ494*1)+(ES494*0)))/(EO494+EQ494+ES494)</f>
        <v>1.8823529411764706</v>
      </c>
      <c r="EX494" s="169" t="str">
        <f t="shared" ref="EX494" si="1625">IF(EV494&gt;=50%,"KĐG",IF(EW494&gt;=1.6,"ĐMT",IF(EW494&gt;=1,"CCG","CĐ")))</f>
        <v>ĐMT</v>
      </c>
      <c r="EY494" s="135"/>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c r="JW494" s="30"/>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30"/>
      <c r="KX494" s="30"/>
      <c r="KY494" s="30"/>
      <c r="KZ494" s="30"/>
      <c r="LA494" s="30"/>
      <c r="LB494" s="30"/>
      <c r="LC494" s="30"/>
      <c r="LD494" s="130"/>
      <c r="LE494" s="130"/>
      <c r="LF494" s="130"/>
      <c r="LG494" s="130"/>
      <c r="LH494" s="130"/>
      <c r="LI494" s="130"/>
      <c r="LJ494" s="130"/>
      <c r="LK494" s="130"/>
      <c r="LL494" s="130"/>
      <c r="LM494" s="130"/>
      <c r="LN494" s="130"/>
      <c r="LO494" s="130"/>
      <c r="LP494" s="130"/>
      <c r="LQ494" s="130"/>
      <c r="LR494" s="130"/>
      <c r="LS494" s="130"/>
      <c r="LT494" s="130"/>
      <c r="LU494" s="130"/>
      <c r="LV494" s="130"/>
      <c r="LW494" s="130"/>
      <c r="LX494" s="135"/>
      <c r="LY494" s="30"/>
      <c r="LZ494" s="30"/>
      <c r="MA494" s="30"/>
      <c r="MB494" s="30"/>
      <c r="MC494" s="30"/>
      <c r="MD494" s="30"/>
      <c r="ME494" s="30"/>
      <c r="MF494" s="30"/>
      <c r="MG494" s="30"/>
      <c r="MH494" s="30"/>
      <c r="MI494" s="30"/>
      <c r="MJ494" s="30"/>
      <c r="MK494" s="30"/>
      <c r="ML494" s="30"/>
      <c r="MM494" s="30"/>
      <c r="MN494" s="30"/>
      <c r="MO494" s="30"/>
      <c r="MP494" s="30"/>
      <c r="MQ494" s="30"/>
      <c r="MR494" s="30"/>
      <c r="MS494" s="30"/>
      <c r="MT494" s="30"/>
      <c r="MU494" s="30"/>
      <c r="MV494" s="30"/>
      <c r="MW494" s="30"/>
      <c r="MX494" s="30"/>
      <c r="MY494" s="30"/>
      <c r="MZ494" s="30"/>
      <c r="NA494" s="30"/>
      <c r="NB494" s="30"/>
      <c r="NC494" s="135"/>
      <c r="ND494" s="30"/>
      <c r="NE494" s="30"/>
      <c r="NF494" s="30"/>
      <c r="NG494" s="30"/>
      <c r="NH494" s="30"/>
      <c r="NI494" s="30"/>
      <c r="NJ494" s="30"/>
      <c r="NK494" s="30"/>
      <c r="NL494" s="30"/>
      <c r="NM494" s="30"/>
      <c r="NN494" s="30"/>
      <c r="NO494" s="30"/>
      <c r="NP494" s="30"/>
      <c r="NQ494" s="30"/>
      <c r="NR494" s="30"/>
      <c r="NS494" s="30"/>
      <c r="NT494" s="30"/>
      <c r="NU494" s="30"/>
      <c r="NV494" s="30"/>
      <c r="NW494" s="30"/>
      <c r="NX494" s="30"/>
      <c r="NY494" s="30"/>
      <c r="NZ494" s="30"/>
      <c r="OA494" s="30"/>
      <c r="OB494" s="30"/>
      <c r="OC494" s="30"/>
      <c r="OD494" s="30"/>
      <c r="OE494" s="30"/>
      <c r="OF494" s="30"/>
      <c r="OG494" s="30"/>
      <c r="OH494" s="30"/>
      <c r="OI494" s="30"/>
      <c r="OJ494" s="30"/>
      <c r="OK494" s="30"/>
      <c r="OL494" s="30"/>
      <c r="OM494" s="30">
        <f t="shared" si="1553"/>
        <v>1</v>
      </c>
      <c r="ON494" s="80"/>
    </row>
    <row r="495" spans="1:404" ht="57.75" hidden="1" customHeight="1">
      <c r="A495" s="310"/>
      <c r="B495" s="80">
        <v>141</v>
      </c>
      <c r="C495" s="16" t="s">
        <v>398</v>
      </c>
      <c r="D495" s="82" t="s">
        <v>0</v>
      </c>
      <c r="E495" s="81" t="s">
        <v>399</v>
      </c>
      <c r="F495" s="82" t="s">
        <v>0</v>
      </c>
      <c r="G495" s="82"/>
      <c r="H495" s="81" t="s">
        <v>399</v>
      </c>
      <c r="I495" s="89" t="s">
        <v>788</v>
      </c>
      <c r="J495" s="79"/>
      <c r="K495" s="30" t="s">
        <v>636</v>
      </c>
      <c r="L495" s="30" t="s">
        <v>957</v>
      </c>
      <c r="M495" s="29" t="s">
        <v>985</v>
      </c>
      <c r="N495" s="93" t="s">
        <v>639</v>
      </c>
      <c r="O495" s="301"/>
      <c r="P495" s="79"/>
      <c r="Q495" s="30"/>
      <c r="R495" s="30"/>
      <c r="S495" s="30"/>
      <c r="T495" s="30"/>
      <c r="U495" s="30"/>
      <c r="V495" s="30"/>
      <c r="W495" s="30"/>
      <c r="X495" s="30" t="s">
        <v>27</v>
      </c>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130"/>
      <c r="CP495" s="130"/>
      <c r="CQ495" s="130"/>
      <c r="CR495" s="130"/>
      <c r="CS495" s="130"/>
      <c r="CT495" s="130"/>
      <c r="CU495" s="130"/>
      <c r="CV495" s="130"/>
      <c r="CW495" s="130"/>
      <c r="CX495" s="130"/>
      <c r="CY495" s="30"/>
      <c r="CZ495" s="30"/>
      <c r="DA495" s="30"/>
      <c r="DB495" s="30"/>
      <c r="DC495" s="30"/>
      <c r="DD495" s="30"/>
      <c r="DE495" s="30"/>
      <c r="DF495" s="30"/>
      <c r="DG495" s="30"/>
      <c r="DH495" s="135"/>
      <c r="DI495" s="30"/>
      <c r="DJ495" s="30"/>
      <c r="DK495" s="30"/>
      <c r="DL495" s="30"/>
      <c r="DM495" s="30"/>
      <c r="DN495" s="30"/>
      <c r="DO495" s="30"/>
      <c r="DP495" s="30"/>
      <c r="DQ495" s="30"/>
      <c r="DR495" s="135"/>
      <c r="DS495" s="30"/>
      <c r="DT495" s="30"/>
      <c r="DU495" s="30"/>
      <c r="DV495" s="130"/>
      <c r="DW495" s="130"/>
      <c r="DX495" s="130"/>
      <c r="DY495" s="130"/>
      <c r="DZ495" s="130"/>
      <c r="EA495" s="130"/>
      <c r="EB495" s="130"/>
      <c r="EC495" s="130"/>
      <c r="ED495" s="130"/>
      <c r="EE495" s="130"/>
      <c r="EF495" s="130"/>
      <c r="EG495" s="130"/>
      <c r="EH495" s="130"/>
      <c r="EI495" s="130"/>
      <c r="EJ495" s="130"/>
      <c r="EK495" s="130"/>
      <c r="EL495" s="130"/>
      <c r="EM495" s="130"/>
      <c r="EN495" s="130"/>
      <c r="EO495" s="130"/>
      <c r="EP495" s="30"/>
      <c r="EQ495" s="30"/>
      <c r="ER495" s="30"/>
      <c r="ES495" s="30"/>
      <c r="ET495" s="30"/>
      <c r="EU495" s="30"/>
      <c r="EV495" s="30"/>
      <c r="EW495" s="30"/>
      <c r="EX495" s="30"/>
      <c r="EY495" s="135"/>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30"/>
      <c r="IR495" s="30"/>
      <c r="IS495" s="30"/>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c r="JW495" s="30"/>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30"/>
      <c r="KX495" s="30"/>
      <c r="KY495" s="30"/>
      <c r="KZ495" s="30"/>
      <c r="LA495" s="30"/>
      <c r="LB495" s="30"/>
      <c r="LC495" s="30"/>
      <c r="LD495" s="130"/>
      <c r="LE495" s="130"/>
      <c r="LF495" s="130"/>
      <c r="LG495" s="130"/>
      <c r="LH495" s="130"/>
      <c r="LI495" s="130"/>
      <c r="LJ495" s="130"/>
      <c r="LK495" s="130"/>
      <c r="LL495" s="130"/>
      <c r="LM495" s="130"/>
      <c r="LN495" s="130"/>
      <c r="LO495" s="130"/>
      <c r="LP495" s="130"/>
      <c r="LQ495" s="130"/>
      <c r="LR495" s="130"/>
      <c r="LS495" s="130"/>
      <c r="LT495" s="130"/>
      <c r="LU495" s="130"/>
      <c r="LV495" s="130"/>
      <c r="LW495" s="130"/>
      <c r="LX495" s="135"/>
      <c r="LY495" s="30"/>
      <c r="LZ495" s="30"/>
      <c r="MA495" s="30"/>
      <c r="MB495" s="30"/>
      <c r="MC495" s="30"/>
      <c r="MD495" s="30"/>
      <c r="ME495" s="30"/>
      <c r="MF495" s="30"/>
      <c r="MG495" s="30"/>
      <c r="MH495" s="30"/>
      <c r="MI495" s="30"/>
      <c r="MJ495" s="30"/>
      <c r="MK495" s="30"/>
      <c r="ML495" s="30"/>
      <c r="MM495" s="30"/>
      <c r="MN495" s="30"/>
      <c r="MO495" s="30"/>
      <c r="MP495" s="30"/>
      <c r="MQ495" s="30"/>
      <c r="MR495" s="30"/>
      <c r="MS495" s="30"/>
      <c r="MT495" s="30"/>
      <c r="MU495" s="30"/>
      <c r="MV495" s="30"/>
      <c r="MW495" s="30"/>
      <c r="MX495" s="30"/>
      <c r="MY495" s="30"/>
      <c r="MZ495" s="30"/>
      <c r="NA495" s="30"/>
      <c r="NB495" s="30"/>
      <c r="NC495" s="135"/>
      <c r="ND495" s="30"/>
      <c r="NE495" s="30"/>
      <c r="NF495" s="30"/>
      <c r="NG495" s="30"/>
      <c r="NH495" s="30"/>
      <c r="NI495" s="30"/>
      <c r="NJ495" s="30"/>
      <c r="NK495" s="30"/>
      <c r="NL495" s="30"/>
      <c r="NM495" s="30"/>
      <c r="NN495" s="30"/>
      <c r="NO495" s="30"/>
      <c r="NP495" s="30"/>
      <c r="NQ495" s="30"/>
      <c r="NR495" s="30"/>
      <c r="NS495" s="30"/>
      <c r="NT495" s="30"/>
      <c r="NU495" s="30"/>
      <c r="NV495" s="30"/>
      <c r="NW495" s="30"/>
      <c r="NX495" s="30"/>
      <c r="NY495" s="30"/>
      <c r="NZ495" s="30"/>
      <c r="OA495" s="30"/>
      <c r="OB495" s="30"/>
      <c r="OC495" s="30"/>
      <c r="OD495" s="30"/>
      <c r="OE495" s="30"/>
      <c r="OF495" s="30"/>
      <c r="OG495" s="30"/>
      <c r="OH495" s="30"/>
      <c r="OI495" s="30"/>
      <c r="OJ495" s="30"/>
      <c r="OK495" s="30"/>
      <c r="OL495" s="30"/>
      <c r="OM495" s="30">
        <f t="shared" si="1553"/>
        <v>1</v>
      </c>
      <c r="ON495" s="80"/>
    </row>
    <row r="496" spans="1:404" ht="57.75" hidden="1" customHeight="1">
      <c r="A496" s="311"/>
      <c r="B496" s="80">
        <v>141</v>
      </c>
      <c r="C496" s="16" t="s">
        <v>398</v>
      </c>
      <c r="D496" s="82" t="s">
        <v>0</v>
      </c>
      <c r="E496" s="81" t="s">
        <v>399</v>
      </c>
      <c r="F496" s="82" t="s">
        <v>0</v>
      </c>
      <c r="G496" s="82"/>
      <c r="H496" s="81" t="s">
        <v>399</v>
      </c>
      <c r="I496" s="89" t="s">
        <v>788</v>
      </c>
      <c r="J496" s="79"/>
      <c r="K496" s="30" t="s">
        <v>636</v>
      </c>
      <c r="L496" s="30" t="s">
        <v>957</v>
      </c>
      <c r="M496" s="29" t="s">
        <v>985</v>
      </c>
      <c r="N496" s="93" t="s">
        <v>639</v>
      </c>
      <c r="O496" s="302"/>
      <c r="P496" s="79"/>
      <c r="Q496" s="30"/>
      <c r="R496" s="30"/>
      <c r="S496" s="30"/>
      <c r="T496" s="30"/>
      <c r="U496" s="30"/>
      <c r="V496" s="30"/>
      <c r="W496" s="30"/>
      <c r="X496" s="30"/>
      <c r="Y496" s="30"/>
      <c r="Z496" s="30" t="s">
        <v>27</v>
      </c>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130"/>
      <c r="CP496" s="130"/>
      <c r="CQ496" s="130"/>
      <c r="CR496" s="130"/>
      <c r="CS496" s="130"/>
      <c r="CT496" s="130"/>
      <c r="CU496" s="130"/>
      <c r="CV496" s="130"/>
      <c r="CW496" s="130"/>
      <c r="CX496" s="130"/>
      <c r="CY496" s="30"/>
      <c r="CZ496" s="30"/>
      <c r="DA496" s="30"/>
      <c r="DB496" s="30"/>
      <c r="DC496" s="30"/>
      <c r="DD496" s="30"/>
      <c r="DE496" s="30"/>
      <c r="DF496" s="30"/>
      <c r="DG496" s="30"/>
      <c r="DH496" s="135"/>
      <c r="DI496" s="30"/>
      <c r="DJ496" s="30"/>
      <c r="DK496" s="30"/>
      <c r="DL496" s="30"/>
      <c r="DM496" s="30"/>
      <c r="DN496" s="30"/>
      <c r="DO496" s="30"/>
      <c r="DP496" s="30"/>
      <c r="DQ496" s="30"/>
      <c r="DR496" s="135"/>
      <c r="DS496" s="30"/>
      <c r="DT496" s="30"/>
      <c r="DU496" s="30"/>
      <c r="DV496" s="130"/>
      <c r="DW496" s="130"/>
      <c r="DX496" s="130"/>
      <c r="DY496" s="130"/>
      <c r="DZ496" s="130"/>
      <c r="EA496" s="130"/>
      <c r="EB496" s="130"/>
      <c r="EC496" s="130"/>
      <c r="ED496" s="130"/>
      <c r="EE496" s="130"/>
      <c r="EF496" s="130"/>
      <c r="EG496" s="130"/>
      <c r="EH496" s="130"/>
      <c r="EI496" s="130"/>
      <c r="EJ496" s="130"/>
      <c r="EK496" s="130"/>
      <c r="EL496" s="130"/>
      <c r="EM496" s="130"/>
      <c r="EN496" s="130"/>
      <c r="EO496" s="130"/>
      <c r="EP496" s="30"/>
      <c r="EQ496" s="30"/>
      <c r="ER496" s="30"/>
      <c r="ES496" s="30"/>
      <c r="ET496" s="30"/>
      <c r="EU496" s="30"/>
      <c r="EV496" s="30"/>
      <c r="EW496" s="30"/>
      <c r="EX496" s="30"/>
      <c r="EY496" s="135"/>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c r="JW496" s="30"/>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30"/>
      <c r="KX496" s="30"/>
      <c r="KY496" s="30"/>
      <c r="KZ496" s="30"/>
      <c r="LA496" s="30"/>
      <c r="LB496" s="30"/>
      <c r="LC496" s="30"/>
      <c r="LD496" s="130"/>
      <c r="LE496" s="130"/>
      <c r="LF496" s="130"/>
      <c r="LG496" s="130"/>
      <c r="LH496" s="130"/>
      <c r="LI496" s="130"/>
      <c r="LJ496" s="130"/>
      <c r="LK496" s="130"/>
      <c r="LL496" s="130"/>
      <c r="LM496" s="130"/>
      <c r="LN496" s="130"/>
      <c r="LO496" s="130"/>
      <c r="LP496" s="130"/>
      <c r="LQ496" s="130"/>
      <c r="LR496" s="130"/>
      <c r="LS496" s="130"/>
      <c r="LT496" s="130"/>
      <c r="LU496" s="130"/>
      <c r="LV496" s="130"/>
      <c r="LW496" s="130"/>
      <c r="LX496" s="135"/>
      <c r="LY496" s="30"/>
      <c r="LZ496" s="30"/>
      <c r="MA496" s="30"/>
      <c r="MB496" s="30"/>
      <c r="MC496" s="30"/>
      <c r="MD496" s="30"/>
      <c r="ME496" s="30"/>
      <c r="MF496" s="30"/>
      <c r="MG496" s="30"/>
      <c r="MH496" s="30"/>
      <c r="MI496" s="30"/>
      <c r="MJ496" s="30"/>
      <c r="MK496" s="30"/>
      <c r="ML496" s="30"/>
      <c r="MM496" s="30"/>
      <c r="MN496" s="30"/>
      <c r="MO496" s="30"/>
      <c r="MP496" s="30"/>
      <c r="MQ496" s="30"/>
      <c r="MR496" s="30"/>
      <c r="MS496" s="30"/>
      <c r="MT496" s="30"/>
      <c r="MU496" s="30"/>
      <c r="MV496" s="30"/>
      <c r="MW496" s="30"/>
      <c r="MX496" s="30"/>
      <c r="MY496" s="30"/>
      <c r="MZ496" s="30"/>
      <c r="NA496" s="30"/>
      <c r="NB496" s="30"/>
      <c r="NC496" s="135"/>
      <c r="ND496" s="30"/>
      <c r="NE496" s="30"/>
      <c r="NF496" s="30"/>
      <c r="NG496" s="30"/>
      <c r="NH496" s="30"/>
      <c r="NI496" s="30"/>
      <c r="NJ496" s="30"/>
      <c r="NK496" s="30"/>
      <c r="NL496" s="30"/>
      <c r="NM496" s="30"/>
      <c r="NN496" s="30"/>
      <c r="NO496" s="30"/>
      <c r="NP496" s="30"/>
      <c r="NQ496" s="30"/>
      <c r="NR496" s="30"/>
      <c r="NS496" s="30"/>
      <c r="NT496" s="30"/>
      <c r="NU496" s="30"/>
      <c r="NV496" s="30"/>
      <c r="NW496" s="30"/>
      <c r="NX496" s="30"/>
      <c r="NY496" s="30"/>
      <c r="NZ496" s="30"/>
      <c r="OA496" s="30"/>
      <c r="OB496" s="30"/>
      <c r="OC496" s="30"/>
      <c r="OD496" s="30"/>
      <c r="OE496" s="30"/>
      <c r="OF496" s="30"/>
      <c r="OG496" s="30"/>
      <c r="OH496" s="30"/>
      <c r="OI496" s="30"/>
      <c r="OJ496" s="30"/>
      <c r="OK496" s="30"/>
      <c r="OL496" s="30"/>
      <c r="OM496" s="30">
        <f t="shared" si="1553"/>
        <v>1</v>
      </c>
      <c r="ON496" s="80"/>
    </row>
    <row r="497" spans="1:404" ht="24.75" hidden="1" customHeight="1">
      <c r="A497" s="309">
        <v>427</v>
      </c>
      <c r="B497" s="51">
        <v>142</v>
      </c>
      <c r="C497" s="16" t="s">
        <v>139</v>
      </c>
      <c r="D497" s="14" t="s">
        <v>2</v>
      </c>
      <c r="E497" s="16" t="s">
        <v>400</v>
      </c>
      <c r="F497" s="82" t="s">
        <v>2</v>
      </c>
      <c r="G497" s="14"/>
      <c r="H497" s="16" t="s">
        <v>400</v>
      </c>
      <c r="I497" s="89" t="s">
        <v>788</v>
      </c>
      <c r="J497" s="54"/>
      <c r="K497" s="30" t="s">
        <v>636</v>
      </c>
      <c r="L497" s="30" t="s">
        <v>957</v>
      </c>
      <c r="M497" s="29" t="s">
        <v>985</v>
      </c>
      <c r="N497" s="93" t="s">
        <v>639</v>
      </c>
      <c r="O497" s="300" t="s">
        <v>27</v>
      </c>
      <c r="P497" s="54"/>
      <c r="Q497" s="30"/>
      <c r="R497" s="30"/>
      <c r="S497" s="30"/>
      <c r="T497" s="30"/>
      <c r="U497" s="30" t="s">
        <v>27</v>
      </c>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130"/>
      <c r="CP497" s="130"/>
      <c r="CQ497" s="130"/>
      <c r="CR497" s="130"/>
      <c r="CS497" s="130"/>
      <c r="CT497" s="130"/>
      <c r="CU497" s="130"/>
      <c r="CV497" s="130"/>
      <c r="CW497" s="130"/>
      <c r="CX497" s="130"/>
      <c r="CY497" s="30"/>
      <c r="CZ497" s="30"/>
      <c r="DA497" s="30"/>
      <c r="DB497" s="30"/>
      <c r="DC497" s="30"/>
      <c r="DD497" s="30"/>
      <c r="DE497" s="30"/>
      <c r="DF497" s="30"/>
      <c r="DG497" s="30"/>
      <c r="DH497" s="135"/>
      <c r="DI497" s="30"/>
      <c r="DJ497" s="30"/>
      <c r="DK497" s="30"/>
      <c r="DL497" s="30"/>
      <c r="DM497" s="30"/>
      <c r="DN497" s="30"/>
      <c r="DO497" s="30"/>
      <c r="DP497" s="30"/>
      <c r="DQ497" s="30"/>
      <c r="DR497" s="135"/>
      <c r="DS497" s="30"/>
      <c r="DT497" s="30"/>
      <c r="DU497" s="30"/>
      <c r="DV497" s="130"/>
      <c r="DW497" s="130"/>
      <c r="DX497" s="130"/>
      <c r="DY497" s="130"/>
      <c r="DZ497" s="130"/>
      <c r="EA497" s="130"/>
      <c r="EB497" s="130"/>
      <c r="EC497" s="130"/>
      <c r="ED497" s="130"/>
      <c r="EE497" s="130"/>
      <c r="EF497" s="130"/>
      <c r="EG497" s="130"/>
      <c r="EH497" s="130"/>
      <c r="EI497" s="130"/>
      <c r="EJ497" s="130"/>
      <c r="EK497" s="130"/>
      <c r="EL497" s="130"/>
      <c r="EM497" s="130"/>
      <c r="EN497" s="130"/>
      <c r="EO497" s="130"/>
      <c r="EP497" s="30"/>
      <c r="EQ497" s="30"/>
      <c r="ER497" s="30"/>
      <c r="ES497" s="30"/>
      <c r="ET497" s="30"/>
      <c r="EU497" s="30"/>
      <c r="EV497" s="30"/>
      <c r="EW497" s="30"/>
      <c r="EX497" s="30"/>
      <c r="EY497" s="152" t="s">
        <v>1071</v>
      </c>
      <c r="EZ497" s="152" t="s">
        <v>1071</v>
      </c>
      <c r="FA497" s="152" t="s">
        <v>1071</v>
      </c>
      <c r="FB497" s="30">
        <v>2</v>
      </c>
      <c r="FC497" s="30">
        <v>1</v>
      </c>
      <c r="FD497" s="30">
        <v>2</v>
      </c>
      <c r="FE497" s="30">
        <v>2</v>
      </c>
      <c r="FF497" s="23">
        <v>1</v>
      </c>
      <c r="FG497" s="23">
        <v>2</v>
      </c>
      <c r="FH497" s="30">
        <v>2</v>
      </c>
      <c r="FI497" s="30">
        <v>2</v>
      </c>
      <c r="FJ497" s="30">
        <v>2</v>
      </c>
      <c r="FK497" s="30">
        <v>2</v>
      </c>
      <c r="FL497" s="30">
        <v>2</v>
      </c>
      <c r="FM497" s="23">
        <v>2</v>
      </c>
      <c r="FN497" s="30">
        <v>2</v>
      </c>
      <c r="FO497" s="23">
        <v>1</v>
      </c>
      <c r="FP497" s="30">
        <v>2</v>
      </c>
      <c r="FQ497" s="30">
        <v>2</v>
      </c>
      <c r="FR497" s="30">
        <v>2</v>
      </c>
      <c r="FS497" s="30"/>
      <c r="FT497" s="214">
        <f>COUNTIF(FB497:FS497,"2")</f>
        <v>14</v>
      </c>
      <c r="FU497" s="215">
        <f t="shared" ref="FU497" si="1626">FT497/(FT497+FV497+FX497+FZ497)</f>
        <v>0.82352941176470584</v>
      </c>
      <c r="FV497" s="214">
        <f>COUNTIF(FB497:FS497,"1")</f>
        <v>3</v>
      </c>
      <c r="FW497" s="215">
        <f t="shared" ref="FW497" si="1627">FV497/(FT497+FV497+FX497+FZ497)</f>
        <v>0.17647058823529413</v>
      </c>
      <c r="FX497" s="214">
        <f>COUNTIF(FB497:FS497,"0")</f>
        <v>0</v>
      </c>
      <c r="FY497" s="215">
        <f t="shared" ref="FY497" si="1628">FX497/(FT497+FV497+FX497+FZ497)</f>
        <v>0</v>
      </c>
      <c r="FZ497" s="214">
        <f>COUNTIF(FB497:FS497,"KĐG")</f>
        <v>0</v>
      </c>
      <c r="GA497" s="215">
        <f t="shared" ref="GA497" si="1629">FZ497/(FT497+FV497+FX497+FZ497)</f>
        <v>0</v>
      </c>
      <c r="GB497" s="216">
        <f t="shared" ref="GB497" si="1630">(((FT497*2)+(FV497*1)+(FX497*0)))/(FT497+FV497+FX497)</f>
        <v>1.8235294117647058</v>
      </c>
      <c r="GC497" s="169" t="str">
        <f t="shared" ref="GC497" si="1631">IF(GA497&gt;=50%,"KĐG",IF(GB497&gt;=1.6,"ĐMT",IF(GB497&gt;=1,"CCG","CĐ")))</f>
        <v>ĐMT</v>
      </c>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c r="KZ497" s="30"/>
      <c r="LA497" s="30"/>
      <c r="LB497" s="30"/>
      <c r="LC497" s="30"/>
      <c r="LD497" s="130"/>
      <c r="LE497" s="130"/>
      <c r="LF497" s="130"/>
      <c r="LG497" s="130"/>
      <c r="LH497" s="130"/>
      <c r="LI497" s="130"/>
      <c r="LJ497" s="130"/>
      <c r="LK497" s="130"/>
      <c r="LL497" s="130"/>
      <c r="LM497" s="130"/>
      <c r="LN497" s="130"/>
      <c r="LO497" s="130"/>
      <c r="LP497" s="130"/>
      <c r="LQ497" s="130"/>
      <c r="LR497" s="130"/>
      <c r="LS497" s="130"/>
      <c r="LT497" s="130"/>
      <c r="LU497" s="130"/>
      <c r="LV497" s="130"/>
      <c r="LW497" s="130"/>
      <c r="LX497" s="135"/>
      <c r="LY497" s="30"/>
      <c r="LZ497" s="30"/>
      <c r="MA497" s="30"/>
      <c r="MB497" s="30"/>
      <c r="MC497" s="30"/>
      <c r="MD497" s="30"/>
      <c r="ME497" s="30"/>
      <c r="MF497" s="30"/>
      <c r="MG497" s="30"/>
      <c r="MH497" s="30"/>
      <c r="MI497" s="30"/>
      <c r="MJ497" s="30"/>
      <c r="MK497" s="30"/>
      <c r="ML497" s="30"/>
      <c r="MM497" s="30"/>
      <c r="MN497" s="30"/>
      <c r="MO497" s="30"/>
      <c r="MP497" s="30"/>
      <c r="MQ497" s="30"/>
      <c r="MR497" s="30"/>
      <c r="MS497" s="30"/>
      <c r="MT497" s="30"/>
      <c r="MU497" s="30"/>
      <c r="MV497" s="30"/>
      <c r="MW497" s="30"/>
      <c r="MX497" s="30"/>
      <c r="MY497" s="30"/>
      <c r="MZ497" s="30"/>
      <c r="NA497" s="30"/>
      <c r="NB497" s="30"/>
      <c r="NC497" s="135"/>
      <c r="ND497" s="30"/>
      <c r="NE497" s="30"/>
      <c r="NF497" s="30"/>
      <c r="NG497" s="30"/>
      <c r="NH497" s="30"/>
      <c r="NI497" s="30"/>
      <c r="NJ497" s="30"/>
      <c r="NK497" s="30"/>
      <c r="NL497" s="30"/>
      <c r="NM497" s="30"/>
      <c r="NN497" s="30"/>
      <c r="NO497" s="30"/>
      <c r="NP497" s="30"/>
      <c r="NQ497" s="30"/>
      <c r="NR497" s="30"/>
      <c r="NS497" s="30"/>
      <c r="NT497" s="30"/>
      <c r="NU497" s="30"/>
      <c r="NV497" s="30"/>
      <c r="NW497" s="30"/>
      <c r="NX497" s="30"/>
      <c r="NY497" s="30"/>
      <c r="NZ497" s="30"/>
      <c r="OA497" s="30"/>
      <c r="OB497" s="30"/>
      <c r="OC497" s="30"/>
      <c r="OD497" s="30"/>
      <c r="OE497" s="30"/>
      <c r="OF497" s="30"/>
      <c r="OG497" s="30"/>
      <c r="OH497" s="30"/>
      <c r="OI497" s="30"/>
      <c r="OJ497" s="30"/>
      <c r="OK497" s="30"/>
      <c r="OL497" s="30"/>
      <c r="OM497" s="30">
        <f t="shared" si="1553"/>
        <v>1</v>
      </c>
      <c r="ON497" s="51"/>
    </row>
    <row r="498" spans="1:404" ht="25.5" hidden="1" customHeight="1">
      <c r="A498" s="310"/>
      <c r="B498" s="80">
        <v>142</v>
      </c>
      <c r="C498" s="16" t="s">
        <v>139</v>
      </c>
      <c r="D498" s="82" t="s">
        <v>2</v>
      </c>
      <c r="E498" s="16" t="s">
        <v>400</v>
      </c>
      <c r="F498" s="82" t="s">
        <v>2</v>
      </c>
      <c r="G498" s="82"/>
      <c r="H498" s="16" t="s">
        <v>400</v>
      </c>
      <c r="I498" s="89" t="s">
        <v>788</v>
      </c>
      <c r="J498" s="79"/>
      <c r="K498" s="30" t="s">
        <v>636</v>
      </c>
      <c r="L498" s="30" t="s">
        <v>957</v>
      </c>
      <c r="M498" s="29" t="s">
        <v>985</v>
      </c>
      <c r="N498" s="93" t="s">
        <v>639</v>
      </c>
      <c r="O498" s="301"/>
      <c r="P498" s="79"/>
      <c r="Q498" s="30"/>
      <c r="R498" s="30"/>
      <c r="S498" s="30"/>
      <c r="T498" s="30"/>
      <c r="U498" s="30"/>
      <c r="V498" s="30" t="s">
        <v>27</v>
      </c>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130"/>
      <c r="CP498" s="130"/>
      <c r="CQ498" s="130"/>
      <c r="CR498" s="130"/>
      <c r="CS498" s="130"/>
      <c r="CT498" s="130"/>
      <c r="CU498" s="130"/>
      <c r="CV498" s="130"/>
      <c r="CW498" s="130"/>
      <c r="CX498" s="130"/>
      <c r="CY498" s="30"/>
      <c r="CZ498" s="30"/>
      <c r="DA498" s="30"/>
      <c r="DB498" s="30"/>
      <c r="DC498" s="30"/>
      <c r="DD498" s="30"/>
      <c r="DE498" s="30"/>
      <c r="DF498" s="30"/>
      <c r="DG498" s="30"/>
      <c r="DH498" s="135"/>
      <c r="DI498" s="30"/>
      <c r="DJ498" s="30"/>
      <c r="DK498" s="30"/>
      <c r="DL498" s="30"/>
      <c r="DM498" s="30"/>
      <c r="DN498" s="30"/>
      <c r="DO498" s="30"/>
      <c r="DP498" s="30"/>
      <c r="DQ498" s="30"/>
      <c r="DR498" s="135"/>
      <c r="DS498" s="30"/>
      <c r="DT498" s="30"/>
      <c r="DU498" s="30"/>
      <c r="DV498" s="130"/>
      <c r="DW498" s="130"/>
      <c r="DX498" s="130"/>
      <c r="DY498" s="130"/>
      <c r="DZ498" s="130"/>
      <c r="EA498" s="130"/>
      <c r="EB498" s="130"/>
      <c r="EC498" s="130"/>
      <c r="ED498" s="130"/>
      <c r="EE498" s="130"/>
      <c r="EF498" s="130"/>
      <c r="EG498" s="130"/>
      <c r="EH498" s="130"/>
      <c r="EI498" s="130"/>
      <c r="EJ498" s="130"/>
      <c r="EK498" s="130"/>
      <c r="EL498" s="130"/>
      <c r="EM498" s="130"/>
      <c r="EN498" s="130"/>
      <c r="EO498" s="130"/>
      <c r="EP498" s="30"/>
      <c r="EQ498" s="30"/>
      <c r="ER498" s="30"/>
      <c r="ES498" s="30"/>
      <c r="ET498" s="30"/>
      <c r="EU498" s="30"/>
      <c r="EV498" s="30"/>
      <c r="EW498" s="30"/>
      <c r="EX498" s="30"/>
      <c r="EY498" s="135"/>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152" t="s">
        <v>1071</v>
      </c>
      <c r="GE498" s="152" t="s">
        <v>1071</v>
      </c>
      <c r="GF498" s="30">
        <v>2</v>
      </c>
      <c r="GG498" s="30">
        <v>1</v>
      </c>
      <c r="GH498" s="30">
        <v>2</v>
      </c>
      <c r="GI498" s="30">
        <v>2</v>
      </c>
      <c r="GJ498" s="23">
        <v>1</v>
      </c>
      <c r="GK498" s="23">
        <v>2</v>
      </c>
      <c r="GL498" s="30">
        <v>2</v>
      </c>
      <c r="GM498" s="30">
        <v>2</v>
      </c>
      <c r="GN498" s="30">
        <v>2</v>
      </c>
      <c r="GO498" s="30">
        <v>2</v>
      </c>
      <c r="GP498" s="30">
        <v>2</v>
      </c>
      <c r="GQ498" s="30">
        <v>2</v>
      </c>
      <c r="GR498" s="30">
        <v>2</v>
      </c>
      <c r="GS498" s="23">
        <v>1</v>
      </c>
      <c r="GT498" s="30">
        <v>2</v>
      </c>
      <c r="GU498" s="30">
        <v>2</v>
      </c>
      <c r="GV498" s="30">
        <v>2</v>
      </c>
      <c r="GW498" s="30"/>
      <c r="GX498" s="30">
        <v>2</v>
      </c>
      <c r="GY498" s="224">
        <f>COUNTIF(GF498:GX498,"2")</f>
        <v>15</v>
      </c>
      <c r="GZ498" s="225">
        <f t="shared" ref="GZ498" si="1632">GY498/(GY498+HA498+HC498+HE498)</f>
        <v>0.83333333333333337</v>
      </c>
      <c r="HA498" s="224">
        <f>COUNTIF(GG498:GX498,"1")</f>
        <v>3</v>
      </c>
      <c r="HB498" s="225">
        <f t="shared" ref="HB498" si="1633">HA498/(GY498+HA498+HC498+HE498)</f>
        <v>0.16666666666666666</v>
      </c>
      <c r="HC498" s="224">
        <f>COUNTIF(GG498:GX498,"0")</f>
        <v>0</v>
      </c>
      <c r="HD498" s="225">
        <f t="shared" ref="HD498" si="1634">HC498/(GY498+HA498+HC498+HE498)</f>
        <v>0</v>
      </c>
      <c r="HE498" s="224">
        <f>COUNTIF(GG498:GX498,"KĐG")</f>
        <v>0</v>
      </c>
      <c r="HF498" s="225">
        <f t="shared" ref="HF498" si="1635">HE498/(GY498+HA498+HC498+HE498)</f>
        <v>0</v>
      </c>
      <c r="HG498" s="226">
        <f t="shared" ref="HG498" si="1636">(((GY498*2)+(HA498*1)+(HC498*0)))/(GY498+HA498+HC498)</f>
        <v>1.8333333333333333</v>
      </c>
      <c r="HH498" s="169" t="str">
        <f t="shared" ref="HH498" si="1637">IF(HF498&gt;=50%,"KĐG",IF(HG498&gt;=1.6,"ĐMT",IF(HG498&gt;=1,"CCG","CĐ")))</f>
        <v>ĐMT</v>
      </c>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c r="JW498" s="30"/>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30"/>
      <c r="KX498" s="30"/>
      <c r="KY498" s="30"/>
      <c r="KZ498" s="30"/>
      <c r="LA498" s="30"/>
      <c r="LB498" s="30"/>
      <c r="LC498" s="30"/>
      <c r="LD498" s="130"/>
      <c r="LE498" s="130"/>
      <c r="LF498" s="130"/>
      <c r="LG498" s="130"/>
      <c r="LH498" s="130"/>
      <c r="LI498" s="130"/>
      <c r="LJ498" s="130"/>
      <c r="LK498" s="130"/>
      <c r="LL498" s="130"/>
      <c r="LM498" s="130"/>
      <c r="LN498" s="130"/>
      <c r="LO498" s="130"/>
      <c r="LP498" s="130"/>
      <c r="LQ498" s="130"/>
      <c r="LR498" s="130"/>
      <c r="LS498" s="130"/>
      <c r="LT498" s="130"/>
      <c r="LU498" s="130"/>
      <c r="LV498" s="130"/>
      <c r="LW498" s="130"/>
      <c r="LX498" s="135"/>
      <c r="LY498" s="30"/>
      <c r="LZ498" s="30"/>
      <c r="MA498" s="30"/>
      <c r="MB498" s="30"/>
      <c r="MC498" s="30"/>
      <c r="MD498" s="30"/>
      <c r="ME498" s="30"/>
      <c r="MF498" s="30"/>
      <c r="MG498" s="30"/>
      <c r="MH498" s="30"/>
      <c r="MI498" s="30"/>
      <c r="MJ498" s="30"/>
      <c r="MK498" s="30"/>
      <c r="ML498" s="30"/>
      <c r="MM498" s="30"/>
      <c r="MN498" s="30"/>
      <c r="MO498" s="30"/>
      <c r="MP498" s="30"/>
      <c r="MQ498" s="30"/>
      <c r="MR498" s="30"/>
      <c r="MS498" s="30"/>
      <c r="MT498" s="30"/>
      <c r="MU498" s="30"/>
      <c r="MV498" s="30"/>
      <c r="MW498" s="30"/>
      <c r="MX498" s="30"/>
      <c r="MY498" s="30"/>
      <c r="MZ498" s="30"/>
      <c r="NA498" s="30"/>
      <c r="NB498" s="30"/>
      <c r="NC498" s="135"/>
      <c r="ND498" s="30"/>
      <c r="NE498" s="30"/>
      <c r="NF498" s="30"/>
      <c r="NG498" s="30"/>
      <c r="NH498" s="30"/>
      <c r="NI498" s="30"/>
      <c r="NJ498" s="30"/>
      <c r="NK498" s="30"/>
      <c r="NL498" s="30"/>
      <c r="NM498" s="30"/>
      <c r="NN498" s="30"/>
      <c r="NO498" s="30"/>
      <c r="NP498" s="30"/>
      <c r="NQ498" s="30"/>
      <c r="NR498" s="30"/>
      <c r="NS498" s="30"/>
      <c r="NT498" s="30"/>
      <c r="NU498" s="30"/>
      <c r="NV498" s="30"/>
      <c r="NW498" s="30"/>
      <c r="NX498" s="30"/>
      <c r="NY498" s="30"/>
      <c r="NZ498" s="30"/>
      <c r="OA498" s="30"/>
      <c r="OB498" s="30"/>
      <c r="OC498" s="30"/>
      <c r="OD498" s="30"/>
      <c r="OE498" s="30"/>
      <c r="OF498" s="30"/>
      <c r="OG498" s="30"/>
      <c r="OH498" s="30"/>
      <c r="OI498" s="30"/>
      <c r="OJ498" s="30"/>
      <c r="OK498" s="30"/>
      <c r="OL498" s="30"/>
      <c r="OM498" s="30">
        <f t="shared" si="1553"/>
        <v>1</v>
      </c>
      <c r="ON498" s="80"/>
    </row>
    <row r="499" spans="1:404" ht="63.75" hidden="1" customHeight="1">
      <c r="A499" s="310"/>
      <c r="B499" s="80">
        <v>142</v>
      </c>
      <c r="C499" s="16" t="s">
        <v>139</v>
      </c>
      <c r="D499" s="82" t="s">
        <v>2</v>
      </c>
      <c r="E499" s="16" t="s">
        <v>400</v>
      </c>
      <c r="F499" s="82" t="s">
        <v>2</v>
      </c>
      <c r="G499" s="82"/>
      <c r="H499" s="16" t="s">
        <v>400</v>
      </c>
      <c r="I499" s="89" t="s">
        <v>788</v>
      </c>
      <c r="J499" s="79"/>
      <c r="K499" s="30" t="s">
        <v>636</v>
      </c>
      <c r="L499" s="30" t="s">
        <v>957</v>
      </c>
      <c r="M499" s="29" t="s">
        <v>985</v>
      </c>
      <c r="N499" s="93" t="s">
        <v>639</v>
      </c>
      <c r="O499" s="301"/>
      <c r="P499" s="79"/>
      <c r="Q499" s="30"/>
      <c r="R499" s="30"/>
      <c r="S499" s="30"/>
      <c r="T499" s="30"/>
      <c r="U499" s="30"/>
      <c r="V499" s="30"/>
      <c r="W499" s="30"/>
      <c r="X499" s="30"/>
      <c r="Y499" s="30" t="s">
        <v>27</v>
      </c>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130"/>
      <c r="CP499" s="130"/>
      <c r="CQ499" s="130"/>
      <c r="CR499" s="130"/>
      <c r="CS499" s="130"/>
      <c r="CT499" s="130"/>
      <c r="CU499" s="130"/>
      <c r="CV499" s="130"/>
      <c r="CW499" s="130"/>
      <c r="CX499" s="130"/>
      <c r="CY499" s="30"/>
      <c r="CZ499" s="30"/>
      <c r="DA499" s="30"/>
      <c r="DB499" s="30"/>
      <c r="DC499" s="30"/>
      <c r="DD499" s="30"/>
      <c r="DE499" s="30"/>
      <c r="DF499" s="30"/>
      <c r="DG499" s="30"/>
      <c r="DH499" s="135"/>
      <c r="DI499" s="30"/>
      <c r="DJ499" s="30"/>
      <c r="DK499" s="30"/>
      <c r="DL499" s="30"/>
      <c r="DM499" s="30"/>
      <c r="DN499" s="30"/>
      <c r="DO499" s="30"/>
      <c r="DP499" s="30"/>
      <c r="DQ499" s="30"/>
      <c r="DR499" s="135"/>
      <c r="DS499" s="30"/>
      <c r="DT499" s="30"/>
      <c r="DU499" s="30"/>
      <c r="DV499" s="130"/>
      <c r="DW499" s="130"/>
      <c r="DX499" s="130"/>
      <c r="DY499" s="130"/>
      <c r="DZ499" s="130"/>
      <c r="EA499" s="130"/>
      <c r="EB499" s="130"/>
      <c r="EC499" s="130"/>
      <c r="ED499" s="130"/>
      <c r="EE499" s="130"/>
      <c r="EF499" s="130"/>
      <c r="EG499" s="130"/>
      <c r="EH499" s="130"/>
      <c r="EI499" s="130"/>
      <c r="EJ499" s="130"/>
      <c r="EK499" s="130"/>
      <c r="EL499" s="130"/>
      <c r="EM499" s="130"/>
      <c r="EN499" s="130"/>
      <c r="EO499" s="130"/>
      <c r="EP499" s="30"/>
      <c r="EQ499" s="30"/>
      <c r="ER499" s="30"/>
      <c r="ES499" s="30"/>
      <c r="ET499" s="30"/>
      <c r="EU499" s="30"/>
      <c r="EV499" s="30"/>
      <c r="EW499" s="30"/>
      <c r="EX499" s="30"/>
      <c r="EY499" s="135"/>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c r="KZ499" s="30"/>
      <c r="LA499" s="30"/>
      <c r="LB499" s="30"/>
      <c r="LC499" s="30"/>
      <c r="LD499" s="130"/>
      <c r="LE499" s="130"/>
      <c r="LF499" s="130"/>
      <c r="LG499" s="130"/>
      <c r="LH499" s="130"/>
      <c r="LI499" s="130"/>
      <c r="LJ499" s="130"/>
      <c r="LK499" s="130"/>
      <c r="LL499" s="130"/>
      <c r="LM499" s="130"/>
      <c r="LN499" s="130"/>
      <c r="LO499" s="130"/>
      <c r="LP499" s="130"/>
      <c r="LQ499" s="130"/>
      <c r="LR499" s="130"/>
      <c r="LS499" s="130"/>
      <c r="LT499" s="130"/>
      <c r="LU499" s="130"/>
      <c r="LV499" s="130"/>
      <c r="LW499" s="130"/>
      <c r="LX499" s="135"/>
      <c r="LY499" s="30"/>
      <c r="LZ499" s="30"/>
      <c r="MA499" s="30"/>
      <c r="MB499" s="30"/>
      <c r="MC499" s="30"/>
      <c r="MD499" s="30"/>
      <c r="ME499" s="30"/>
      <c r="MF499" s="30"/>
      <c r="MG499" s="30"/>
      <c r="MH499" s="30"/>
      <c r="MI499" s="30"/>
      <c r="MJ499" s="30"/>
      <c r="MK499" s="30"/>
      <c r="ML499" s="30"/>
      <c r="MM499" s="30"/>
      <c r="MN499" s="30"/>
      <c r="MO499" s="30"/>
      <c r="MP499" s="30"/>
      <c r="MQ499" s="30"/>
      <c r="MR499" s="30"/>
      <c r="MS499" s="30"/>
      <c r="MT499" s="30"/>
      <c r="MU499" s="30"/>
      <c r="MV499" s="30"/>
      <c r="MW499" s="30"/>
      <c r="MX499" s="30"/>
      <c r="MY499" s="30"/>
      <c r="MZ499" s="30"/>
      <c r="NA499" s="30"/>
      <c r="NB499" s="30"/>
      <c r="NC499" s="135"/>
      <c r="ND499" s="30"/>
      <c r="NE499" s="30"/>
      <c r="NF499" s="30"/>
      <c r="NG499" s="30"/>
      <c r="NH499" s="30"/>
      <c r="NI499" s="30"/>
      <c r="NJ499" s="30"/>
      <c r="NK499" s="30"/>
      <c r="NL499" s="30"/>
      <c r="NM499" s="30"/>
      <c r="NN499" s="30"/>
      <c r="NO499" s="30"/>
      <c r="NP499" s="30"/>
      <c r="NQ499" s="30"/>
      <c r="NR499" s="30"/>
      <c r="NS499" s="30"/>
      <c r="NT499" s="30"/>
      <c r="NU499" s="30"/>
      <c r="NV499" s="30"/>
      <c r="NW499" s="30"/>
      <c r="NX499" s="30"/>
      <c r="NY499" s="30"/>
      <c r="NZ499" s="30"/>
      <c r="OA499" s="30"/>
      <c r="OB499" s="30"/>
      <c r="OC499" s="30"/>
      <c r="OD499" s="30"/>
      <c r="OE499" s="30"/>
      <c r="OF499" s="30"/>
      <c r="OG499" s="30"/>
      <c r="OH499" s="30"/>
      <c r="OI499" s="30"/>
      <c r="OJ499" s="30"/>
      <c r="OK499" s="30"/>
      <c r="OL499" s="30"/>
      <c r="OM499" s="30">
        <f t="shared" si="1553"/>
        <v>1</v>
      </c>
      <c r="ON499" s="80"/>
    </row>
    <row r="500" spans="1:404" ht="63.75" hidden="1" customHeight="1">
      <c r="A500" s="311"/>
      <c r="B500" s="80">
        <v>142</v>
      </c>
      <c r="C500" s="16" t="s">
        <v>139</v>
      </c>
      <c r="D500" s="82" t="s">
        <v>2</v>
      </c>
      <c r="E500" s="16" t="s">
        <v>400</v>
      </c>
      <c r="F500" s="82" t="s">
        <v>2</v>
      </c>
      <c r="G500" s="82"/>
      <c r="H500" s="16" t="s">
        <v>400</v>
      </c>
      <c r="I500" s="89" t="s">
        <v>788</v>
      </c>
      <c r="J500" s="79"/>
      <c r="K500" s="30" t="s">
        <v>636</v>
      </c>
      <c r="L500" s="30" t="s">
        <v>957</v>
      </c>
      <c r="M500" s="29" t="s">
        <v>985</v>
      </c>
      <c r="N500" s="93" t="s">
        <v>639</v>
      </c>
      <c r="O500" s="302"/>
      <c r="P500" s="79"/>
      <c r="Q500" s="30"/>
      <c r="R500" s="30"/>
      <c r="S500" s="30"/>
      <c r="T500" s="30"/>
      <c r="U500" s="30"/>
      <c r="V500" s="30"/>
      <c r="W500" s="30"/>
      <c r="X500" s="30"/>
      <c r="Y500" s="30"/>
      <c r="Z500" s="30"/>
      <c r="AA500" s="30" t="s">
        <v>27</v>
      </c>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130"/>
      <c r="CP500" s="130"/>
      <c r="CQ500" s="130"/>
      <c r="CR500" s="130"/>
      <c r="CS500" s="130"/>
      <c r="CT500" s="130"/>
      <c r="CU500" s="130"/>
      <c r="CV500" s="130"/>
      <c r="CW500" s="130"/>
      <c r="CX500" s="130"/>
      <c r="CY500" s="30"/>
      <c r="CZ500" s="30"/>
      <c r="DA500" s="30"/>
      <c r="DB500" s="30"/>
      <c r="DC500" s="30"/>
      <c r="DD500" s="30"/>
      <c r="DE500" s="30"/>
      <c r="DF500" s="30"/>
      <c r="DG500" s="30"/>
      <c r="DH500" s="135"/>
      <c r="DI500" s="30"/>
      <c r="DJ500" s="30"/>
      <c r="DK500" s="30"/>
      <c r="DL500" s="30"/>
      <c r="DM500" s="30"/>
      <c r="DN500" s="30"/>
      <c r="DO500" s="30"/>
      <c r="DP500" s="30"/>
      <c r="DQ500" s="30"/>
      <c r="DR500" s="135"/>
      <c r="DS500" s="30"/>
      <c r="DT500" s="30"/>
      <c r="DU500" s="30"/>
      <c r="DV500" s="130"/>
      <c r="DW500" s="130"/>
      <c r="DX500" s="130"/>
      <c r="DY500" s="130"/>
      <c r="DZ500" s="130"/>
      <c r="EA500" s="130"/>
      <c r="EB500" s="130"/>
      <c r="EC500" s="130"/>
      <c r="ED500" s="130"/>
      <c r="EE500" s="130"/>
      <c r="EF500" s="130"/>
      <c r="EG500" s="130"/>
      <c r="EH500" s="130"/>
      <c r="EI500" s="130"/>
      <c r="EJ500" s="130"/>
      <c r="EK500" s="130"/>
      <c r="EL500" s="130"/>
      <c r="EM500" s="130"/>
      <c r="EN500" s="130"/>
      <c r="EO500" s="130"/>
      <c r="EP500" s="30"/>
      <c r="EQ500" s="30"/>
      <c r="ER500" s="30"/>
      <c r="ES500" s="30"/>
      <c r="ET500" s="30"/>
      <c r="EU500" s="30"/>
      <c r="EV500" s="30"/>
      <c r="EW500" s="30"/>
      <c r="EX500" s="30"/>
      <c r="EY500" s="135"/>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c r="IM500" s="30"/>
      <c r="IN500" s="30"/>
      <c r="IO500" s="30"/>
      <c r="IP500" s="30"/>
      <c r="IQ500" s="30"/>
      <c r="IR500" s="30"/>
      <c r="IS500" s="30"/>
      <c r="IT500" s="30"/>
      <c r="IU500" s="30"/>
      <c r="IV500" s="30"/>
      <c r="IW500" s="30"/>
      <c r="IX500" s="30"/>
      <c r="IY500" s="30"/>
      <c r="IZ500" s="30"/>
      <c r="JA500" s="30"/>
      <c r="JB500" s="30"/>
      <c r="JC500" s="30"/>
      <c r="JD500" s="30"/>
      <c r="JE500" s="30"/>
      <c r="JF500" s="30"/>
      <c r="JG500" s="30"/>
      <c r="JH500" s="30"/>
      <c r="JI500" s="30"/>
      <c r="JJ500" s="30"/>
      <c r="JK500" s="30"/>
      <c r="JL500" s="30"/>
      <c r="JM500" s="30"/>
      <c r="JN500" s="30"/>
      <c r="JO500" s="30"/>
      <c r="JP500" s="30"/>
      <c r="JQ500" s="30"/>
      <c r="JR500" s="30"/>
      <c r="JS500" s="30"/>
      <c r="JT500" s="30"/>
      <c r="JU500" s="30"/>
      <c r="JV500" s="30"/>
      <c r="JW500" s="30"/>
      <c r="JX500" s="30"/>
      <c r="JY500" s="30"/>
      <c r="JZ500" s="30"/>
      <c r="KA500" s="30"/>
      <c r="KB500" s="30"/>
      <c r="KC500" s="30"/>
      <c r="KD500" s="30"/>
      <c r="KE500" s="30"/>
      <c r="KF500" s="30"/>
      <c r="KG500" s="30"/>
      <c r="KH500" s="30"/>
      <c r="KI500" s="30"/>
      <c r="KJ500" s="30"/>
      <c r="KK500" s="30"/>
      <c r="KL500" s="30"/>
      <c r="KM500" s="30"/>
      <c r="KN500" s="30"/>
      <c r="KO500" s="30"/>
      <c r="KP500" s="30"/>
      <c r="KQ500" s="30"/>
      <c r="KR500" s="30"/>
      <c r="KS500" s="30"/>
      <c r="KT500" s="30"/>
      <c r="KU500" s="30"/>
      <c r="KV500" s="30"/>
      <c r="KW500" s="30"/>
      <c r="KX500" s="30"/>
      <c r="KY500" s="30"/>
      <c r="KZ500" s="30"/>
      <c r="LA500" s="30"/>
      <c r="LB500" s="30"/>
      <c r="LC500" s="30"/>
      <c r="LD500" s="130"/>
      <c r="LE500" s="130"/>
      <c r="LF500" s="130"/>
      <c r="LG500" s="130"/>
      <c r="LH500" s="130"/>
      <c r="LI500" s="130"/>
      <c r="LJ500" s="130"/>
      <c r="LK500" s="130"/>
      <c r="LL500" s="130"/>
      <c r="LM500" s="130"/>
      <c r="LN500" s="130"/>
      <c r="LO500" s="130"/>
      <c r="LP500" s="130"/>
      <c r="LQ500" s="130"/>
      <c r="LR500" s="130"/>
      <c r="LS500" s="130"/>
      <c r="LT500" s="130"/>
      <c r="LU500" s="130"/>
      <c r="LV500" s="130"/>
      <c r="LW500" s="130"/>
      <c r="LX500" s="135"/>
      <c r="LY500" s="30"/>
      <c r="LZ500" s="30"/>
      <c r="MA500" s="30"/>
      <c r="MB500" s="30"/>
      <c r="MC500" s="30"/>
      <c r="MD500" s="30"/>
      <c r="ME500" s="30"/>
      <c r="MF500" s="30"/>
      <c r="MG500" s="30"/>
      <c r="MH500" s="30"/>
      <c r="MI500" s="30"/>
      <c r="MJ500" s="30"/>
      <c r="MK500" s="30"/>
      <c r="ML500" s="30"/>
      <c r="MM500" s="30"/>
      <c r="MN500" s="30"/>
      <c r="MO500" s="30"/>
      <c r="MP500" s="30"/>
      <c r="MQ500" s="30"/>
      <c r="MR500" s="30"/>
      <c r="MS500" s="30"/>
      <c r="MT500" s="30"/>
      <c r="MU500" s="30"/>
      <c r="MV500" s="30"/>
      <c r="MW500" s="30"/>
      <c r="MX500" s="30"/>
      <c r="MY500" s="30"/>
      <c r="MZ500" s="30"/>
      <c r="NA500" s="30"/>
      <c r="NB500" s="30"/>
      <c r="NC500" s="135"/>
      <c r="ND500" s="30"/>
      <c r="NE500" s="30"/>
      <c r="NF500" s="30"/>
      <c r="NG500" s="30"/>
      <c r="NH500" s="30"/>
      <c r="NI500" s="30"/>
      <c r="NJ500" s="30"/>
      <c r="NK500" s="30"/>
      <c r="NL500" s="30"/>
      <c r="NM500" s="30"/>
      <c r="NN500" s="30"/>
      <c r="NO500" s="30"/>
      <c r="NP500" s="30"/>
      <c r="NQ500" s="30"/>
      <c r="NR500" s="30"/>
      <c r="NS500" s="30"/>
      <c r="NT500" s="30"/>
      <c r="NU500" s="30"/>
      <c r="NV500" s="30"/>
      <c r="NW500" s="30"/>
      <c r="NX500" s="30"/>
      <c r="NY500" s="30"/>
      <c r="NZ500" s="30"/>
      <c r="OA500" s="30"/>
      <c r="OB500" s="30"/>
      <c r="OC500" s="30"/>
      <c r="OD500" s="30"/>
      <c r="OE500" s="30"/>
      <c r="OF500" s="30"/>
      <c r="OG500" s="30"/>
      <c r="OH500" s="30"/>
      <c r="OI500" s="30"/>
      <c r="OJ500" s="30"/>
      <c r="OK500" s="30"/>
      <c r="OL500" s="30"/>
      <c r="OM500" s="30">
        <f t="shared" si="1553"/>
        <v>1</v>
      </c>
      <c r="ON500" s="80"/>
    </row>
    <row r="501" spans="1:404" ht="18.75" customHeight="1">
      <c r="A501" s="28"/>
      <c r="B501" s="13"/>
      <c r="C501" s="296" t="s">
        <v>46</v>
      </c>
      <c r="D501" s="296"/>
      <c r="E501" s="296"/>
      <c r="F501" s="82"/>
      <c r="G501" s="164">
        <f>COUNTIF(G502:G537,"x")</f>
        <v>0</v>
      </c>
      <c r="H501" s="12"/>
      <c r="I501" s="17"/>
      <c r="J501" s="54"/>
      <c r="K501" s="105"/>
      <c r="L501" s="105"/>
      <c r="M501" s="105"/>
      <c r="N501" s="105"/>
      <c r="O501" s="25">
        <f>COUNTIF(O502:O547,"x")</f>
        <v>7</v>
      </c>
      <c r="P501" s="12">
        <f>SUM(P502:P537)</f>
        <v>3</v>
      </c>
      <c r="Q501" s="108" t="s">
        <v>122</v>
      </c>
      <c r="R501" s="108" t="s">
        <v>122</v>
      </c>
      <c r="S501" s="108" t="s">
        <v>122</v>
      </c>
      <c r="T501" s="108" t="s">
        <v>122</v>
      </c>
      <c r="U501" s="108" t="s">
        <v>122</v>
      </c>
      <c r="V501" s="124" t="s">
        <v>122</v>
      </c>
      <c r="W501" s="124" t="s">
        <v>122</v>
      </c>
      <c r="X501" s="124" t="s">
        <v>122</v>
      </c>
      <c r="Y501" s="124" t="s">
        <v>122</v>
      </c>
      <c r="Z501" s="124" t="s">
        <v>122</v>
      </c>
      <c r="AA501" s="108" t="s">
        <v>122</v>
      </c>
      <c r="AB501" s="124"/>
      <c r="AC501" s="124"/>
      <c r="AD501" s="124"/>
      <c r="AE501" s="119"/>
      <c r="AF501" s="120"/>
      <c r="AG501" s="120"/>
      <c r="AH501" s="120"/>
      <c r="AI501" s="25"/>
      <c r="AJ501" s="25"/>
      <c r="AK501" s="120"/>
      <c r="AL501" s="120"/>
      <c r="AM501" s="120"/>
      <c r="AN501" s="120"/>
      <c r="AO501" s="120"/>
      <c r="AP501" s="25"/>
      <c r="AQ501" s="120"/>
      <c r="AR501" s="25"/>
      <c r="AS501" s="120"/>
      <c r="AT501" s="120"/>
      <c r="AU501" s="120"/>
      <c r="AV501" s="164"/>
      <c r="AW501" s="120"/>
      <c r="AX501" s="120"/>
      <c r="AY501" s="120"/>
      <c r="AZ501" s="120"/>
      <c r="BA501" s="119"/>
      <c r="BB501" s="119"/>
      <c r="BC501" s="119"/>
      <c r="BD501" s="119"/>
      <c r="BE501" s="119"/>
      <c r="BF501" s="119"/>
      <c r="BG501" s="119"/>
      <c r="BH501" s="119"/>
      <c r="BI501" s="119"/>
      <c r="BJ501" s="119"/>
      <c r="BK501" s="120"/>
      <c r="BL501" s="120"/>
      <c r="BM501" s="120"/>
      <c r="BN501" s="164"/>
      <c r="BO501" s="164"/>
      <c r="BP501" s="164"/>
      <c r="BQ501" s="120"/>
      <c r="BR501" s="120"/>
      <c r="BS501" s="120"/>
      <c r="BT501" s="120"/>
      <c r="BU501" s="120"/>
      <c r="BV501" s="120"/>
      <c r="BW501" s="120"/>
      <c r="BX501" s="120"/>
      <c r="BY501" s="120"/>
      <c r="BZ501" s="120"/>
      <c r="CA501" s="120"/>
      <c r="CB501" s="120"/>
      <c r="CC501" s="120"/>
      <c r="CD501" s="120"/>
      <c r="CE501" s="120"/>
      <c r="CF501" s="119"/>
      <c r="CG501" s="119"/>
      <c r="CH501" s="119"/>
      <c r="CI501" s="119"/>
      <c r="CJ501" s="119"/>
      <c r="CK501" s="119"/>
      <c r="CL501" s="119"/>
      <c r="CM501" s="119"/>
      <c r="CN501" s="119"/>
      <c r="CO501" s="125"/>
      <c r="CP501" s="125"/>
      <c r="CQ501" s="125"/>
      <c r="CR501" s="125"/>
      <c r="CS501" s="125"/>
      <c r="CT501" s="125"/>
      <c r="CU501" s="125"/>
      <c r="CV501" s="125"/>
      <c r="CW501" s="125"/>
      <c r="CX501" s="125"/>
      <c r="CY501" s="120"/>
      <c r="CZ501" s="120"/>
      <c r="DA501" s="120"/>
      <c r="DB501" s="120"/>
      <c r="DC501" s="120"/>
      <c r="DD501" s="120"/>
      <c r="DE501" s="120"/>
      <c r="DF501" s="120"/>
      <c r="DG501" s="120"/>
      <c r="DH501" s="126"/>
      <c r="DI501" s="120"/>
      <c r="DJ501" s="120"/>
      <c r="DK501" s="120"/>
      <c r="DL501" s="120"/>
      <c r="DM501" s="120"/>
      <c r="DN501" s="120"/>
      <c r="DO501" s="120"/>
      <c r="DP501" s="120"/>
      <c r="DQ501" s="120"/>
      <c r="DR501" s="126"/>
      <c r="DS501" s="119"/>
      <c r="DT501" s="119"/>
      <c r="DU501" s="119"/>
      <c r="DV501" s="125"/>
      <c r="DW501" s="203"/>
      <c r="DX501" s="203"/>
      <c r="DY501" s="203"/>
      <c r="DZ501" s="203"/>
      <c r="EA501" s="203"/>
      <c r="EB501" s="203"/>
      <c r="EC501" s="203"/>
      <c r="ED501" s="203"/>
      <c r="EE501" s="125"/>
      <c r="EF501" s="125"/>
      <c r="EG501" s="125"/>
      <c r="EH501" s="125"/>
      <c r="EI501" s="125"/>
      <c r="EJ501" s="125"/>
      <c r="EK501" s="125"/>
      <c r="EL501" s="125"/>
      <c r="EM501" s="125"/>
      <c r="EN501" s="125"/>
      <c r="EO501" s="125"/>
      <c r="EP501" s="120"/>
      <c r="EQ501" s="120"/>
      <c r="ER501" s="120"/>
      <c r="ES501" s="120"/>
      <c r="ET501" s="120"/>
      <c r="EU501" s="120"/>
      <c r="EV501" s="120"/>
      <c r="EW501" s="120"/>
      <c r="EX501" s="120"/>
      <c r="EY501" s="126"/>
      <c r="EZ501" s="119"/>
      <c r="FA501" s="119"/>
      <c r="FB501" s="119"/>
      <c r="FC501" s="120"/>
      <c r="FD501" s="120"/>
      <c r="FE501" s="120"/>
      <c r="FF501" s="120"/>
      <c r="FG501" s="120"/>
      <c r="FH501" s="120"/>
      <c r="FI501" s="120"/>
      <c r="FJ501" s="120"/>
      <c r="FK501" s="120"/>
      <c r="FL501" s="120"/>
      <c r="FM501" s="120"/>
      <c r="FN501" s="120"/>
      <c r="FO501" s="120"/>
      <c r="FP501" s="120"/>
      <c r="FQ501" s="120"/>
      <c r="FR501" s="120"/>
      <c r="FS501" s="120"/>
      <c r="FT501" s="120"/>
      <c r="FU501" s="119"/>
      <c r="FV501" s="119"/>
      <c r="FW501" s="119"/>
      <c r="FX501" s="119"/>
      <c r="FY501" s="119"/>
      <c r="FZ501" s="119"/>
      <c r="GA501" s="119"/>
      <c r="GB501" s="119"/>
      <c r="GC501" s="119"/>
      <c r="GD501" s="119"/>
      <c r="GE501" s="119"/>
      <c r="GF501" s="119"/>
      <c r="GG501" s="120"/>
      <c r="GH501" s="120"/>
      <c r="GI501" s="120"/>
      <c r="GJ501" s="120"/>
      <c r="GK501" s="120"/>
      <c r="GL501" s="120"/>
      <c r="GM501" s="120"/>
      <c r="GN501" s="120"/>
      <c r="GO501" s="164"/>
      <c r="GP501" s="164"/>
      <c r="GQ501" s="164"/>
      <c r="GR501" s="164"/>
      <c r="GS501" s="164"/>
      <c r="GT501" s="120"/>
      <c r="GU501" s="120"/>
      <c r="GV501" s="120"/>
      <c r="GW501" s="120"/>
      <c r="GX501" s="119"/>
      <c r="GY501" s="119"/>
      <c r="GZ501" s="119"/>
      <c r="HA501" s="119"/>
      <c r="HB501" s="119"/>
      <c r="HC501" s="119"/>
      <c r="HD501" s="119"/>
      <c r="HE501" s="119"/>
      <c r="HF501" s="119"/>
      <c r="HG501" s="119"/>
      <c r="HH501" s="119"/>
      <c r="HI501" s="120"/>
      <c r="HJ501" s="119"/>
      <c r="HK501" s="119"/>
      <c r="HL501" s="119"/>
      <c r="HM501" s="119"/>
      <c r="HN501" s="120"/>
      <c r="HO501" s="120"/>
      <c r="HP501" s="120"/>
      <c r="HQ501" s="120"/>
      <c r="HR501" s="120"/>
      <c r="HS501" s="120"/>
      <c r="HT501" s="120"/>
      <c r="HU501" s="120"/>
      <c r="HV501" s="120"/>
      <c r="HW501" s="120"/>
      <c r="HX501" s="120"/>
      <c r="HY501" s="120"/>
      <c r="HZ501" s="120"/>
      <c r="IA501" s="120"/>
      <c r="IB501" s="120"/>
      <c r="IC501" s="119"/>
      <c r="ID501" s="119"/>
      <c r="IE501" s="119"/>
      <c r="IF501" s="119"/>
      <c r="IG501" s="119"/>
      <c r="IH501" s="119"/>
      <c r="II501" s="119"/>
      <c r="IJ501" s="119"/>
      <c r="IK501" s="119"/>
      <c r="IL501" s="119"/>
      <c r="IM501" s="119"/>
      <c r="IN501" s="119"/>
      <c r="IO501" s="119"/>
      <c r="IP501" s="119"/>
      <c r="IQ501" s="119"/>
      <c r="IR501" s="119"/>
      <c r="IS501" s="119"/>
      <c r="IT501" s="119"/>
      <c r="IU501" s="119"/>
      <c r="IV501" s="119"/>
      <c r="IW501" s="119"/>
      <c r="IX501" s="119"/>
      <c r="IY501" s="119"/>
      <c r="IZ501" s="119"/>
      <c r="JA501" s="120"/>
      <c r="JB501" s="120"/>
      <c r="JC501" s="120"/>
      <c r="JD501" s="120"/>
      <c r="JE501" s="120"/>
      <c r="JF501" s="120"/>
      <c r="JG501" s="119"/>
      <c r="JH501" s="119"/>
      <c r="JI501" s="119"/>
      <c r="JJ501" s="119"/>
      <c r="JK501" s="119"/>
      <c r="JL501" s="119"/>
      <c r="JM501" s="119"/>
      <c r="JN501" s="119"/>
      <c r="JO501" s="119"/>
      <c r="JP501" s="119"/>
      <c r="JQ501" s="119"/>
      <c r="JR501" s="119"/>
      <c r="JS501" s="119"/>
      <c r="JT501" s="119"/>
      <c r="JU501" s="119"/>
      <c r="JV501" s="119"/>
      <c r="JW501" s="119"/>
      <c r="JX501" s="119"/>
      <c r="JY501" s="119"/>
      <c r="JZ501" s="119"/>
      <c r="KA501" s="119"/>
      <c r="KB501" s="119"/>
      <c r="KC501" s="230"/>
      <c r="KD501" s="230"/>
      <c r="KE501" s="230"/>
      <c r="KF501" s="230"/>
      <c r="KG501" s="230"/>
      <c r="KH501" s="230"/>
      <c r="KI501" s="230"/>
      <c r="KJ501" s="230"/>
      <c r="KK501" s="230"/>
      <c r="KL501" s="230"/>
      <c r="KM501" s="230"/>
      <c r="KN501" s="230"/>
      <c r="KO501" s="230"/>
      <c r="KP501" s="230"/>
      <c r="KQ501" s="119"/>
      <c r="KR501" s="119"/>
      <c r="KS501" s="119"/>
      <c r="KT501" s="119"/>
      <c r="KU501" s="119"/>
      <c r="KV501" s="119"/>
      <c r="KW501" s="119"/>
      <c r="KX501" s="119"/>
      <c r="KY501" s="119"/>
      <c r="KZ501" s="119"/>
      <c r="LA501" s="119"/>
      <c r="LB501" s="119"/>
      <c r="LC501" s="119"/>
      <c r="LD501" s="125"/>
      <c r="LE501" s="125"/>
      <c r="LF501" s="125"/>
      <c r="LG501" s="231"/>
      <c r="LH501" s="231"/>
      <c r="LI501" s="231"/>
      <c r="LJ501" s="231"/>
      <c r="LK501" s="231"/>
      <c r="LL501" s="231"/>
      <c r="LM501" s="231"/>
      <c r="LN501" s="231"/>
      <c r="LO501" s="231"/>
      <c r="LP501" s="231"/>
      <c r="LQ501" s="231"/>
      <c r="LR501" s="231"/>
      <c r="LS501" s="125"/>
      <c r="LT501" s="125"/>
      <c r="LU501" s="125"/>
      <c r="LV501" s="125"/>
      <c r="LW501" s="125"/>
      <c r="LX501" s="126"/>
      <c r="LY501" s="119"/>
      <c r="LZ501" s="119"/>
      <c r="MA501" s="119"/>
      <c r="MB501" s="119"/>
      <c r="MC501" s="119"/>
      <c r="MD501" s="119"/>
      <c r="ME501" s="119"/>
      <c r="MF501" s="119"/>
      <c r="MG501" s="119"/>
      <c r="MH501" s="119"/>
      <c r="MI501" s="119"/>
      <c r="MJ501" s="119"/>
      <c r="MK501" s="230"/>
      <c r="ML501" s="230"/>
      <c r="MM501" s="230"/>
      <c r="MN501" s="230"/>
      <c r="MO501" s="230"/>
      <c r="MP501" s="230"/>
      <c r="MQ501" s="230"/>
      <c r="MR501" s="230"/>
      <c r="MS501" s="230"/>
      <c r="MT501" s="230"/>
      <c r="MU501" s="230"/>
      <c r="MV501" s="230"/>
      <c r="MW501" s="230"/>
      <c r="MX501" s="230"/>
      <c r="MY501" s="119"/>
      <c r="MZ501" s="119"/>
      <c r="NA501" s="119"/>
      <c r="NB501" s="119"/>
      <c r="NC501" s="126"/>
      <c r="ND501" s="119"/>
      <c r="NE501" s="119"/>
      <c r="NF501" s="119"/>
      <c r="NG501" s="119"/>
      <c r="NH501" s="119"/>
      <c r="NI501" s="119"/>
      <c r="NJ501" s="119"/>
      <c r="NK501" s="119"/>
      <c r="NL501" s="119"/>
      <c r="NM501" s="119"/>
      <c r="NN501" s="119"/>
      <c r="NO501" s="119"/>
      <c r="NP501" s="119"/>
      <c r="NQ501" s="119"/>
      <c r="NR501" s="119"/>
      <c r="NS501" s="119"/>
      <c r="NT501" s="119"/>
      <c r="NU501" s="119"/>
      <c r="NV501" s="119"/>
      <c r="NW501" s="119"/>
      <c r="NX501" s="119"/>
      <c r="NY501" s="119"/>
      <c r="NZ501" s="119"/>
      <c r="OA501" s="119"/>
      <c r="OB501" s="119"/>
      <c r="OC501" s="119"/>
      <c r="OD501" s="119"/>
      <c r="OE501" s="119"/>
      <c r="OF501" s="119"/>
      <c r="OG501" s="119"/>
      <c r="OH501" s="119"/>
      <c r="OI501" s="119"/>
      <c r="OJ501" s="119"/>
      <c r="OK501" s="119"/>
      <c r="OL501" s="119"/>
      <c r="OM501" s="30"/>
      <c r="ON501" s="15"/>
    </row>
    <row r="502" spans="1:404" ht="38.25" hidden="1" customHeight="1">
      <c r="A502" s="309">
        <v>431</v>
      </c>
      <c r="B502" s="51">
        <v>143</v>
      </c>
      <c r="C502" s="16" t="s">
        <v>401</v>
      </c>
      <c r="D502" s="14" t="s">
        <v>0</v>
      </c>
      <c r="E502" s="16" t="s">
        <v>402</v>
      </c>
      <c r="F502" s="82" t="s">
        <v>2</v>
      </c>
      <c r="G502" s="14"/>
      <c r="H502" s="89" t="s">
        <v>402</v>
      </c>
      <c r="I502" s="49" t="s">
        <v>797</v>
      </c>
      <c r="J502" s="54"/>
      <c r="K502" s="30" t="s">
        <v>958</v>
      </c>
      <c r="L502" s="30" t="s">
        <v>957</v>
      </c>
      <c r="M502" s="29" t="s">
        <v>985</v>
      </c>
      <c r="N502" s="93" t="s">
        <v>639</v>
      </c>
      <c r="O502" s="300" t="s">
        <v>27</v>
      </c>
      <c r="P502" s="54"/>
      <c r="Q502" s="30" t="s">
        <v>27</v>
      </c>
      <c r="R502" s="30"/>
      <c r="S502" s="30"/>
      <c r="T502" s="30"/>
      <c r="U502" s="30"/>
      <c r="V502" s="30"/>
      <c r="W502" s="30"/>
      <c r="X502" s="30"/>
      <c r="Y502" s="30"/>
      <c r="Z502" s="30"/>
      <c r="AA502" s="30"/>
      <c r="AB502" s="152" t="s">
        <v>1068</v>
      </c>
      <c r="AC502" s="152" t="s">
        <v>1068</v>
      </c>
      <c r="AD502" s="152" t="s">
        <v>1068</v>
      </c>
      <c r="AE502" s="30">
        <v>1</v>
      </c>
      <c r="AF502" s="30">
        <v>1</v>
      </c>
      <c r="AG502" s="30">
        <v>2</v>
      </c>
      <c r="AH502" s="30">
        <v>2</v>
      </c>
      <c r="AI502" s="23">
        <v>1</v>
      </c>
      <c r="AJ502" s="23">
        <v>1</v>
      </c>
      <c r="AK502" s="30">
        <v>2</v>
      </c>
      <c r="AL502" s="30">
        <v>2</v>
      </c>
      <c r="AM502" s="30">
        <v>2</v>
      </c>
      <c r="AN502" s="30">
        <v>2</v>
      </c>
      <c r="AO502" s="30">
        <v>2</v>
      </c>
      <c r="AP502" s="23">
        <v>2</v>
      </c>
      <c r="AQ502" s="30">
        <v>2</v>
      </c>
      <c r="AR502" s="23">
        <v>1</v>
      </c>
      <c r="AS502" s="30">
        <v>2</v>
      </c>
      <c r="AT502" s="30">
        <v>2</v>
      </c>
      <c r="AU502" s="30">
        <v>2</v>
      </c>
      <c r="AV502" s="30">
        <v>2</v>
      </c>
      <c r="AW502" s="173">
        <f>COUNTIF(AE502:AV502,"2")</f>
        <v>13</v>
      </c>
      <c r="AX502" s="174">
        <f t="shared" ref="AX502" si="1638">AW502/(AW502+AY502+BA502+BC502)</f>
        <v>0.72222222222222221</v>
      </c>
      <c r="AY502" s="173">
        <f>COUNTIF(AE502:AV502,"1")</f>
        <v>5</v>
      </c>
      <c r="AZ502" s="174">
        <f t="shared" ref="AZ502" si="1639">AY502/(AW502+AY502+BA502+BC502)</f>
        <v>0.27777777777777779</v>
      </c>
      <c r="BA502" s="173">
        <f>COUNTIF(AE502:AV502,"0")</f>
        <v>0</v>
      </c>
      <c r="BB502" s="174">
        <f t="shared" ref="BB502" si="1640">BA502/(AW502+AY502+BA502+BC502)</f>
        <v>0</v>
      </c>
      <c r="BC502" s="173">
        <f>COUNTIF(AE502:AV502,"KĐG")</f>
        <v>0</v>
      </c>
      <c r="BD502" s="174">
        <f t="shared" ref="BD502" si="1641">BC502/(AW502+AY502+BA502+BC502)</f>
        <v>0</v>
      </c>
      <c r="BE502" s="175">
        <f t="shared" ref="BE502" si="1642">(((AW502*2)+(AY502*1)+(BA502*0)))/(AW502+AY502+BA502)</f>
        <v>1.7222222222222223</v>
      </c>
      <c r="BF502" s="169" t="str">
        <f t="shared" ref="BF502" si="1643">IF(BD502&gt;=50%,"KĐG",IF(BE502&gt;=1.6,"ĐMT",IF(BE502&gt;=1,"CCG","CĐ")))</f>
        <v>ĐMT</v>
      </c>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130"/>
      <c r="CP502" s="130"/>
      <c r="CQ502" s="130"/>
      <c r="CR502" s="130"/>
      <c r="CS502" s="130"/>
      <c r="CT502" s="130"/>
      <c r="CU502" s="130"/>
      <c r="CV502" s="130"/>
      <c r="CW502" s="130"/>
      <c r="CX502" s="130"/>
      <c r="CY502" s="30"/>
      <c r="CZ502" s="30"/>
      <c r="DA502" s="30"/>
      <c r="DB502" s="30"/>
      <c r="DC502" s="30"/>
      <c r="DD502" s="30"/>
      <c r="DE502" s="30"/>
      <c r="DF502" s="30"/>
      <c r="DG502" s="30"/>
      <c r="DH502" s="135"/>
      <c r="DI502" s="30"/>
      <c r="DJ502" s="30"/>
      <c r="DK502" s="30"/>
      <c r="DL502" s="30"/>
      <c r="DM502" s="30"/>
      <c r="DN502" s="30"/>
      <c r="DO502" s="30"/>
      <c r="DP502" s="30"/>
      <c r="DQ502" s="30"/>
      <c r="DR502" s="135"/>
      <c r="DS502" s="30"/>
      <c r="DT502" s="30"/>
      <c r="DU502" s="30"/>
      <c r="DV502" s="130"/>
      <c r="DW502" s="130"/>
      <c r="DX502" s="130"/>
      <c r="DY502" s="130"/>
      <c r="DZ502" s="130"/>
      <c r="EA502" s="130"/>
      <c r="EB502" s="130"/>
      <c r="EC502" s="130"/>
      <c r="ED502" s="130"/>
      <c r="EE502" s="130"/>
      <c r="EF502" s="130"/>
      <c r="EG502" s="130"/>
      <c r="EH502" s="130"/>
      <c r="EI502" s="130"/>
      <c r="EJ502" s="130"/>
      <c r="EK502" s="130"/>
      <c r="EL502" s="130"/>
      <c r="EM502" s="130"/>
      <c r="EN502" s="130"/>
      <c r="EO502" s="130"/>
      <c r="EP502" s="30"/>
      <c r="EQ502" s="30"/>
      <c r="ER502" s="30"/>
      <c r="ES502" s="30"/>
      <c r="ET502" s="30"/>
      <c r="EU502" s="30"/>
      <c r="EV502" s="30"/>
      <c r="EW502" s="30"/>
      <c r="EX502" s="30"/>
      <c r="EY502" s="135"/>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c r="JW502" s="30"/>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30"/>
      <c r="KX502" s="30"/>
      <c r="KY502" s="30"/>
      <c r="KZ502" s="30"/>
      <c r="LA502" s="30"/>
      <c r="LB502" s="30"/>
      <c r="LC502" s="30"/>
      <c r="LD502" s="130"/>
      <c r="LE502" s="130"/>
      <c r="LF502" s="130"/>
      <c r="LG502" s="130"/>
      <c r="LH502" s="130"/>
      <c r="LI502" s="130"/>
      <c r="LJ502" s="130"/>
      <c r="LK502" s="130"/>
      <c r="LL502" s="130"/>
      <c r="LM502" s="130"/>
      <c r="LN502" s="130"/>
      <c r="LO502" s="130"/>
      <c r="LP502" s="130"/>
      <c r="LQ502" s="130"/>
      <c r="LR502" s="130"/>
      <c r="LS502" s="130"/>
      <c r="LT502" s="130"/>
      <c r="LU502" s="130"/>
      <c r="LV502" s="130"/>
      <c r="LW502" s="130"/>
      <c r="LX502" s="135"/>
      <c r="LY502" s="30"/>
      <c r="LZ502" s="30"/>
      <c r="MA502" s="30"/>
      <c r="MB502" s="30"/>
      <c r="MC502" s="30"/>
      <c r="MD502" s="30"/>
      <c r="ME502" s="30"/>
      <c r="MF502" s="30"/>
      <c r="MG502" s="30"/>
      <c r="MH502" s="30"/>
      <c r="MI502" s="30"/>
      <c r="MJ502" s="30"/>
      <c r="MK502" s="30"/>
      <c r="ML502" s="30"/>
      <c r="MM502" s="30"/>
      <c r="MN502" s="30"/>
      <c r="MO502" s="30"/>
      <c r="MP502" s="30"/>
      <c r="MQ502" s="30"/>
      <c r="MR502" s="30"/>
      <c r="MS502" s="30"/>
      <c r="MT502" s="30"/>
      <c r="MU502" s="30"/>
      <c r="MV502" s="30"/>
      <c r="MW502" s="30"/>
      <c r="MX502" s="30"/>
      <c r="MY502" s="30"/>
      <c r="MZ502" s="30"/>
      <c r="NA502" s="30"/>
      <c r="NB502" s="30"/>
      <c r="NC502" s="135"/>
      <c r="ND502" s="30"/>
      <c r="NE502" s="30"/>
      <c r="NF502" s="30"/>
      <c r="NG502" s="30"/>
      <c r="NH502" s="30"/>
      <c r="NI502" s="30"/>
      <c r="NJ502" s="30"/>
      <c r="NK502" s="30"/>
      <c r="NL502" s="30"/>
      <c r="NM502" s="30"/>
      <c r="NN502" s="30"/>
      <c r="NO502" s="30"/>
      <c r="NP502" s="30"/>
      <c r="NQ502" s="30"/>
      <c r="NR502" s="30"/>
      <c r="NS502" s="30"/>
      <c r="NT502" s="30"/>
      <c r="NU502" s="30"/>
      <c r="NV502" s="30"/>
      <c r="NW502" s="30"/>
      <c r="NX502" s="30"/>
      <c r="NY502" s="30"/>
      <c r="NZ502" s="30"/>
      <c r="OA502" s="30"/>
      <c r="OB502" s="30"/>
      <c r="OC502" s="30"/>
      <c r="OD502" s="30"/>
      <c r="OE502" s="30"/>
      <c r="OF502" s="30"/>
      <c r="OG502" s="30"/>
      <c r="OH502" s="30"/>
      <c r="OI502" s="30"/>
      <c r="OJ502" s="30"/>
      <c r="OK502" s="30"/>
      <c r="OL502" s="30"/>
      <c r="OM502" s="30">
        <f t="shared" ref="OM502:OM547" si="1644">COUNTIF(Q502:AA502,"x")</f>
        <v>1</v>
      </c>
      <c r="ON502" s="121"/>
    </row>
    <row r="503" spans="1:404" ht="42.75" hidden="1" customHeight="1">
      <c r="A503" s="310"/>
      <c r="B503" s="80">
        <v>143</v>
      </c>
      <c r="C503" s="16" t="s">
        <v>401</v>
      </c>
      <c r="D503" s="82" t="s">
        <v>0</v>
      </c>
      <c r="E503" s="16" t="s">
        <v>402</v>
      </c>
      <c r="F503" s="82" t="s">
        <v>2</v>
      </c>
      <c r="G503" s="82"/>
      <c r="H503" s="89" t="s">
        <v>402</v>
      </c>
      <c r="I503" s="49" t="s">
        <v>797</v>
      </c>
      <c r="J503" s="79"/>
      <c r="K503" s="30" t="s">
        <v>958</v>
      </c>
      <c r="L503" s="30" t="s">
        <v>957</v>
      </c>
      <c r="M503" s="29" t="s">
        <v>985</v>
      </c>
      <c r="N503" s="93" t="s">
        <v>639</v>
      </c>
      <c r="O503" s="301"/>
      <c r="P503" s="79"/>
      <c r="Q503" s="30"/>
      <c r="R503" s="30" t="s">
        <v>27</v>
      </c>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152" t="s">
        <v>1068</v>
      </c>
      <c r="BH503" s="152" t="s">
        <v>1068</v>
      </c>
      <c r="BI503" s="152" t="s">
        <v>1068</v>
      </c>
      <c r="BJ503" s="30">
        <v>2</v>
      </c>
      <c r="BK503" s="30">
        <v>1</v>
      </c>
      <c r="BL503" s="30">
        <v>2</v>
      </c>
      <c r="BM503" s="30">
        <v>2</v>
      </c>
      <c r="BN503" s="23">
        <v>1</v>
      </c>
      <c r="BO503" s="23">
        <v>2</v>
      </c>
      <c r="BP503" s="30">
        <v>2</v>
      </c>
      <c r="BQ503" s="30">
        <v>2</v>
      </c>
      <c r="BR503" s="30">
        <v>2</v>
      </c>
      <c r="BS503" s="30">
        <v>2</v>
      </c>
      <c r="BT503" s="30">
        <v>2</v>
      </c>
      <c r="BU503" s="23">
        <v>2</v>
      </c>
      <c r="BV503" s="30">
        <v>2</v>
      </c>
      <c r="BW503" s="23">
        <v>1</v>
      </c>
      <c r="BX503" s="30">
        <v>2</v>
      </c>
      <c r="BY503" s="30">
        <v>2</v>
      </c>
      <c r="BZ503" s="30">
        <v>2</v>
      </c>
      <c r="CA503" s="30">
        <v>1</v>
      </c>
      <c r="CB503" s="30"/>
      <c r="CC503" s="185">
        <f>COUNTIF(BJ503:CA503,"2")</f>
        <v>14</v>
      </c>
      <c r="CD503" s="186">
        <f t="shared" ref="CD503" si="1645">CC503/(CC503+CE503+CG503+CI503)</f>
        <v>0.77777777777777779</v>
      </c>
      <c r="CE503" s="185">
        <f>COUNTIF(BJ503:CA503,"1")</f>
        <v>4</v>
      </c>
      <c r="CF503" s="186">
        <f t="shared" ref="CF503" si="1646">CE503/(CC503+CE503+CG503+CI503)</f>
        <v>0.22222222222222221</v>
      </c>
      <c r="CG503" s="185">
        <f>COUNTIF(BJ503:CA503,"0")</f>
        <v>0</v>
      </c>
      <c r="CH503" s="186">
        <f t="shared" ref="CH503" si="1647">CG503/(CC503+CE503+CG503+CI503)</f>
        <v>0</v>
      </c>
      <c r="CI503" s="185">
        <f>COUNTIF(BJ503:CA503,"KĐG")</f>
        <v>0</v>
      </c>
      <c r="CJ503" s="186">
        <f t="shared" ref="CJ503" si="1648">CI503/(CC503+CE503+CG503+CI503)</f>
        <v>0</v>
      </c>
      <c r="CK503" s="187">
        <f t="shared" ref="CK503" si="1649">(((CC503*2)+(CE503*1)+(CG503*0)))/(CC503+CE503+CG503)</f>
        <v>1.7777777777777777</v>
      </c>
      <c r="CL503" s="169" t="str">
        <f t="shared" ref="CL503" si="1650">IF(CJ503&gt;=50%,"KĐG",IF(CK503&gt;=1.6,"ĐMT",IF(CK503&gt;=1,"CCG","CĐ")))</f>
        <v>ĐMT</v>
      </c>
      <c r="CM503" s="30"/>
      <c r="CN503" s="30"/>
      <c r="CO503" s="130"/>
      <c r="CP503" s="130"/>
      <c r="CQ503" s="130"/>
      <c r="CR503" s="130"/>
      <c r="CS503" s="130"/>
      <c r="CT503" s="130"/>
      <c r="CU503" s="130"/>
      <c r="CV503" s="130"/>
      <c r="CW503" s="130"/>
      <c r="CX503" s="130"/>
      <c r="CY503" s="30"/>
      <c r="CZ503" s="30"/>
      <c r="DA503" s="30"/>
      <c r="DB503" s="30"/>
      <c r="DC503" s="30"/>
      <c r="DD503" s="30"/>
      <c r="DE503" s="30"/>
      <c r="DF503" s="30"/>
      <c r="DG503" s="30"/>
      <c r="DH503" s="135"/>
      <c r="DI503" s="30"/>
      <c r="DJ503" s="30"/>
      <c r="DK503" s="30"/>
      <c r="DL503" s="30"/>
      <c r="DM503" s="30"/>
      <c r="DN503" s="30"/>
      <c r="DO503" s="30"/>
      <c r="DP503" s="30"/>
      <c r="DQ503" s="30"/>
      <c r="DR503" s="135"/>
      <c r="DS503" s="30"/>
      <c r="DT503" s="30"/>
      <c r="DU503" s="30"/>
      <c r="DV503" s="130"/>
      <c r="DW503" s="130"/>
      <c r="DX503" s="130"/>
      <c r="DY503" s="130"/>
      <c r="DZ503" s="130"/>
      <c r="EA503" s="130"/>
      <c r="EB503" s="130"/>
      <c r="EC503" s="130"/>
      <c r="ED503" s="130"/>
      <c r="EE503" s="130"/>
      <c r="EF503" s="130"/>
      <c r="EG503" s="130"/>
      <c r="EH503" s="130"/>
      <c r="EI503" s="130"/>
      <c r="EJ503" s="130"/>
      <c r="EK503" s="130"/>
      <c r="EL503" s="130"/>
      <c r="EM503" s="130"/>
      <c r="EN503" s="130"/>
      <c r="EO503" s="130"/>
      <c r="EP503" s="30"/>
      <c r="EQ503" s="30"/>
      <c r="ER503" s="30"/>
      <c r="ES503" s="30"/>
      <c r="ET503" s="30"/>
      <c r="EU503" s="30"/>
      <c r="EV503" s="30"/>
      <c r="EW503" s="30"/>
      <c r="EX503" s="30"/>
      <c r="EY503" s="135"/>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130"/>
      <c r="LE503" s="130"/>
      <c r="LF503" s="130"/>
      <c r="LG503" s="130"/>
      <c r="LH503" s="130"/>
      <c r="LI503" s="130"/>
      <c r="LJ503" s="130"/>
      <c r="LK503" s="130"/>
      <c r="LL503" s="130"/>
      <c r="LM503" s="130"/>
      <c r="LN503" s="130"/>
      <c r="LO503" s="130"/>
      <c r="LP503" s="130"/>
      <c r="LQ503" s="130"/>
      <c r="LR503" s="130"/>
      <c r="LS503" s="130"/>
      <c r="LT503" s="130"/>
      <c r="LU503" s="130"/>
      <c r="LV503" s="130"/>
      <c r="LW503" s="130"/>
      <c r="LX503" s="135"/>
      <c r="LY503" s="30"/>
      <c r="LZ503" s="30"/>
      <c r="MA503" s="30"/>
      <c r="MB503" s="30"/>
      <c r="MC503" s="30"/>
      <c r="MD503" s="30"/>
      <c r="ME503" s="30"/>
      <c r="MF503" s="30"/>
      <c r="MG503" s="30"/>
      <c r="MH503" s="30"/>
      <c r="MI503" s="30"/>
      <c r="MJ503" s="30"/>
      <c r="MK503" s="30"/>
      <c r="ML503" s="30"/>
      <c r="MM503" s="30"/>
      <c r="MN503" s="30"/>
      <c r="MO503" s="30"/>
      <c r="MP503" s="30"/>
      <c r="MQ503" s="30"/>
      <c r="MR503" s="30"/>
      <c r="MS503" s="30"/>
      <c r="MT503" s="30"/>
      <c r="MU503" s="30"/>
      <c r="MV503" s="30"/>
      <c r="MW503" s="30"/>
      <c r="MX503" s="30"/>
      <c r="MY503" s="30"/>
      <c r="MZ503" s="30"/>
      <c r="NA503" s="30"/>
      <c r="NB503" s="30"/>
      <c r="NC503" s="135"/>
      <c r="ND503" s="30"/>
      <c r="NE503" s="30"/>
      <c r="NF503" s="30"/>
      <c r="NG503" s="30"/>
      <c r="NH503" s="30"/>
      <c r="NI503" s="30"/>
      <c r="NJ503" s="30"/>
      <c r="NK503" s="30"/>
      <c r="NL503" s="30"/>
      <c r="NM503" s="30"/>
      <c r="NN503" s="30"/>
      <c r="NO503" s="30"/>
      <c r="NP503" s="30"/>
      <c r="NQ503" s="30"/>
      <c r="NR503" s="30"/>
      <c r="NS503" s="30"/>
      <c r="NT503" s="30"/>
      <c r="NU503" s="30"/>
      <c r="NV503" s="30"/>
      <c r="NW503" s="30"/>
      <c r="NX503" s="30"/>
      <c r="NY503" s="30"/>
      <c r="NZ503" s="30"/>
      <c r="OA503" s="30"/>
      <c r="OB503" s="30"/>
      <c r="OC503" s="30"/>
      <c r="OD503" s="30"/>
      <c r="OE503" s="30"/>
      <c r="OF503" s="30"/>
      <c r="OG503" s="30"/>
      <c r="OH503" s="30"/>
      <c r="OI503" s="30"/>
      <c r="OJ503" s="30"/>
      <c r="OK503" s="30"/>
      <c r="OL503" s="30"/>
      <c r="OM503" s="30">
        <f t="shared" si="1644"/>
        <v>1</v>
      </c>
      <c r="ON503" s="80"/>
    </row>
    <row r="504" spans="1:404" ht="32.25" hidden="1" customHeight="1">
      <c r="A504" s="310"/>
      <c r="B504" s="80">
        <v>143</v>
      </c>
      <c r="C504" s="16" t="s">
        <v>401</v>
      </c>
      <c r="D504" s="82" t="s">
        <v>0</v>
      </c>
      <c r="E504" s="16" t="s">
        <v>402</v>
      </c>
      <c r="F504" s="82" t="s">
        <v>2</v>
      </c>
      <c r="G504" s="29"/>
      <c r="H504" s="89" t="s">
        <v>402</v>
      </c>
      <c r="I504" s="49" t="s">
        <v>797</v>
      </c>
      <c r="J504" s="79"/>
      <c r="K504" s="30" t="s">
        <v>958</v>
      </c>
      <c r="L504" s="30" t="s">
        <v>957</v>
      </c>
      <c r="M504" s="29" t="s">
        <v>985</v>
      </c>
      <c r="N504" s="93" t="s">
        <v>639</v>
      </c>
      <c r="O504" s="301"/>
      <c r="P504" s="79"/>
      <c r="Q504" s="30"/>
      <c r="R504" s="30"/>
      <c r="S504" s="30" t="s">
        <v>27</v>
      </c>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152" t="s">
        <v>1068</v>
      </c>
      <c r="CN504" s="152" t="s">
        <v>1068</v>
      </c>
      <c r="CO504" s="152" t="s">
        <v>1068</v>
      </c>
      <c r="CP504" s="30">
        <v>2</v>
      </c>
      <c r="CQ504" s="30">
        <v>1</v>
      </c>
      <c r="CR504" s="30">
        <v>2</v>
      </c>
      <c r="CS504" s="30">
        <v>2</v>
      </c>
      <c r="CT504" s="23">
        <v>1</v>
      </c>
      <c r="CU504" s="23">
        <v>2</v>
      </c>
      <c r="CV504" s="30">
        <v>2</v>
      </c>
      <c r="CW504" s="30">
        <v>2</v>
      </c>
      <c r="CX504" s="30">
        <v>2</v>
      </c>
      <c r="CY504" s="30">
        <v>1</v>
      </c>
      <c r="CZ504" s="30">
        <v>2</v>
      </c>
      <c r="DA504" s="23">
        <v>2</v>
      </c>
      <c r="DB504" s="30">
        <v>2</v>
      </c>
      <c r="DC504" s="23">
        <v>1</v>
      </c>
      <c r="DD504" s="30">
        <v>2</v>
      </c>
      <c r="DE504" s="30">
        <v>2</v>
      </c>
      <c r="DF504" s="30">
        <v>2</v>
      </c>
      <c r="DG504" s="30"/>
      <c r="DH504" s="201">
        <f>COUNTIF(CP504:DG504,"2")</f>
        <v>13</v>
      </c>
      <c r="DI504" s="198">
        <f t="shared" ref="DI504" si="1651">DH504/(DH504+DJ504+DL504+DN504)</f>
        <v>0.76470588235294112</v>
      </c>
      <c r="DJ504" s="201">
        <f>COUNTIF(CP504:DG504,"1")</f>
        <v>4</v>
      </c>
      <c r="DK504" s="198">
        <f t="shared" ref="DK504" si="1652">DJ504/(DH504+DJ504+DL504+DN504)</f>
        <v>0.23529411764705882</v>
      </c>
      <c r="DL504" s="201">
        <f>COUNTIF(CP504:DG504,"0")</f>
        <v>0</v>
      </c>
      <c r="DM504" s="198">
        <f t="shared" ref="DM504" si="1653">DL504/(DH504+DJ504+DL504+DN504)</f>
        <v>0</v>
      </c>
      <c r="DN504" s="201">
        <f>COUNTIF(CP504:DG504,"KĐG")</f>
        <v>0</v>
      </c>
      <c r="DO504" s="198">
        <f t="shared" ref="DO504" si="1654">DN504/(DH504+DJ504+DL504+DN504)</f>
        <v>0</v>
      </c>
      <c r="DP504" s="199">
        <f t="shared" ref="DP504" si="1655">(((DH504*2)+(DJ504*1)+(DL504*0)))/(DH504+DJ504+DL504)</f>
        <v>1.7647058823529411</v>
      </c>
      <c r="DQ504" s="169" t="str">
        <f t="shared" ref="DQ504" si="1656">IF(DO504&gt;=50%,"KĐG",IF(DP504&gt;=1.6,"ĐMT",IF(DP504&gt;=1,"CCG","CĐ")))</f>
        <v>ĐMT</v>
      </c>
      <c r="DR504" s="135"/>
      <c r="DS504" s="30"/>
      <c r="DT504" s="30"/>
      <c r="DU504" s="30"/>
      <c r="DV504" s="130"/>
      <c r="DW504" s="130"/>
      <c r="DX504" s="130"/>
      <c r="DY504" s="130"/>
      <c r="DZ504" s="130"/>
      <c r="EA504" s="130"/>
      <c r="EB504" s="130"/>
      <c r="EC504" s="130"/>
      <c r="ED504" s="130"/>
      <c r="EE504" s="130"/>
      <c r="EF504" s="130"/>
      <c r="EG504" s="130"/>
      <c r="EH504" s="130"/>
      <c r="EI504" s="130"/>
      <c r="EJ504" s="130"/>
      <c r="EK504" s="130"/>
      <c r="EL504" s="130"/>
      <c r="EM504" s="130"/>
      <c r="EN504" s="130"/>
      <c r="EO504" s="130"/>
      <c r="EP504" s="30"/>
      <c r="EQ504" s="30"/>
      <c r="ER504" s="30"/>
      <c r="ES504" s="30"/>
      <c r="ET504" s="30"/>
      <c r="EU504" s="30"/>
      <c r="EV504" s="30"/>
      <c r="EW504" s="30"/>
      <c r="EX504" s="30"/>
      <c r="EY504" s="135"/>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c r="JW504" s="30"/>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30"/>
      <c r="KX504" s="30"/>
      <c r="KY504" s="30"/>
      <c r="KZ504" s="30"/>
      <c r="LA504" s="30"/>
      <c r="LB504" s="30"/>
      <c r="LC504" s="30"/>
      <c r="LD504" s="130"/>
      <c r="LE504" s="130"/>
      <c r="LF504" s="130"/>
      <c r="LG504" s="130"/>
      <c r="LH504" s="130"/>
      <c r="LI504" s="130"/>
      <c r="LJ504" s="130"/>
      <c r="LK504" s="130"/>
      <c r="LL504" s="130"/>
      <c r="LM504" s="130"/>
      <c r="LN504" s="130"/>
      <c r="LO504" s="130"/>
      <c r="LP504" s="130"/>
      <c r="LQ504" s="130"/>
      <c r="LR504" s="130"/>
      <c r="LS504" s="130"/>
      <c r="LT504" s="130"/>
      <c r="LU504" s="130"/>
      <c r="LV504" s="130"/>
      <c r="LW504" s="130"/>
      <c r="LX504" s="135"/>
      <c r="LY504" s="30"/>
      <c r="LZ504" s="30"/>
      <c r="MA504" s="30"/>
      <c r="MB504" s="30"/>
      <c r="MC504" s="30"/>
      <c r="MD504" s="30"/>
      <c r="ME504" s="30"/>
      <c r="MF504" s="30"/>
      <c r="MG504" s="30"/>
      <c r="MH504" s="30"/>
      <c r="MI504" s="30"/>
      <c r="MJ504" s="30"/>
      <c r="MK504" s="30"/>
      <c r="ML504" s="30"/>
      <c r="MM504" s="30"/>
      <c r="MN504" s="30"/>
      <c r="MO504" s="30"/>
      <c r="MP504" s="30"/>
      <c r="MQ504" s="30"/>
      <c r="MR504" s="30"/>
      <c r="MS504" s="30"/>
      <c r="MT504" s="30"/>
      <c r="MU504" s="30"/>
      <c r="MV504" s="30"/>
      <c r="MW504" s="30"/>
      <c r="MX504" s="30"/>
      <c r="MY504" s="30"/>
      <c r="MZ504" s="30"/>
      <c r="NA504" s="30"/>
      <c r="NB504" s="30"/>
      <c r="NC504" s="135"/>
      <c r="ND504" s="30"/>
      <c r="NE504" s="30"/>
      <c r="NF504" s="30"/>
      <c r="NG504" s="30"/>
      <c r="NH504" s="30"/>
      <c r="NI504" s="30"/>
      <c r="NJ504" s="30"/>
      <c r="NK504" s="30"/>
      <c r="NL504" s="30"/>
      <c r="NM504" s="30"/>
      <c r="NN504" s="30"/>
      <c r="NO504" s="30"/>
      <c r="NP504" s="30"/>
      <c r="NQ504" s="30"/>
      <c r="NR504" s="30"/>
      <c r="NS504" s="30"/>
      <c r="NT504" s="30"/>
      <c r="NU504" s="30"/>
      <c r="NV504" s="30"/>
      <c r="NW504" s="30"/>
      <c r="NX504" s="30"/>
      <c r="NY504" s="30"/>
      <c r="NZ504" s="30"/>
      <c r="OA504" s="30"/>
      <c r="OB504" s="30"/>
      <c r="OC504" s="30"/>
      <c r="OD504" s="30"/>
      <c r="OE504" s="30"/>
      <c r="OF504" s="30"/>
      <c r="OG504" s="30"/>
      <c r="OH504" s="30"/>
      <c r="OI504" s="30"/>
      <c r="OJ504" s="30"/>
      <c r="OK504" s="30"/>
      <c r="OL504" s="30"/>
      <c r="OM504" s="30">
        <f t="shared" si="1644"/>
        <v>1</v>
      </c>
      <c r="ON504" s="80"/>
    </row>
    <row r="505" spans="1:404" ht="36" hidden="1" customHeight="1">
      <c r="A505" s="310"/>
      <c r="B505" s="80">
        <v>143</v>
      </c>
      <c r="C505" s="16" t="s">
        <v>401</v>
      </c>
      <c r="D505" s="82" t="s">
        <v>0</v>
      </c>
      <c r="E505" s="16" t="s">
        <v>402</v>
      </c>
      <c r="F505" s="82" t="s">
        <v>2</v>
      </c>
      <c r="G505" s="82"/>
      <c r="H505" s="89" t="s">
        <v>402</v>
      </c>
      <c r="I505" s="49" t="s">
        <v>797</v>
      </c>
      <c r="J505" s="79"/>
      <c r="K505" s="30" t="s">
        <v>958</v>
      </c>
      <c r="L505" s="30" t="s">
        <v>957</v>
      </c>
      <c r="M505" s="29" t="s">
        <v>985</v>
      </c>
      <c r="N505" s="93" t="s">
        <v>639</v>
      </c>
      <c r="O505" s="301"/>
      <c r="P505" s="79"/>
      <c r="Q505" s="30"/>
      <c r="R505" s="30"/>
      <c r="S505" s="30"/>
      <c r="T505" s="30" t="s">
        <v>27</v>
      </c>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130"/>
      <c r="CP505" s="130"/>
      <c r="CQ505" s="130"/>
      <c r="CR505" s="130"/>
      <c r="CS505" s="130"/>
      <c r="CT505" s="130"/>
      <c r="CU505" s="130"/>
      <c r="CV505" s="130"/>
      <c r="CW505" s="130"/>
      <c r="CX505" s="130"/>
      <c r="CY505" s="30"/>
      <c r="CZ505" s="30"/>
      <c r="DA505" s="30"/>
      <c r="DB505" s="30"/>
      <c r="DC505" s="30"/>
      <c r="DD505" s="30"/>
      <c r="DE505" s="30"/>
      <c r="DF505" s="30"/>
      <c r="DG505" s="30"/>
      <c r="DH505" s="135"/>
      <c r="DI505" s="30"/>
      <c r="DJ505" s="30"/>
      <c r="DK505" s="30"/>
      <c r="DL505" s="30"/>
      <c r="DM505" s="30"/>
      <c r="DN505" s="30"/>
      <c r="DO505" s="30"/>
      <c r="DP505" s="30"/>
      <c r="DQ505" s="30"/>
      <c r="DR505" s="152" t="s">
        <v>1068</v>
      </c>
      <c r="DS505" s="152" t="s">
        <v>1068</v>
      </c>
      <c r="DT505" s="152" t="s">
        <v>1068</v>
      </c>
      <c r="DU505" s="152" t="s">
        <v>1068</v>
      </c>
      <c r="DV505" s="152" t="s">
        <v>1068</v>
      </c>
      <c r="DW505" s="30">
        <v>1</v>
      </c>
      <c r="DX505" s="30">
        <v>1</v>
      </c>
      <c r="DY505" s="30">
        <v>2</v>
      </c>
      <c r="DZ505" s="30">
        <v>2</v>
      </c>
      <c r="EA505" s="23">
        <v>1</v>
      </c>
      <c r="EB505" s="23">
        <v>2</v>
      </c>
      <c r="EC505" s="30">
        <v>2</v>
      </c>
      <c r="ED505" s="30">
        <v>2</v>
      </c>
      <c r="EE505" s="30">
        <v>2</v>
      </c>
      <c r="EF505" s="30">
        <v>2</v>
      </c>
      <c r="EG505" s="30">
        <v>2</v>
      </c>
      <c r="EH505" s="23">
        <v>2</v>
      </c>
      <c r="EI505" s="30">
        <v>2</v>
      </c>
      <c r="EJ505" s="23">
        <v>1</v>
      </c>
      <c r="EK505" s="30">
        <v>2</v>
      </c>
      <c r="EL505" s="30">
        <v>2</v>
      </c>
      <c r="EM505" s="30">
        <v>2</v>
      </c>
      <c r="EN505" s="30"/>
      <c r="EO505" s="208">
        <f>COUNTIF(DW505:EN505,"2")</f>
        <v>13</v>
      </c>
      <c r="EP505" s="207">
        <f t="shared" ref="EP505" si="1657">EO505/(EO505+EQ505+ES505+EU505)</f>
        <v>0.76470588235294112</v>
      </c>
      <c r="EQ505" s="208">
        <f>COUNTIF(DW505:EN505,"1")</f>
        <v>4</v>
      </c>
      <c r="ER505" s="207">
        <f t="shared" ref="ER505" si="1658">EQ505/(EO505+EQ505+ES505+EU505)</f>
        <v>0.23529411764705882</v>
      </c>
      <c r="ES505" s="208">
        <f>COUNTIF(DW505:EN505,"0")</f>
        <v>0</v>
      </c>
      <c r="ET505" s="207">
        <f t="shared" ref="ET505" si="1659">ES505/(EO505+EQ505+ES505+EU505)</f>
        <v>0</v>
      </c>
      <c r="EU505" s="208">
        <f>COUNTIF(DW505:EN505,"KĐG")</f>
        <v>0</v>
      </c>
      <c r="EV505" s="207">
        <f t="shared" ref="EV505" si="1660">EU505/(EO505+EQ505+ES505+EU505)</f>
        <v>0</v>
      </c>
      <c r="EW505" s="209">
        <f t="shared" ref="EW505" si="1661">(((EO505*2)+(EQ505*1)+(ES505*0)))/(EO505+EQ505+ES505)</f>
        <v>1.7647058823529411</v>
      </c>
      <c r="EX505" s="169" t="str">
        <f t="shared" ref="EX505" si="1662">IF(EV505&gt;=50%,"KĐG",IF(EW505&gt;=1.6,"ĐMT",IF(EW505&gt;=1,"CCG","CĐ")))</f>
        <v>ĐMT</v>
      </c>
      <c r="EY505" s="135"/>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130"/>
      <c r="LE505" s="130"/>
      <c r="LF505" s="130"/>
      <c r="LG505" s="130"/>
      <c r="LH505" s="130"/>
      <c r="LI505" s="130"/>
      <c r="LJ505" s="130"/>
      <c r="LK505" s="130"/>
      <c r="LL505" s="130"/>
      <c r="LM505" s="130"/>
      <c r="LN505" s="130"/>
      <c r="LO505" s="130"/>
      <c r="LP505" s="130"/>
      <c r="LQ505" s="130"/>
      <c r="LR505" s="130"/>
      <c r="LS505" s="130"/>
      <c r="LT505" s="130"/>
      <c r="LU505" s="130"/>
      <c r="LV505" s="130"/>
      <c r="LW505" s="130"/>
      <c r="LX505" s="135"/>
      <c r="LY505" s="30"/>
      <c r="LZ505" s="30"/>
      <c r="MA505" s="30"/>
      <c r="MB505" s="30"/>
      <c r="MC505" s="30"/>
      <c r="MD505" s="30"/>
      <c r="ME505" s="30"/>
      <c r="MF505" s="30"/>
      <c r="MG505" s="30"/>
      <c r="MH505" s="30"/>
      <c r="MI505" s="30"/>
      <c r="MJ505" s="30"/>
      <c r="MK505" s="30"/>
      <c r="ML505" s="30"/>
      <c r="MM505" s="30"/>
      <c r="MN505" s="30"/>
      <c r="MO505" s="30"/>
      <c r="MP505" s="30"/>
      <c r="MQ505" s="30"/>
      <c r="MR505" s="30"/>
      <c r="MS505" s="30"/>
      <c r="MT505" s="30"/>
      <c r="MU505" s="30"/>
      <c r="MV505" s="30"/>
      <c r="MW505" s="30"/>
      <c r="MX505" s="30"/>
      <c r="MY505" s="30"/>
      <c r="MZ505" s="30"/>
      <c r="NA505" s="30"/>
      <c r="NB505" s="30"/>
      <c r="NC505" s="135"/>
      <c r="ND505" s="30"/>
      <c r="NE505" s="30"/>
      <c r="NF505" s="30"/>
      <c r="NG505" s="30"/>
      <c r="NH505" s="30"/>
      <c r="NI505" s="30"/>
      <c r="NJ505" s="30"/>
      <c r="NK505" s="30"/>
      <c r="NL505" s="30"/>
      <c r="NM505" s="30"/>
      <c r="NN505" s="30"/>
      <c r="NO505" s="30"/>
      <c r="NP505" s="30"/>
      <c r="NQ505" s="30"/>
      <c r="NR505" s="30"/>
      <c r="NS505" s="30"/>
      <c r="NT505" s="30"/>
      <c r="NU505" s="30"/>
      <c r="NV505" s="30"/>
      <c r="NW505" s="30"/>
      <c r="NX505" s="30"/>
      <c r="NY505" s="30"/>
      <c r="NZ505" s="30"/>
      <c r="OA505" s="30"/>
      <c r="OB505" s="30"/>
      <c r="OC505" s="30"/>
      <c r="OD505" s="30"/>
      <c r="OE505" s="30"/>
      <c r="OF505" s="30"/>
      <c r="OG505" s="30"/>
      <c r="OH505" s="30"/>
      <c r="OI505" s="30"/>
      <c r="OJ505" s="30"/>
      <c r="OK505" s="30"/>
      <c r="OL505" s="30"/>
      <c r="OM505" s="30">
        <f t="shared" si="1644"/>
        <v>1</v>
      </c>
      <c r="ON505" s="80"/>
    </row>
    <row r="506" spans="1:404" ht="36.75" hidden="1" customHeight="1">
      <c r="A506" s="310"/>
      <c r="B506" s="80">
        <v>143</v>
      </c>
      <c r="C506" s="16" t="s">
        <v>401</v>
      </c>
      <c r="D506" s="82" t="s">
        <v>0</v>
      </c>
      <c r="E506" s="16" t="s">
        <v>402</v>
      </c>
      <c r="F506" s="82" t="s">
        <v>2</v>
      </c>
      <c r="G506" s="82"/>
      <c r="H506" s="89" t="s">
        <v>402</v>
      </c>
      <c r="I506" s="49" t="s">
        <v>797</v>
      </c>
      <c r="J506" s="79"/>
      <c r="K506" s="30" t="s">
        <v>958</v>
      </c>
      <c r="L506" s="30" t="s">
        <v>957</v>
      </c>
      <c r="M506" s="29" t="s">
        <v>985</v>
      </c>
      <c r="N506" s="93" t="s">
        <v>639</v>
      </c>
      <c r="O506" s="301"/>
      <c r="P506" s="79"/>
      <c r="Q506" s="30"/>
      <c r="R506" s="30"/>
      <c r="S506" s="30"/>
      <c r="T506" s="30"/>
      <c r="U506" s="30" t="s">
        <v>27</v>
      </c>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130"/>
      <c r="CP506" s="130"/>
      <c r="CQ506" s="130"/>
      <c r="CR506" s="130"/>
      <c r="CS506" s="130"/>
      <c r="CT506" s="130"/>
      <c r="CU506" s="130"/>
      <c r="CV506" s="130"/>
      <c r="CW506" s="130"/>
      <c r="CX506" s="130"/>
      <c r="CY506" s="30"/>
      <c r="CZ506" s="30"/>
      <c r="DA506" s="30"/>
      <c r="DB506" s="30"/>
      <c r="DC506" s="30"/>
      <c r="DD506" s="30"/>
      <c r="DE506" s="30"/>
      <c r="DF506" s="30"/>
      <c r="DG506" s="30"/>
      <c r="DH506" s="135"/>
      <c r="DI506" s="30"/>
      <c r="DJ506" s="30"/>
      <c r="DK506" s="30"/>
      <c r="DL506" s="30"/>
      <c r="DM506" s="30"/>
      <c r="DN506" s="30"/>
      <c r="DO506" s="30"/>
      <c r="DP506" s="30"/>
      <c r="DQ506" s="30"/>
      <c r="DR506" s="135"/>
      <c r="DS506" s="30"/>
      <c r="DT506" s="30"/>
      <c r="DU506" s="30"/>
      <c r="DV506" s="130"/>
      <c r="DW506" s="130"/>
      <c r="DX506" s="130"/>
      <c r="DY506" s="130"/>
      <c r="DZ506" s="130"/>
      <c r="EA506" s="130"/>
      <c r="EB506" s="130"/>
      <c r="EC506" s="130"/>
      <c r="ED506" s="130"/>
      <c r="EE506" s="130"/>
      <c r="EF506" s="130"/>
      <c r="EG506" s="130"/>
      <c r="EH506" s="130"/>
      <c r="EI506" s="130"/>
      <c r="EJ506" s="130"/>
      <c r="EK506" s="130"/>
      <c r="EL506" s="130"/>
      <c r="EM506" s="130"/>
      <c r="EN506" s="130"/>
      <c r="EO506" s="130"/>
      <c r="EP506" s="30"/>
      <c r="EQ506" s="30"/>
      <c r="ER506" s="30"/>
      <c r="ES506" s="30"/>
      <c r="ET506" s="30"/>
      <c r="EU506" s="30"/>
      <c r="EV506" s="30"/>
      <c r="EW506" s="30"/>
      <c r="EX506" s="30"/>
      <c r="EY506" s="152" t="s">
        <v>1068</v>
      </c>
      <c r="EZ506" s="152" t="s">
        <v>1068</v>
      </c>
      <c r="FA506" s="152" t="s">
        <v>1068</v>
      </c>
      <c r="FB506" s="30">
        <v>1</v>
      </c>
      <c r="FC506" s="30">
        <v>1</v>
      </c>
      <c r="FD506" s="30">
        <v>2</v>
      </c>
      <c r="FE506" s="30">
        <v>2</v>
      </c>
      <c r="FF506" s="23">
        <v>1</v>
      </c>
      <c r="FG506" s="23">
        <v>2</v>
      </c>
      <c r="FH506" s="30">
        <v>2</v>
      </c>
      <c r="FI506" s="30">
        <v>2</v>
      </c>
      <c r="FJ506" s="30">
        <v>2</v>
      </c>
      <c r="FK506" s="30">
        <v>2</v>
      </c>
      <c r="FL506" s="30">
        <v>2</v>
      </c>
      <c r="FM506" s="23">
        <v>2</v>
      </c>
      <c r="FN506" s="30">
        <v>2</v>
      </c>
      <c r="FO506" s="23">
        <v>1</v>
      </c>
      <c r="FP506" s="30">
        <v>2</v>
      </c>
      <c r="FQ506" s="30">
        <v>2</v>
      </c>
      <c r="FR506" s="30">
        <v>2</v>
      </c>
      <c r="FS506" s="30"/>
      <c r="FT506" s="214">
        <f>COUNTIF(FB506:FS506,"2")</f>
        <v>13</v>
      </c>
      <c r="FU506" s="215">
        <f t="shared" ref="FU506" si="1663">FT506/(FT506+FV506+FX506+FZ506)</f>
        <v>0.76470588235294112</v>
      </c>
      <c r="FV506" s="214">
        <f>COUNTIF(FB506:FS506,"1")</f>
        <v>4</v>
      </c>
      <c r="FW506" s="215">
        <f t="shared" ref="FW506" si="1664">FV506/(FT506+FV506+FX506+FZ506)</f>
        <v>0.23529411764705882</v>
      </c>
      <c r="FX506" s="214">
        <f>COUNTIF(FB506:FS506,"0")</f>
        <v>0</v>
      </c>
      <c r="FY506" s="215">
        <f t="shared" ref="FY506" si="1665">FX506/(FT506+FV506+FX506+FZ506)</f>
        <v>0</v>
      </c>
      <c r="FZ506" s="214">
        <f>COUNTIF(FB506:FS506,"KĐG")</f>
        <v>0</v>
      </c>
      <c r="GA506" s="215">
        <f t="shared" ref="GA506" si="1666">FZ506/(FT506+FV506+FX506+FZ506)</f>
        <v>0</v>
      </c>
      <c r="GB506" s="216">
        <f t="shared" ref="GB506" si="1667">(((FT506*2)+(FV506*1)+(FX506*0)))/(FT506+FV506+FX506)</f>
        <v>1.7647058823529411</v>
      </c>
      <c r="GC506" s="169" t="str">
        <f t="shared" ref="GC506" si="1668">IF(GA506&gt;=50%,"KĐG",IF(GB506&gt;=1.6,"ĐMT",IF(GB506&gt;=1,"CCG","CĐ")))</f>
        <v>ĐMT</v>
      </c>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c r="JW506" s="30"/>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130"/>
      <c r="LE506" s="130"/>
      <c r="LF506" s="130"/>
      <c r="LG506" s="130"/>
      <c r="LH506" s="130"/>
      <c r="LI506" s="130"/>
      <c r="LJ506" s="130"/>
      <c r="LK506" s="130"/>
      <c r="LL506" s="130"/>
      <c r="LM506" s="130"/>
      <c r="LN506" s="130"/>
      <c r="LO506" s="130"/>
      <c r="LP506" s="130"/>
      <c r="LQ506" s="130"/>
      <c r="LR506" s="130"/>
      <c r="LS506" s="130"/>
      <c r="LT506" s="130"/>
      <c r="LU506" s="130"/>
      <c r="LV506" s="130"/>
      <c r="LW506" s="130"/>
      <c r="LX506" s="135"/>
      <c r="LY506" s="30"/>
      <c r="LZ506" s="30"/>
      <c r="MA506" s="30"/>
      <c r="MB506" s="30"/>
      <c r="MC506" s="30"/>
      <c r="MD506" s="30"/>
      <c r="ME506" s="30"/>
      <c r="MF506" s="30"/>
      <c r="MG506" s="30"/>
      <c r="MH506" s="30"/>
      <c r="MI506" s="30"/>
      <c r="MJ506" s="30"/>
      <c r="MK506" s="30"/>
      <c r="ML506" s="30"/>
      <c r="MM506" s="30"/>
      <c r="MN506" s="30"/>
      <c r="MO506" s="30"/>
      <c r="MP506" s="30"/>
      <c r="MQ506" s="30"/>
      <c r="MR506" s="30"/>
      <c r="MS506" s="30"/>
      <c r="MT506" s="30"/>
      <c r="MU506" s="30"/>
      <c r="MV506" s="30"/>
      <c r="MW506" s="30"/>
      <c r="MX506" s="30"/>
      <c r="MY506" s="30"/>
      <c r="MZ506" s="30"/>
      <c r="NA506" s="30"/>
      <c r="NB506" s="30"/>
      <c r="NC506" s="135"/>
      <c r="ND506" s="30"/>
      <c r="NE506" s="30"/>
      <c r="NF506" s="30"/>
      <c r="NG506" s="30"/>
      <c r="NH506" s="30"/>
      <c r="NI506" s="30"/>
      <c r="NJ506" s="30"/>
      <c r="NK506" s="30"/>
      <c r="NL506" s="30"/>
      <c r="NM506" s="30"/>
      <c r="NN506" s="30"/>
      <c r="NO506" s="30"/>
      <c r="NP506" s="30"/>
      <c r="NQ506" s="30"/>
      <c r="NR506" s="30"/>
      <c r="NS506" s="30"/>
      <c r="NT506" s="30"/>
      <c r="NU506" s="30"/>
      <c r="NV506" s="30"/>
      <c r="NW506" s="30"/>
      <c r="NX506" s="30"/>
      <c r="NY506" s="30"/>
      <c r="NZ506" s="30"/>
      <c r="OA506" s="30"/>
      <c r="OB506" s="30"/>
      <c r="OC506" s="30"/>
      <c r="OD506" s="30"/>
      <c r="OE506" s="30"/>
      <c r="OF506" s="30"/>
      <c r="OG506" s="30"/>
      <c r="OH506" s="30"/>
      <c r="OI506" s="30"/>
      <c r="OJ506" s="30"/>
      <c r="OK506" s="30"/>
      <c r="OL506" s="30"/>
      <c r="OM506" s="30">
        <f t="shared" si="1644"/>
        <v>1</v>
      </c>
      <c r="ON506" s="80"/>
    </row>
    <row r="507" spans="1:404" ht="36" hidden="1" customHeight="1">
      <c r="A507" s="310"/>
      <c r="B507" s="80">
        <v>143</v>
      </c>
      <c r="C507" s="16" t="s">
        <v>401</v>
      </c>
      <c r="D507" s="82" t="s">
        <v>0</v>
      </c>
      <c r="E507" s="16" t="s">
        <v>402</v>
      </c>
      <c r="F507" s="82" t="s">
        <v>2</v>
      </c>
      <c r="G507" s="82"/>
      <c r="H507" s="89" t="s">
        <v>402</v>
      </c>
      <c r="I507" s="49" t="s">
        <v>797</v>
      </c>
      <c r="J507" s="79"/>
      <c r="K507" s="30" t="s">
        <v>958</v>
      </c>
      <c r="L507" s="30" t="s">
        <v>957</v>
      </c>
      <c r="M507" s="29" t="s">
        <v>985</v>
      </c>
      <c r="N507" s="93" t="s">
        <v>639</v>
      </c>
      <c r="O507" s="301"/>
      <c r="P507" s="79"/>
      <c r="Q507" s="30"/>
      <c r="R507" s="30"/>
      <c r="S507" s="30"/>
      <c r="T507" s="30"/>
      <c r="U507" s="30"/>
      <c r="V507" s="30" t="s">
        <v>27</v>
      </c>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130"/>
      <c r="CP507" s="130"/>
      <c r="CQ507" s="130"/>
      <c r="CR507" s="130"/>
      <c r="CS507" s="130"/>
      <c r="CT507" s="130"/>
      <c r="CU507" s="130"/>
      <c r="CV507" s="130"/>
      <c r="CW507" s="130"/>
      <c r="CX507" s="130"/>
      <c r="CY507" s="30"/>
      <c r="CZ507" s="30"/>
      <c r="DA507" s="30"/>
      <c r="DB507" s="30"/>
      <c r="DC507" s="30"/>
      <c r="DD507" s="30"/>
      <c r="DE507" s="30"/>
      <c r="DF507" s="30"/>
      <c r="DG507" s="30"/>
      <c r="DH507" s="135"/>
      <c r="DI507" s="30"/>
      <c r="DJ507" s="30"/>
      <c r="DK507" s="30"/>
      <c r="DL507" s="30"/>
      <c r="DM507" s="30"/>
      <c r="DN507" s="30"/>
      <c r="DO507" s="30"/>
      <c r="DP507" s="30"/>
      <c r="DQ507" s="30"/>
      <c r="DR507" s="135"/>
      <c r="DS507" s="30"/>
      <c r="DT507" s="30"/>
      <c r="DU507" s="30"/>
      <c r="DV507" s="130"/>
      <c r="DW507" s="130"/>
      <c r="DX507" s="130"/>
      <c r="DY507" s="130"/>
      <c r="DZ507" s="130"/>
      <c r="EA507" s="130"/>
      <c r="EB507" s="130"/>
      <c r="EC507" s="130"/>
      <c r="ED507" s="130"/>
      <c r="EE507" s="130"/>
      <c r="EF507" s="130"/>
      <c r="EG507" s="130"/>
      <c r="EH507" s="130"/>
      <c r="EI507" s="130"/>
      <c r="EJ507" s="130"/>
      <c r="EK507" s="130"/>
      <c r="EL507" s="130"/>
      <c r="EM507" s="130"/>
      <c r="EN507" s="130"/>
      <c r="EO507" s="130"/>
      <c r="EP507" s="30"/>
      <c r="EQ507" s="30"/>
      <c r="ER507" s="30"/>
      <c r="ES507" s="30"/>
      <c r="ET507" s="30"/>
      <c r="EU507" s="30"/>
      <c r="EV507" s="30"/>
      <c r="EW507" s="30"/>
      <c r="EX507" s="30"/>
      <c r="EY507" s="135"/>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152" t="s">
        <v>1068</v>
      </c>
      <c r="GE507" s="152" t="s">
        <v>1068</v>
      </c>
      <c r="GF507" s="30">
        <v>2</v>
      </c>
      <c r="GG507" s="30">
        <v>1</v>
      </c>
      <c r="GH507" s="30">
        <v>2</v>
      </c>
      <c r="GI507" s="30">
        <v>2</v>
      </c>
      <c r="GJ507" s="23">
        <v>1</v>
      </c>
      <c r="GK507" s="23">
        <v>2</v>
      </c>
      <c r="GL507" s="30">
        <v>2</v>
      </c>
      <c r="GM507" s="30">
        <v>2</v>
      </c>
      <c r="GN507" s="30">
        <v>2</v>
      </c>
      <c r="GO507" s="30">
        <v>2</v>
      </c>
      <c r="GP507" s="30">
        <v>2</v>
      </c>
      <c r="GQ507" s="30">
        <v>2</v>
      </c>
      <c r="GR507" s="30">
        <v>2</v>
      </c>
      <c r="GS507" s="23">
        <v>1</v>
      </c>
      <c r="GT507" s="30">
        <v>2</v>
      </c>
      <c r="GU507" s="30">
        <v>2</v>
      </c>
      <c r="GV507" s="30">
        <v>2</v>
      </c>
      <c r="GW507" s="30"/>
      <c r="GX507" s="30">
        <v>2</v>
      </c>
      <c r="GY507" s="224">
        <f>COUNTIF(GF507:GX507,"2")</f>
        <v>15</v>
      </c>
      <c r="GZ507" s="225">
        <f t="shared" ref="GZ507" si="1669">GY507/(GY507+HA507+HC507+HE507)</f>
        <v>0.83333333333333337</v>
      </c>
      <c r="HA507" s="224">
        <f>COUNTIF(GG507:GX507,"1")</f>
        <v>3</v>
      </c>
      <c r="HB507" s="225">
        <f t="shared" ref="HB507" si="1670">HA507/(GY507+HA507+HC507+HE507)</f>
        <v>0.16666666666666666</v>
      </c>
      <c r="HC507" s="224">
        <f>COUNTIF(GG507:GX507,"0")</f>
        <v>0</v>
      </c>
      <c r="HD507" s="225">
        <f t="shared" ref="HD507" si="1671">HC507/(GY507+HA507+HC507+HE507)</f>
        <v>0</v>
      </c>
      <c r="HE507" s="224">
        <f>COUNTIF(GG507:GX507,"KĐG")</f>
        <v>0</v>
      </c>
      <c r="HF507" s="225">
        <f t="shared" ref="HF507" si="1672">HE507/(GY507+HA507+HC507+HE507)</f>
        <v>0</v>
      </c>
      <c r="HG507" s="226">
        <f t="shared" ref="HG507" si="1673">(((GY507*2)+(HA507*1)+(HC507*0)))/(GY507+HA507+HC507)</f>
        <v>1.8333333333333333</v>
      </c>
      <c r="HH507" s="169" t="str">
        <f t="shared" ref="HH507" si="1674">IF(HF507&gt;=50%,"KĐG",IF(HG507&gt;=1.6,"ĐMT",IF(HG507&gt;=1,"CCG","CĐ")))</f>
        <v>ĐMT</v>
      </c>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130"/>
      <c r="LE507" s="130"/>
      <c r="LF507" s="130"/>
      <c r="LG507" s="130"/>
      <c r="LH507" s="130"/>
      <c r="LI507" s="130"/>
      <c r="LJ507" s="130"/>
      <c r="LK507" s="130"/>
      <c r="LL507" s="130"/>
      <c r="LM507" s="130"/>
      <c r="LN507" s="130"/>
      <c r="LO507" s="130"/>
      <c r="LP507" s="130"/>
      <c r="LQ507" s="130"/>
      <c r="LR507" s="130"/>
      <c r="LS507" s="130"/>
      <c r="LT507" s="130"/>
      <c r="LU507" s="130"/>
      <c r="LV507" s="130"/>
      <c r="LW507" s="130"/>
      <c r="LX507" s="135"/>
      <c r="LY507" s="30"/>
      <c r="LZ507" s="30"/>
      <c r="MA507" s="30"/>
      <c r="MB507" s="30"/>
      <c r="MC507" s="30"/>
      <c r="MD507" s="30"/>
      <c r="ME507" s="30"/>
      <c r="MF507" s="30"/>
      <c r="MG507" s="30"/>
      <c r="MH507" s="30"/>
      <c r="MI507" s="30"/>
      <c r="MJ507" s="30"/>
      <c r="MK507" s="30"/>
      <c r="ML507" s="30"/>
      <c r="MM507" s="30"/>
      <c r="MN507" s="30"/>
      <c r="MO507" s="30"/>
      <c r="MP507" s="30"/>
      <c r="MQ507" s="30"/>
      <c r="MR507" s="30"/>
      <c r="MS507" s="30"/>
      <c r="MT507" s="30"/>
      <c r="MU507" s="30"/>
      <c r="MV507" s="30"/>
      <c r="MW507" s="30"/>
      <c r="MX507" s="30"/>
      <c r="MY507" s="30"/>
      <c r="MZ507" s="30"/>
      <c r="NA507" s="30"/>
      <c r="NB507" s="30"/>
      <c r="NC507" s="135"/>
      <c r="ND507" s="30"/>
      <c r="NE507" s="30"/>
      <c r="NF507" s="30"/>
      <c r="NG507" s="30"/>
      <c r="NH507" s="30"/>
      <c r="NI507" s="30"/>
      <c r="NJ507" s="30"/>
      <c r="NK507" s="30"/>
      <c r="NL507" s="30"/>
      <c r="NM507" s="30"/>
      <c r="NN507" s="30"/>
      <c r="NO507" s="30"/>
      <c r="NP507" s="30"/>
      <c r="NQ507" s="30"/>
      <c r="NR507" s="30"/>
      <c r="NS507" s="30"/>
      <c r="NT507" s="30"/>
      <c r="NU507" s="30"/>
      <c r="NV507" s="30"/>
      <c r="NW507" s="30"/>
      <c r="NX507" s="30"/>
      <c r="NY507" s="30"/>
      <c r="NZ507" s="30"/>
      <c r="OA507" s="30"/>
      <c r="OB507" s="30"/>
      <c r="OC507" s="30"/>
      <c r="OD507" s="30"/>
      <c r="OE507" s="30"/>
      <c r="OF507" s="30"/>
      <c r="OG507" s="30"/>
      <c r="OH507" s="30"/>
      <c r="OI507" s="30"/>
      <c r="OJ507" s="30"/>
      <c r="OK507" s="30"/>
      <c r="OL507" s="30"/>
      <c r="OM507" s="30">
        <f t="shared" si="1644"/>
        <v>1</v>
      </c>
      <c r="ON507" s="80"/>
    </row>
    <row r="508" spans="1:404" ht="33" customHeight="1">
      <c r="A508" s="310"/>
      <c r="B508" s="80">
        <v>143</v>
      </c>
      <c r="C508" s="16" t="s">
        <v>401</v>
      </c>
      <c r="D508" s="82" t="s">
        <v>0</v>
      </c>
      <c r="E508" s="16" t="s">
        <v>402</v>
      </c>
      <c r="F508" s="82" t="s">
        <v>2</v>
      </c>
      <c r="G508" s="82"/>
      <c r="H508" s="89" t="s">
        <v>402</v>
      </c>
      <c r="I508" s="49" t="s">
        <v>797</v>
      </c>
      <c r="J508" s="79"/>
      <c r="K508" s="30" t="s">
        <v>958</v>
      </c>
      <c r="L508" s="30" t="s">
        <v>957</v>
      </c>
      <c r="M508" s="29" t="s">
        <v>985</v>
      </c>
      <c r="N508" s="93" t="s">
        <v>639</v>
      </c>
      <c r="O508" s="301"/>
      <c r="P508" s="79"/>
      <c r="Q508" s="30"/>
      <c r="R508" s="30"/>
      <c r="S508" s="30"/>
      <c r="T508" s="30"/>
      <c r="U508" s="30"/>
      <c r="V508" s="30"/>
      <c r="W508" s="30" t="s">
        <v>27</v>
      </c>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130"/>
      <c r="CP508" s="130"/>
      <c r="CQ508" s="130"/>
      <c r="CR508" s="130"/>
      <c r="CS508" s="130"/>
      <c r="CT508" s="130"/>
      <c r="CU508" s="130"/>
      <c r="CV508" s="130"/>
      <c r="CW508" s="130"/>
      <c r="CX508" s="130"/>
      <c r="CY508" s="30"/>
      <c r="CZ508" s="30"/>
      <c r="DA508" s="30"/>
      <c r="DB508" s="30"/>
      <c r="DC508" s="30"/>
      <c r="DD508" s="30"/>
      <c r="DE508" s="30"/>
      <c r="DF508" s="30"/>
      <c r="DG508" s="30"/>
      <c r="DH508" s="135"/>
      <c r="DI508" s="30"/>
      <c r="DJ508" s="30"/>
      <c r="DK508" s="30"/>
      <c r="DL508" s="30"/>
      <c r="DM508" s="30"/>
      <c r="DN508" s="30"/>
      <c r="DO508" s="30"/>
      <c r="DP508" s="30"/>
      <c r="DQ508" s="30"/>
      <c r="DR508" s="135"/>
      <c r="DS508" s="30"/>
      <c r="DT508" s="30"/>
      <c r="DU508" s="30"/>
      <c r="DV508" s="130"/>
      <c r="DW508" s="130"/>
      <c r="DX508" s="130"/>
      <c r="DY508" s="130"/>
      <c r="DZ508" s="130"/>
      <c r="EA508" s="130"/>
      <c r="EB508" s="130"/>
      <c r="EC508" s="130"/>
      <c r="ED508" s="130"/>
      <c r="EE508" s="130"/>
      <c r="EF508" s="130"/>
      <c r="EG508" s="130"/>
      <c r="EH508" s="130"/>
      <c r="EI508" s="130"/>
      <c r="EJ508" s="130"/>
      <c r="EK508" s="130"/>
      <c r="EL508" s="130"/>
      <c r="EM508" s="130"/>
      <c r="EN508" s="130"/>
      <c r="EO508" s="130"/>
      <c r="EP508" s="30"/>
      <c r="EQ508" s="30"/>
      <c r="ER508" s="30"/>
      <c r="ES508" s="30"/>
      <c r="ET508" s="30"/>
      <c r="EU508" s="30"/>
      <c r="EV508" s="30"/>
      <c r="EW508" s="30"/>
      <c r="EX508" s="30"/>
      <c r="EY508" s="135"/>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152" t="s">
        <v>1068</v>
      </c>
      <c r="HJ508" s="152" t="s">
        <v>1068</v>
      </c>
      <c r="HK508" s="152" t="s">
        <v>1068</v>
      </c>
      <c r="HL508" s="152" t="s">
        <v>1068</v>
      </c>
      <c r="HM508" s="152" t="s">
        <v>1068</v>
      </c>
      <c r="HN508" s="30">
        <v>2</v>
      </c>
      <c r="HO508" s="30">
        <v>1</v>
      </c>
      <c r="HP508" s="30">
        <v>2</v>
      </c>
      <c r="HQ508" s="30">
        <v>2</v>
      </c>
      <c r="HR508" s="23">
        <v>1</v>
      </c>
      <c r="HS508" s="23">
        <v>2</v>
      </c>
      <c r="HT508" s="30">
        <v>2</v>
      </c>
      <c r="HU508" s="30">
        <v>2</v>
      </c>
      <c r="HV508" s="30">
        <v>2</v>
      </c>
      <c r="HW508" s="30">
        <v>2</v>
      </c>
      <c r="HX508" s="30">
        <v>2</v>
      </c>
      <c r="HY508" s="30">
        <v>2</v>
      </c>
      <c r="HZ508" s="30">
        <v>2</v>
      </c>
      <c r="IA508" s="23">
        <v>1</v>
      </c>
      <c r="IB508" s="30">
        <v>2</v>
      </c>
      <c r="IC508" s="30">
        <v>2</v>
      </c>
      <c r="ID508" s="30">
        <v>2</v>
      </c>
      <c r="IE508" s="30"/>
      <c r="IF508" s="30">
        <v>2</v>
      </c>
      <c r="IG508" s="234">
        <f>COUNTIF(HN508:IF508,"2")</f>
        <v>15</v>
      </c>
      <c r="IH508" s="235">
        <f t="shared" ref="IH508" si="1675">IG508/(IG508+II508+IK508+IM508)</f>
        <v>0.83333333333333337</v>
      </c>
      <c r="II508" s="234">
        <f>COUNTIF(HO508:IF508,"1")</f>
        <v>3</v>
      </c>
      <c r="IJ508" s="235">
        <f t="shared" ref="IJ508" si="1676">II508/(IG508+II508+IK508+IM508)</f>
        <v>0.16666666666666666</v>
      </c>
      <c r="IK508" s="234">
        <f>COUNTIF(HO508:IF508,"0")</f>
        <v>0</v>
      </c>
      <c r="IL508" s="235">
        <f t="shared" ref="IL508" si="1677">IK508/(IG508+II508+IK508+IM508)</f>
        <v>0</v>
      </c>
      <c r="IM508" s="234">
        <f>COUNTIF(HO508:IF508,"KĐG")</f>
        <v>0</v>
      </c>
      <c r="IN508" s="235">
        <f t="shared" ref="IN508" si="1678">IM508/(IG508+II508+IK508+IM508)</f>
        <v>0</v>
      </c>
      <c r="IO508" s="236">
        <f t="shared" ref="IO508" si="1679">(((IG508*2)+(II508*1)+(IK508*0)))/(IG508+II508+IK508)</f>
        <v>1.8333333333333333</v>
      </c>
      <c r="IP508" s="169" t="str">
        <f t="shared" ref="IP508" si="1680">IF(IN508&gt;=50%,"KĐG",IF(IO508&gt;=1.6,"ĐMT",IF(IO508&gt;=1,"CCG","CĐ")))</f>
        <v>ĐMT</v>
      </c>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c r="JW508" s="30"/>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130"/>
      <c r="LE508" s="130"/>
      <c r="LF508" s="130"/>
      <c r="LG508" s="130"/>
      <c r="LH508" s="130"/>
      <c r="LI508" s="130"/>
      <c r="LJ508" s="130"/>
      <c r="LK508" s="130"/>
      <c r="LL508" s="130"/>
      <c r="LM508" s="130"/>
      <c r="LN508" s="130"/>
      <c r="LO508" s="130"/>
      <c r="LP508" s="130"/>
      <c r="LQ508" s="130"/>
      <c r="LR508" s="130"/>
      <c r="LS508" s="130"/>
      <c r="LT508" s="130"/>
      <c r="LU508" s="130"/>
      <c r="LV508" s="130"/>
      <c r="LW508" s="130"/>
      <c r="LX508" s="135"/>
      <c r="LY508" s="30"/>
      <c r="LZ508" s="30"/>
      <c r="MA508" s="30"/>
      <c r="MB508" s="30"/>
      <c r="MC508" s="30"/>
      <c r="MD508" s="30"/>
      <c r="ME508" s="30"/>
      <c r="MF508" s="30"/>
      <c r="MG508" s="30"/>
      <c r="MH508" s="30"/>
      <c r="MI508" s="30"/>
      <c r="MJ508" s="30"/>
      <c r="MK508" s="30"/>
      <c r="ML508" s="30"/>
      <c r="MM508" s="30"/>
      <c r="MN508" s="30"/>
      <c r="MO508" s="30"/>
      <c r="MP508" s="30"/>
      <c r="MQ508" s="30"/>
      <c r="MR508" s="30"/>
      <c r="MS508" s="30"/>
      <c r="MT508" s="30"/>
      <c r="MU508" s="30"/>
      <c r="MV508" s="30"/>
      <c r="MW508" s="30"/>
      <c r="MX508" s="30"/>
      <c r="MY508" s="30"/>
      <c r="MZ508" s="30"/>
      <c r="NA508" s="30"/>
      <c r="NB508" s="30"/>
      <c r="NC508" s="135"/>
      <c r="ND508" s="30"/>
      <c r="NE508" s="30"/>
      <c r="NF508" s="30"/>
      <c r="NG508" s="30"/>
      <c r="NH508" s="30"/>
      <c r="NI508" s="30"/>
      <c r="NJ508" s="30"/>
      <c r="NK508" s="30"/>
      <c r="NL508" s="30"/>
      <c r="NM508" s="30"/>
      <c r="NN508" s="30"/>
      <c r="NO508" s="30"/>
      <c r="NP508" s="30"/>
      <c r="NQ508" s="30"/>
      <c r="NR508" s="30"/>
      <c r="NS508" s="30"/>
      <c r="NT508" s="30"/>
      <c r="NU508" s="30"/>
      <c r="NV508" s="30"/>
      <c r="NW508" s="30"/>
      <c r="NX508" s="30"/>
      <c r="NY508" s="30"/>
      <c r="NZ508" s="30"/>
      <c r="OA508" s="30"/>
      <c r="OB508" s="30"/>
      <c r="OC508" s="30"/>
      <c r="OD508" s="30"/>
      <c r="OE508" s="30"/>
      <c r="OF508" s="30"/>
      <c r="OG508" s="30"/>
      <c r="OH508" s="30"/>
      <c r="OI508" s="30"/>
      <c r="OJ508" s="30"/>
      <c r="OK508" s="30"/>
      <c r="OL508" s="30"/>
      <c r="OM508" s="30">
        <f t="shared" si="1644"/>
        <v>1</v>
      </c>
      <c r="ON508" s="80"/>
    </row>
    <row r="509" spans="1:404" ht="51.75" hidden="1" customHeight="1">
      <c r="A509" s="310"/>
      <c r="B509" s="80">
        <v>143</v>
      </c>
      <c r="C509" s="16" t="s">
        <v>401</v>
      </c>
      <c r="D509" s="82" t="s">
        <v>0</v>
      </c>
      <c r="E509" s="16" t="s">
        <v>402</v>
      </c>
      <c r="F509" s="82" t="s">
        <v>2</v>
      </c>
      <c r="G509" s="82"/>
      <c r="H509" s="89" t="s">
        <v>402</v>
      </c>
      <c r="I509" s="49" t="s">
        <v>797</v>
      </c>
      <c r="J509" s="79"/>
      <c r="K509" s="30" t="s">
        <v>958</v>
      </c>
      <c r="L509" s="30" t="s">
        <v>957</v>
      </c>
      <c r="M509" s="29" t="s">
        <v>985</v>
      </c>
      <c r="N509" s="93" t="s">
        <v>639</v>
      </c>
      <c r="O509" s="301"/>
      <c r="P509" s="79"/>
      <c r="Q509" s="30"/>
      <c r="R509" s="30"/>
      <c r="S509" s="30"/>
      <c r="T509" s="30"/>
      <c r="U509" s="30"/>
      <c r="V509" s="30"/>
      <c r="W509" s="30"/>
      <c r="X509" s="30" t="s">
        <v>27</v>
      </c>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130"/>
      <c r="CP509" s="130"/>
      <c r="CQ509" s="130"/>
      <c r="CR509" s="130"/>
      <c r="CS509" s="130"/>
      <c r="CT509" s="130"/>
      <c r="CU509" s="130"/>
      <c r="CV509" s="130"/>
      <c r="CW509" s="130"/>
      <c r="CX509" s="130"/>
      <c r="CY509" s="30"/>
      <c r="CZ509" s="30"/>
      <c r="DA509" s="30"/>
      <c r="DB509" s="30"/>
      <c r="DC509" s="30"/>
      <c r="DD509" s="30"/>
      <c r="DE509" s="30"/>
      <c r="DF509" s="30"/>
      <c r="DG509" s="30"/>
      <c r="DH509" s="135"/>
      <c r="DI509" s="30"/>
      <c r="DJ509" s="30"/>
      <c r="DK509" s="30"/>
      <c r="DL509" s="30"/>
      <c r="DM509" s="30"/>
      <c r="DN509" s="30"/>
      <c r="DO509" s="30"/>
      <c r="DP509" s="30"/>
      <c r="DQ509" s="30"/>
      <c r="DR509" s="135"/>
      <c r="DS509" s="30"/>
      <c r="DT509" s="30"/>
      <c r="DU509" s="30"/>
      <c r="DV509" s="130"/>
      <c r="DW509" s="130"/>
      <c r="DX509" s="130"/>
      <c r="DY509" s="130"/>
      <c r="DZ509" s="130"/>
      <c r="EA509" s="130"/>
      <c r="EB509" s="130"/>
      <c r="EC509" s="130"/>
      <c r="ED509" s="130"/>
      <c r="EE509" s="130"/>
      <c r="EF509" s="130"/>
      <c r="EG509" s="130"/>
      <c r="EH509" s="130"/>
      <c r="EI509" s="130"/>
      <c r="EJ509" s="130"/>
      <c r="EK509" s="130"/>
      <c r="EL509" s="130"/>
      <c r="EM509" s="130"/>
      <c r="EN509" s="130"/>
      <c r="EO509" s="130"/>
      <c r="EP509" s="30"/>
      <c r="EQ509" s="30"/>
      <c r="ER509" s="30"/>
      <c r="ES509" s="30"/>
      <c r="ET509" s="30"/>
      <c r="EU509" s="30"/>
      <c r="EV509" s="30"/>
      <c r="EW509" s="30"/>
      <c r="EX509" s="30"/>
      <c r="EY509" s="135"/>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30"/>
      <c r="IR509" s="30"/>
      <c r="IS509" s="30"/>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c r="JW509" s="30"/>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130"/>
      <c r="LE509" s="130"/>
      <c r="LF509" s="130"/>
      <c r="LG509" s="130"/>
      <c r="LH509" s="130"/>
      <c r="LI509" s="130"/>
      <c r="LJ509" s="130"/>
      <c r="LK509" s="130"/>
      <c r="LL509" s="130"/>
      <c r="LM509" s="130"/>
      <c r="LN509" s="130"/>
      <c r="LO509" s="130"/>
      <c r="LP509" s="130"/>
      <c r="LQ509" s="130"/>
      <c r="LR509" s="130"/>
      <c r="LS509" s="130"/>
      <c r="LT509" s="130"/>
      <c r="LU509" s="130"/>
      <c r="LV509" s="130"/>
      <c r="LW509" s="130"/>
      <c r="LX509" s="135"/>
      <c r="LY509" s="30"/>
      <c r="LZ509" s="30"/>
      <c r="MA509" s="30"/>
      <c r="MB509" s="30"/>
      <c r="MC509" s="30"/>
      <c r="MD509" s="30"/>
      <c r="ME509" s="30"/>
      <c r="MF509" s="30"/>
      <c r="MG509" s="30"/>
      <c r="MH509" s="30"/>
      <c r="MI509" s="30"/>
      <c r="MJ509" s="30"/>
      <c r="MK509" s="30"/>
      <c r="ML509" s="30"/>
      <c r="MM509" s="30"/>
      <c r="MN509" s="30"/>
      <c r="MO509" s="30"/>
      <c r="MP509" s="30"/>
      <c r="MQ509" s="30"/>
      <c r="MR509" s="30"/>
      <c r="MS509" s="30"/>
      <c r="MT509" s="30"/>
      <c r="MU509" s="30"/>
      <c r="MV509" s="30"/>
      <c r="MW509" s="30"/>
      <c r="MX509" s="30"/>
      <c r="MY509" s="30"/>
      <c r="MZ509" s="30"/>
      <c r="NA509" s="30"/>
      <c r="NB509" s="30"/>
      <c r="NC509" s="135"/>
      <c r="ND509" s="30"/>
      <c r="NE509" s="30"/>
      <c r="NF509" s="30"/>
      <c r="NG509" s="30"/>
      <c r="NH509" s="30"/>
      <c r="NI509" s="30"/>
      <c r="NJ509" s="30"/>
      <c r="NK509" s="30"/>
      <c r="NL509" s="30"/>
      <c r="NM509" s="30"/>
      <c r="NN509" s="30"/>
      <c r="NO509" s="30"/>
      <c r="NP509" s="30"/>
      <c r="NQ509" s="30"/>
      <c r="NR509" s="30"/>
      <c r="NS509" s="30"/>
      <c r="NT509" s="30"/>
      <c r="NU509" s="30"/>
      <c r="NV509" s="30"/>
      <c r="NW509" s="30"/>
      <c r="NX509" s="30"/>
      <c r="NY509" s="30"/>
      <c r="NZ509" s="30"/>
      <c r="OA509" s="30"/>
      <c r="OB509" s="30"/>
      <c r="OC509" s="30"/>
      <c r="OD509" s="30"/>
      <c r="OE509" s="30"/>
      <c r="OF509" s="30"/>
      <c r="OG509" s="30"/>
      <c r="OH509" s="30"/>
      <c r="OI509" s="30"/>
      <c r="OJ509" s="30"/>
      <c r="OK509" s="30"/>
      <c r="OL509" s="30"/>
      <c r="OM509" s="30">
        <f t="shared" si="1644"/>
        <v>1</v>
      </c>
      <c r="ON509" s="80"/>
    </row>
    <row r="510" spans="1:404" ht="51.75" hidden="1" customHeight="1">
      <c r="A510" s="310"/>
      <c r="B510" s="80">
        <v>143</v>
      </c>
      <c r="C510" s="16" t="s">
        <v>401</v>
      </c>
      <c r="D510" s="82" t="s">
        <v>0</v>
      </c>
      <c r="E510" s="16" t="s">
        <v>402</v>
      </c>
      <c r="F510" s="82" t="s">
        <v>2</v>
      </c>
      <c r="G510" s="82"/>
      <c r="H510" s="89" t="s">
        <v>402</v>
      </c>
      <c r="I510" s="49" t="s">
        <v>797</v>
      </c>
      <c r="J510" s="79"/>
      <c r="K510" s="30" t="s">
        <v>958</v>
      </c>
      <c r="L510" s="30" t="s">
        <v>957</v>
      </c>
      <c r="M510" s="29" t="s">
        <v>985</v>
      </c>
      <c r="N510" s="93" t="s">
        <v>639</v>
      </c>
      <c r="O510" s="301"/>
      <c r="P510" s="79"/>
      <c r="Q510" s="30"/>
      <c r="R510" s="30"/>
      <c r="S510" s="30"/>
      <c r="T510" s="30"/>
      <c r="U510" s="30"/>
      <c r="V510" s="30"/>
      <c r="W510" s="30"/>
      <c r="X510" s="30"/>
      <c r="Y510" s="30" t="s">
        <v>27</v>
      </c>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130"/>
      <c r="CP510" s="130"/>
      <c r="CQ510" s="130"/>
      <c r="CR510" s="130"/>
      <c r="CS510" s="130"/>
      <c r="CT510" s="130"/>
      <c r="CU510" s="130"/>
      <c r="CV510" s="130"/>
      <c r="CW510" s="130"/>
      <c r="CX510" s="130"/>
      <c r="CY510" s="30"/>
      <c r="CZ510" s="30"/>
      <c r="DA510" s="30"/>
      <c r="DB510" s="30"/>
      <c r="DC510" s="30"/>
      <c r="DD510" s="30"/>
      <c r="DE510" s="30"/>
      <c r="DF510" s="30"/>
      <c r="DG510" s="30"/>
      <c r="DH510" s="135"/>
      <c r="DI510" s="30"/>
      <c r="DJ510" s="30"/>
      <c r="DK510" s="30"/>
      <c r="DL510" s="30"/>
      <c r="DM510" s="30"/>
      <c r="DN510" s="30"/>
      <c r="DO510" s="30"/>
      <c r="DP510" s="30"/>
      <c r="DQ510" s="30"/>
      <c r="DR510" s="135"/>
      <c r="DS510" s="30"/>
      <c r="DT510" s="30"/>
      <c r="DU510" s="30"/>
      <c r="DV510" s="130"/>
      <c r="DW510" s="130"/>
      <c r="DX510" s="130"/>
      <c r="DY510" s="130"/>
      <c r="DZ510" s="130"/>
      <c r="EA510" s="130"/>
      <c r="EB510" s="130"/>
      <c r="EC510" s="130"/>
      <c r="ED510" s="130"/>
      <c r="EE510" s="130"/>
      <c r="EF510" s="130"/>
      <c r="EG510" s="130"/>
      <c r="EH510" s="130"/>
      <c r="EI510" s="130"/>
      <c r="EJ510" s="130"/>
      <c r="EK510" s="130"/>
      <c r="EL510" s="130"/>
      <c r="EM510" s="130"/>
      <c r="EN510" s="130"/>
      <c r="EO510" s="130"/>
      <c r="EP510" s="30"/>
      <c r="EQ510" s="30"/>
      <c r="ER510" s="30"/>
      <c r="ES510" s="30"/>
      <c r="ET510" s="30"/>
      <c r="EU510" s="30"/>
      <c r="EV510" s="30"/>
      <c r="EW510" s="30"/>
      <c r="EX510" s="30"/>
      <c r="EY510" s="135"/>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c r="JW510" s="3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130"/>
      <c r="LE510" s="130"/>
      <c r="LF510" s="130"/>
      <c r="LG510" s="130"/>
      <c r="LH510" s="130"/>
      <c r="LI510" s="130"/>
      <c r="LJ510" s="130"/>
      <c r="LK510" s="130"/>
      <c r="LL510" s="130"/>
      <c r="LM510" s="130"/>
      <c r="LN510" s="130"/>
      <c r="LO510" s="130"/>
      <c r="LP510" s="130"/>
      <c r="LQ510" s="130"/>
      <c r="LR510" s="130"/>
      <c r="LS510" s="130"/>
      <c r="LT510" s="130"/>
      <c r="LU510" s="130"/>
      <c r="LV510" s="130"/>
      <c r="LW510" s="130"/>
      <c r="LX510" s="135"/>
      <c r="LY510" s="30"/>
      <c r="LZ510" s="30"/>
      <c r="MA510" s="30"/>
      <c r="MB510" s="30"/>
      <c r="MC510" s="30"/>
      <c r="MD510" s="30"/>
      <c r="ME510" s="30"/>
      <c r="MF510" s="30"/>
      <c r="MG510" s="30"/>
      <c r="MH510" s="30"/>
      <c r="MI510" s="30"/>
      <c r="MJ510" s="30"/>
      <c r="MK510" s="30"/>
      <c r="ML510" s="30"/>
      <c r="MM510" s="30"/>
      <c r="MN510" s="30"/>
      <c r="MO510" s="30"/>
      <c r="MP510" s="30"/>
      <c r="MQ510" s="30"/>
      <c r="MR510" s="30"/>
      <c r="MS510" s="30"/>
      <c r="MT510" s="30"/>
      <c r="MU510" s="30"/>
      <c r="MV510" s="30"/>
      <c r="MW510" s="30"/>
      <c r="MX510" s="30"/>
      <c r="MY510" s="30"/>
      <c r="MZ510" s="30"/>
      <c r="NA510" s="30"/>
      <c r="NB510" s="30"/>
      <c r="NC510" s="135"/>
      <c r="ND510" s="30"/>
      <c r="NE510" s="30"/>
      <c r="NF510" s="30"/>
      <c r="NG510" s="30"/>
      <c r="NH510" s="30"/>
      <c r="NI510" s="30"/>
      <c r="NJ510" s="30"/>
      <c r="NK510" s="30"/>
      <c r="NL510" s="30"/>
      <c r="NM510" s="30"/>
      <c r="NN510" s="30"/>
      <c r="NO510" s="30"/>
      <c r="NP510" s="30"/>
      <c r="NQ510" s="30"/>
      <c r="NR510" s="30"/>
      <c r="NS510" s="30"/>
      <c r="NT510" s="30"/>
      <c r="NU510" s="30"/>
      <c r="NV510" s="30"/>
      <c r="NW510" s="30"/>
      <c r="NX510" s="30"/>
      <c r="NY510" s="30"/>
      <c r="NZ510" s="30"/>
      <c r="OA510" s="30"/>
      <c r="OB510" s="30"/>
      <c r="OC510" s="30"/>
      <c r="OD510" s="30"/>
      <c r="OE510" s="30"/>
      <c r="OF510" s="30"/>
      <c r="OG510" s="30"/>
      <c r="OH510" s="30"/>
      <c r="OI510" s="30"/>
      <c r="OJ510" s="30"/>
      <c r="OK510" s="30"/>
      <c r="OL510" s="30"/>
      <c r="OM510" s="30">
        <f t="shared" si="1644"/>
        <v>1</v>
      </c>
      <c r="ON510" s="80"/>
    </row>
    <row r="511" spans="1:404" ht="51.75" hidden="1" customHeight="1">
      <c r="A511" s="310"/>
      <c r="B511" s="80">
        <v>143</v>
      </c>
      <c r="C511" s="16" t="s">
        <v>401</v>
      </c>
      <c r="D511" s="82" t="s">
        <v>0</v>
      </c>
      <c r="E511" s="16" t="s">
        <v>402</v>
      </c>
      <c r="F511" s="82" t="s">
        <v>2</v>
      </c>
      <c r="G511" s="82"/>
      <c r="H511" s="89" t="s">
        <v>402</v>
      </c>
      <c r="I511" s="49" t="s">
        <v>797</v>
      </c>
      <c r="J511" s="79"/>
      <c r="K511" s="30" t="s">
        <v>958</v>
      </c>
      <c r="L511" s="30" t="s">
        <v>957</v>
      </c>
      <c r="M511" s="29" t="s">
        <v>985</v>
      </c>
      <c r="N511" s="93" t="s">
        <v>639</v>
      </c>
      <c r="O511" s="301"/>
      <c r="P511" s="79"/>
      <c r="Q511" s="30"/>
      <c r="R511" s="30"/>
      <c r="S511" s="30"/>
      <c r="T511" s="30"/>
      <c r="U511" s="30"/>
      <c r="V511" s="30"/>
      <c r="W511" s="30"/>
      <c r="X511" s="30"/>
      <c r="Y511" s="30"/>
      <c r="Z511" s="30" t="s">
        <v>27</v>
      </c>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130"/>
      <c r="CP511" s="130"/>
      <c r="CQ511" s="130"/>
      <c r="CR511" s="130"/>
      <c r="CS511" s="130"/>
      <c r="CT511" s="130"/>
      <c r="CU511" s="130"/>
      <c r="CV511" s="130"/>
      <c r="CW511" s="130"/>
      <c r="CX511" s="130"/>
      <c r="CY511" s="30"/>
      <c r="CZ511" s="30"/>
      <c r="DA511" s="30"/>
      <c r="DB511" s="30"/>
      <c r="DC511" s="30"/>
      <c r="DD511" s="30"/>
      <c r="DE511" s="30"/>
      <c r="DF511" s="30"/>
      <c r="DG511" s="30"/>
      <c r="DH511" s="135"/>
      <c r="DI511" s="30"/>
      <c r="DJ511" s="30"/>
      <c r="DK511" s="30"/>
      <c r="DL511" s="30"/>
      <c r="DM511" s="30"/>
      <c r="DN511" s="30"/>
      <c r="DO511" s="30"/>
      <c r="DP511" s="30"/>
      <c r="DQ511" s="30"/>
      <c r="DR511" s="135"/>
      <c r="DS511" s="30"/>
      <c r="DT511" s="30"/>
      <c r="DU511" s="30"/>
      <c r="DV511" s="130"/>
      <c r="DW511" s="130"/>
      <c r="DX511" s="130"/>
      <c r="DY511" s="130"/>
      <c r="DZ511" s="130"/>
      <c r="EA511" s="130"/>
      <c r="EB511" s="130"/>
      <c r="EC511" s="130"/>
      <c r="ED511" s="130"/>
      <c r="EE511" s="130"/>
      <c r="EF511" s="130"/>
      <c r="EG511" s="130"/>
      <c r="EH511" s="130"/>
      <c r="EI511" s="130"/>
      <c r="EJ511" s="130"/>
      <c r="EK511" s="130"/>
      <c r="EL511" s="130"/>
      <c r="EM511" s="130"/>
      <c r="EN511" s="130"/>
      <c r="EO511" s="130"/>
      <c r="EP511" s="30"/>
      <c r="EQ511" s="30"/>
      <c r="ER511" s="30"/>
      <c r="ES511" s="30"/>
      <c r="ET511" s="30"/>
      <c r="EU511" s="30"/>
      <c r="EV511" s="30"/>
      <c r="EW511" s="30"/>
      <c r="EX511" s="30"/>
      <c r="EY511" s="135"/>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130"/>
      <c r="LE511" s="130"/>
      <c r="LF511" s="130"/>
      <c r="LG511" s="130"/>
      <c r="LH511" s="130"/>
      <c r="LI511" s="130"/>
      <c r="LJ511" s="130"/>
      <c r="LK511" s="130"/>
      <c r="LL511" s="130"/>
      <c r="LM511" s="130"/>
      <c r="LN511" s="130"/>
      <c r="LO511" s="130"/>
      <c r="LP511" s="130"/>
      <c r="LQ511" s="130"/>
      <c r="LR511" s="130"/>
      <c r="LS511" s="130"/>
      <c r="LT511" s="130"/>
      <c r="LU511" s="130"/>
      <c r="LV511" s="130"/>
      <c r="LW511" s="130"/>
      <c r="LX511" s="135"/>
      <c r="LY511" s="30"/>
      <c r="LZ511" s="30"/>
      <c r="MA511" s="30"/>
      <c r="MB511" s="30"/>
      <c r="MC511" s="30"/>
      <c r="MD511" s="30"/>
      <c r="ME511" s="30"/>
      <c r="MF511" s="30"/>
      <c r="MG511" s="30"/>
      <c r="MH511" s="30"/>
      <c r="MI511" s="30"/>
      <c r="MJ511" s="30"/>
      <c r="MK511" s="30"/>
      <c r="ML511" s="30"/>
      <c r="MM511" s="30"/>
      <c r="MN511" s="30"/>
      <c r="MO511" s="30"/>
      <c r="MP511" s="30"/>
      <c r="MQ511" s="30"/>
      <c r="MR511" s="30"/>
      <c r="MS511" s="30"/>
      <c r="MT511" s="30"/>
      <c r="MU511" s="30"/>
      <c r="MV511" s="30"/>
      <c r="MW511" s="30"/>
      <c r="MX511" s="30"/>
      <c r="MY511" s="30"/>
      <c r="MZ511" s="30"/>
      <c r="NA511" s="30"/>
      <c r="NB511" s="30"/>
      <c r="NC511" s="135"/>
      <c r="ND511" s="30"/>
      <c r="NE511" s="30"/>
      <c r="NF511" s="30"/>
      <c r="NG511" s="30"/>
      <c r="NH511" s="30"/>
      <c r="NI511" s="30"/>
      <c r="NJ511" s="30"/>
      <c r="NK511" s="30"/>
      <c r="NL511" s="30"/>
      <c r="NM511" s="30"/>
      <c r="NN511" s="30"/>
      <c r="NO511" s="30"/>
      <c r="NP511" s="30"/>
      <c r="NQ511" s="30"/>
      <c r="NR511" s="30"/>
      <c r="NS511" s="30"/>
      <c r="NT511" s="30"/>
      <c r="NU511" s="30"/>
      <c r="NV511" s="30"/>
      <c r="NW511" s="30"/>
      <c r="NX511" s="30"/>
      <c r="NY511" s="30"/>
      <c r="NZ511" s="30"/>
      <c r="OA511" s="30"/>
      <c r="OB511" s="30"/>
      <c r="OC511" s="30"/>
      <c r="OD511" s="30"/>
      <c r="OE511" s="30"/>
      <c r="OF511" s="30"/>
      <c r="OG511" s="30"/>
      <c r="OH511" s="30"/>
      <c r="OI511" s="30"/>
      <c r="OJ511" s="30"/>
      <c r="OK511" s="30"/>
      <c r="OL511" s="30"/>
      <c r="OM511" s="30">
        <f t="shared" si="1644"/>
        <v>1</v>
      </c>
      <c r="ON511" s="80"/>
    </row>
    <row r="512" spans="1:404" ht="51.75" hidden="1" customHeight="1">
      <c r="A512" s="311"/>
      <c r="B512" s="80">
        <v>143</v>
      </c>
      <c r="C512" s="16" t="s">
        <v>401</v>
      </c>
      <c r="D512" s="82" t="s">
        <v>0</v>
      </c>
      <c r="E512" s="16" t="s">
        <v>402</v>
      </c>
      <c r="F512" s="82" t="s">
        <v>2</v>
      </c>
      <c r="G512" s="82"/>
      <c r="H512" s="89" t="s">
        <v>402</v>
      </c>
      <c r="I512" s="49" t="s">
        <v>797</v>
      </c>
      <c r="J512" s="79"/>
      <c r="K512" s="30" t="s">
        <v>958</v>
      </c>
      <c r="L512" s="30" t="s">
        <v>957</v>
      </c>
      <c r="M512" s="29" t="s">
        <v>985</v>
      </c>
      <c r="N512" s="93" t="s">
        <v>639</v>
      </c>
      <c r="O512" s="302"/>
      <c r="P512" s="79"/>
      <c r="Q512" s="30"/>
      <c r="R512" s="30"/>
      <c r="S512" s="30"/>
      <c r="T512" s="30"/>
      <c r="U512" s="30"/>
      <c r="V512" s="30"/>
      <c r="W512" s="30"/>
      <c r="X512" s="30"/>
      <c r="Y512" s="30"/>
      <c r="Z512" s="30"/>
      <c r="AA512" s="30" t="s">
        <v>27</v>
      </c>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130"/>
      <c r="CP512" s="130"/>
      <c r="CQ512" s="130"/>
      <c r="CR512" s="130"/>
      <c r="CS512" s="130"/>
      <c r="CT512" s="130"/>
      <c r="CU512" s="130"/>
      <c r="CV512" s="130"/>
      <c r="CW512" s="130"/>
      <c r="CX512" s="130"/>
      <c r="CY512" s="30"/>
      <c r="CZ512" s="30"/>
      <c r="DA512" s="30"/>
      <c r="DB512" s="30"/>
      <c r="DC512" s="30"/>
      <c r="DD512" s="30"/>
      <c r="DE512" s="30"/>
      <c r="DF512" s="30"/>
      <c r="DG512" s="30"/>
      <c r="DH512" s="135"/>
      <c r="DI512" s="30"/>
      <c r="DJ512" s="30"/>
      <c r="DK512" s="30"/>
      <c r="DL512" s="30"/>
      <c r="DM512" s="30"/>
      <c r="DN512" s="30"/>
      <c r="DO512" s="30"/>
      <c r="DP512" s="30"/>
      <c r="DQ512" s="30"/>
      <c r="DR512" s="135"/>
      <c r="DS512" s="30"/>
      <c r="DT512" s="30"/>
      <c r="DU512" s="30"/>
      <c r="DV512" s="130"/>
      <c r="DW512" s="130"/>
      <c r="DX512" s="130"/>
      <c r="DY512" s="130"/>
      <c r="DZ512" s="130"/>
      <c r="EA512" s="130"/>
      <c r="EB512" s="130"/>
      <c r="EC512" s="130"/>
      <c r="ED512" s="130"/>
      <c r="EE512" s="130"/>
      <c r="EF512" s="130"/>
      <c r="EG512" s="130"/>
      <c r="EH512" s="130"/>
      <c r="EI512" s="130"/>
      <c r="EJ512" s="130"/>
      <c r="EK512" s="130"/>
      <c r="EL512" s="130"/>
      <c r="EM512" s="130"/>
      <c r="EN512" s="130"/>
      <c r="EO512" s="130"/>
      <c r="EP512" s="30"/>
      <c r="EQ512" s="30"/>
      <c r="ER512" s="30"/>
      <c r="ES512" s="30"/>
      <c r="ET512" s="30"/>
      <c r="EU512" s="30"/>
      <c r="EV512" s="30"/>
      <c r="EW512" s="30"/>
      <c r="EX512" s="30"/>
      <c r="EY512" s="135"/>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130"/>
      <c r="LE512" s="130"/>
      <c r="LF512" s="130"/>
      <c r="LG512" s="130"/>
      <c r="LH512" s="130"/>
      <c r="LI512" s="130"/>
      <c r="LJ512" s="130"/>
      <c r="LK512" s="130"/>
      <c r="LL512" s="130"/>
      <c r="LM512" s="130"/>
      <c r="LN512" s="130"/>
      <c r="LO512" s="130"/>
      <c r="LP512" s="130"/>
      <c r="LQ512" s="130"/>
      <c r="LR512" s="130"/>
      <c r="LS512" s="130"/>
      <c r="LT512" s="130"/>
      <c r="LU512" s="130"/>
      <c r="LV512" s="130"/>
      <c r="LW512" s="130"/>
      <c r="LX512" s="135"/>
      <c r="LY512" s="30"/>
      <c r="LZ512" s="30"/>
      <c r="MA512" s="30"/>
      <c r="MB512" s="30"/>
      <c r="MC512" s="30"/>
      <c r="MD512" s="30"/>
      <c r="ME512" s="30"/>
      <c r="MF512" s="30"/>
      <c r="MG512" s="30"/>
      <c r="MH512" s="30"/>
      <c r="MI512" s="30"/>
      <c r="MJ512" s="30"/>
      <c r="MK512" s="30"/>
      <c r="ML512" s="30"/>
      <c r="MM512" s="30"/>
      <c r="MN512" s="30"/>
      <c r="MO512" s="30"/>
      <c r="MP512" s="30"/>
      <c r="MQ512" s="30"/>
      <c r="MR512" s="30"/>
      <c r="MS512" s="30"/>
      <c r="MT512" s="30"/>
      <c r="MU512" s="30"/>
      <c r="MV512" s="30"/>
      <c r="MW512" s="30"/>
      <c r="MX512" s="30"/>
      <c r="MY512" s="30"/>
      <c r="MZ512" s="30"/>
      <c r="NA512" s="30"/>
      <c r="NB512" s="30"/>
      <c r="NC512" s="135"/>
      <c r="ND512" s="30"/>
      <c r="NE512" s="30"/>
      <c r="NF512" s="30"/>
      <c r="NG512" s="30"/>
      <c r="NH512" s="30"/>
      <c r="NI512" s="30"/>
      <c r="NJ512" s="30"/>
      <c r="NK512" s="30"/>
      <c r="NL512" s="30"/>
      <c r="NM512" s="30"/>
      <c r="NN512" s="30"/>
      <c r="NO512" s="30"/>
      <c r="NP512" s="30"/>
      <c r="NQ512" s="30"/>
      <c r="NR512" s="30"/>
      <c r="NS512" s="30"/>
      <c r="NT512" s="30"/>
      <c r="NU512" s="30"/>
      <c r="NV512" s="30"/>
      <c r="NW512" s="30"/>
      <c r="NX512" s="30"/>
      <c r="NY512" s="30"/>
      <c r="NZ512" s="30"/>
      <c r="OA512" s="30"/>
      <c r="OB512" s="30"/>
      <c r="OC512" s="30"/>
      <c r="OD512" s="30"/>
      <c r="OE512" s="30"/>
      <c r="OF512" s="30"/>
      <c r="OG512" s="30"/>
      <c r="OH512" s="30"/>
      <c r="OI512" s="30"/>
      <c r="OJ512" s="30"/>
      <c r="OK512" s="30"/>
      <c r="OL512" s="30"/>
      <c r="OM512" s="30">
        <f t="shared" si="1644"/>
        <v>1</v>
      </c>
      <c r="ON512" s="80"/>
    </row>
    <row r="513" spans="1:404" ht="48.75" hidden="1" customHeight="1">
      <c r="A513" s="309">
        <v>434</v>
      </c>
      <c r="B513" s="51">
        <v>144</v>
      </c>
      <c r="C513" s="16" t="s">
        <v>403</v>
      </c>
      <c r="D513" s="14" t="s">
        <v>0</v>
      </c>
      <c r="E513" s="16" t="s">
        <v>404</v>
      </c>
      <c r="F513" s="82" t="s">
        <v>2</v>
      </c>
      <c r="G513" s="29"/>
      <c r="H513" s="89" t="s">
        <v>404</v>
      </c>
      <c r="I513" s="49" t="s">
        <v>798</v>
      </c>
      <c r="J513" s="54"/>
      <c r="K513" s="30" t="s">
        <v>958</v>
      </c>
      <c r="L513" s="30" t="s">
        <v>957</v>
      </c>
      <c r="M513" s="29" t="s">
        <v>985</v>
      </c>
      <c r="N513" s="93" t="s">
        <v>639</v>
      </c>
      <c r="O513" s="300" t="s">
        <v>27</v>
      </c>
      <c r="P513" s="54"/>
      <c r="Q513" s="30"/>
      <c r="R513" s="30"/>
      <c r="S513" s="30" t="s">
        <v>27</v>
      </c>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152" t="s">
        <v>1068</v>
      </c>
      <c r="CN513" s="152" t="s">
        <v>1068</v>
      </c>
      <c r="CO513" s="152" t="s">
        <v>1068</v>
      </c>
      <c r="CP513" s="30">
        <v>2</v>
      </c>
      <c r="CQ513" s="30">
        <v>2</v>
      </c>
      <c r="CR513" s="30">
        <v>2</v>
      </c>
      <c r="CS513" s="30">
        <v>2</v>
      </c>
      <c r="CT513" s="23">
        <v>1</v>
      </c>
      <c r="CU513" s="23">
        <v>2</v>
      </c>
      <c r="CV513" s="30">
        <v>2</v>
      </c>
      <c r="CW513" s="30">
        <v>1</v>
      </c>
      <c r="CX513" s="30">
        <v>2</v>
      </c>
      <c r="CY513" s="30">
        <v>2</v>
      </c>
      <c r="CZ513" s="30">
        <v>2</v>
      </c>
      <c r="DA513" s="23">
        <v>2</v>
      </c>
      <c r="DB513" s="30">
        <v>2</v>
      </c>
      <c r="DC513" s="23">
        <v>1</v>
      </c>
      <c r="DD513" s="30">
        <v>2</v>
      </c>
      <c r="DE513" s="30">
        <v>2</v>
      </c>
      <c r="DF513" s="30">
        <v>2</v>
      </c>
      <c r="DG513" s="30"/>
      <c r="DH513" s="201">
        <f>COUNTIF(CP513:DG513,"2")</f>
        <v>14</v>
      </c>
      <c r="DI513" s="198">
        <f t="shared" ref="DI513" si="1681">DH513/(DH513+DJ513+DL513+DN513)</f>
        <v>0.82352941176470584</v>
      </c>
      <c r="DJ513" s="201">
        <f>COUNTIF(CP513:DG513,"1")</f>
        <v>3</v>
      </c>
      <c r="DK513" s="198">
        <f t="shared" ref="DK513" si="1682">DJ513/(DH513+DJ513+DL513+DN513)</f>
        <v>0.17647058823529413</v>
      </c>
      <c r="DL513" s="201">
        <f>COUNTIF(CP513:DG513,"0")</f>
        <v>0</v>
      </c>
      <c r="DM513" s="198">
        <f t="shared" ref="DM513" si="1683">DL513/(DH513+DJ513+DL513+DN513)</f>
        <v>0</v>
      </c>
      <c r="DN513" s="201">
        <f>COUNTIF(CP513:DG513,"KĐG")</f>
        <v>0</v>
      </c>
      <c r="DO513" s="198">
        <f t="shared" ref="DO513" si="1684">DN513/(DH513+DJ513+DL513+DN513)</f>
        <v>0</v>
      </c>
      <c r="DP513" s="199">
        <f t="shared" ref="DP513" si="1685">(((DH513*2)+(DJ513*1)+(DL513*0)))/(DH513+DJ513+DL513)</f>
        <v>1.8235294117647058</v>
      </c>
      <c r="DQ513" s="169" t="str">
        <f t="shared" ref="DQ513" si="1686">IF(DO513&gt;=50%,"KĐG",IF(DP513&gt;=1.6,"ĐMT",IF(DP513&gt;=1,"CCG","CĐ")))</f>
        <v>ĐMT</v>
      </c>
      <c r="DR513" s="135"/>
      <c r="DS513" s="30"/>
      <c r="DT513" s="30"/>
      <c r="DU513" s="30"/>
      <c r="DV513" s="130"/>
      <c r="DW513" s="130"/>
      <c r="DX513" s="130"/>
      <c r="DY513" s="130"/>
      <c r="DZ513" s="130"/>
      <c r="EA513" s="130"/>
      <c r="EB513" s="130"/>
      <c r="EC513" s="130"/>
      <c r="ED513" s="130"/>
      <c r="EE513" s="130"/>
      <c r="EF513" s="130"/>
      <c r="EG513" s="130"/>
      <c r="EH513" s="130"/>
      <c r="EI513" s="130"/>
      <c r="EJ513" s="130"/>
      <c r="EK513" s="130"/>
      <c r="EL513" s="130"/>
      <c r="EM513" s="130"/>
      <c r="EN513" s="130"/>
      <c r="EO513" s="130"/>
      <c r="EP513" s="30"/>
      <c r="EQ513" s="30"/>
      <c r="ER513" s="30"/>
      <c r="ES513" s="30"/>
      <c r="ET513" s="30"/>
      <c r="EU513" s="30"/>
      <c r="EV513" s="30"/>
      <c r="EW513" s="30"/>
      <c r="EX513" s="30"/>
      <c r="EY513" s="135"/>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130"/>
      <c r="LE513" s="130"/>
      <c r="LF513" s="130"/>
      <c r="LG513" s="130"/>
      <c r="LH513" s="130"/>
      <c r="LI513" s="130"/>
      <c r="LJ513" s="130"/>
      <c r="LK513" s="130"/>
      <c r="LL513" s="130"/>
      <c r="LM513" s="130"/>
      <c r="LN513" s="130"/>
      <c r="LO513" s="130"/>
      <c r="LP513" s="130"/>
      <c r="LQ513" s="130"/>
      <c r="LR513" s="130"/>
      <c r="LS513" s="130"/>
      <c r="LT513" s="130"/>
      <c r="LU513" s="130"/>
      <c r="LV513" s="130"/>
      <c r="LW513" s="130"/>
      <c r="LX513" s="135"/>
      <c r="LY513" s="30"/>
      <c r="LZ513" s="30"/>
      <c r="MA513" s="30"/>
      <c r="MB513" s="30"/>
      <c r="MC513" s="30"/>
      <c r="MD513" s="30"/>
      <c r="ME513" s="30"/>
      <c r="MF513" s="30"/>
      <c r="MG513" s="30"/>
      <c r="MH513" s="30"/>
      <c r="MI513" s="30"/>
      <c r="MJ513" s="30"/>
      <c r="MK513" s="30"/>
      <c r="ML513" s="30"/>
      <c r="MM513" s="30"/>
      <c r="MN513" s="30"/>
      <c r="MO513" s="30"/>
      <c r="MP513" s="30"/>
      <c r="MQ513" s="30"/>
      <c r="MR513" s="30"/>
      <c r="MS513" s="30"/>
      <c r="MT513" s="30"/>
      <c r="MU513" s="30"/>
      <c r="MV513" s="30"/>
      <c r="MW513" s="30"/>
      <c r="MX513" s="30"/>
      <c r="MY513" s="30"/>
      <c r="MZ513" s="30"/>
      <c r="NA513" s="30"/>
      <c r="NB513" s="30"/>
      <c r="NC513" s="135"/>
      <c r="ND513" s="30"/>
      <c r="NE513" s="30"/>
      <c r="NF513" s="30"/>
      <c r="NG513" s="30"/>
      <c r="NH513" s="30"/>
      <c r="NI513" s="30"/>
      <c r="NJ513" s="30"/>
      <c r="NK513" s="30"/>
      <c r="NL513" s="30"/>
      <c r="NM513" s="30"/>
      <c r="NN513" s="30"/>
      <c r="NO513" s="30"/>
      <c r="NP513" s="30"/>
      <c r="NQ513" s="30"/>
      <c r="NR513" s="30"/>
      <c r="NS513" s="30"/>
      <c r="NT513" s="30"/>
      <c r="NU513" s="30"/>
      <c r="NV513" s="30"/>
      <c r="NW513" s="30"/>
      <c r="NX513" s="30"/>
      <c r="NY513" s="30"/>
      <c r="NZ513" s="30"/>
      <c r="OA513" s="30"/>
      <c r="OB513" s="30"/>
      <c r="OC513" s="30"/>
      <c r="OD513" s="30"/>
      <c r="OE513" s="30"/>
      <c r="OF513" s="30"/>
      <c r="OG513" s="30"/>
      <c r="OH513" s="30"/>
      <c r="OI513" s="30"/>
      <c r="OJ513" s="30"/>
      <c r="OK513" s="30"/>
      <c r="OL513" s="30"/>
      <c r="OM513" s="30">
        <f t="shared" si="1644"/>
        <v>1</v>
      </c>
      <c r="ON513" s="51"/>
    </row>
    <row r="514" spans="1:404" ht="52.5" hidden="1" customHeight="1">
      <c r="A514" s="310"/>
      <c r="B514" s="80">
        <v>144</v>
      </c>
      <c r="C514" s="16" t="s">
        <v>403</v>
      </c>
      <c r="D514" s="82" t="s">
        <v>0</v>
      </c>
      <c r="E514" s="16" t="s">
        <v>404</v>
      </c>
      <c r="F514" s="82" t="s">
        <v>2</v>
      </c>
      <c r="G514" s="82"/>
      <c r="H514" s="89" t="s">
        <v>404</v>
      </c>
      <c r="I514" s="49" t="s">
        <v>798</v>
      </c>
      <c r="J514" s="79"/>
      <c r="K514" s="30" t="s">
        <v>958</v>
      </c>
      <c r="L514" s="30" t="s">
        <v>957</v>
      </c>
      <c r="M514" s="29" t="s">
        <v>985</v>
      </c>
      <c r="N514" s="93" t="s">
        <v>639</v>
      </c>
      <c r="O514" s="301"/>
      <c r="P514" s="79"/>
      <c r="Q514" s="30"/>
      <c r="R514" s="30"/>
      <c r="S514" s="30"/>
      <c r="T514" s="30"/>
      <c r="U514" s="30"/>
      <c r="V514" s="30" t="s">
        <v>27</v>
      </c>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130"/>
      <c r="CP514" s="130"/>
      <c r="CQ514" s="130"/>
      <c r="CR514" s="130"/>
      <c r="CS514" s="130"/>
      <c r="CT514" s="130"/>
      <c r="CU514" s="130"/>
      <c r="CV514" s="130"/>
      <c r="CW514" s="130"/>
      <c r="CX514" s="130"/>
      <c r="CY514" s="30"/>
      <c r="CZ514" s="30"/>
      <c r="DA514" s="30"/>
      <c r="DB514" s="30"/>
      <c r="DC514" s="30"/>
      <c r="DD514" s="30"/>
      <c r="DE514" s="30"/>
      <c r="DF514" s="30"/>
      <c r="DG514" s="30"/>
      <c r="DH514" s="135"/>
      <c r="DI514" s="30"/>
      <c r="DJ514" s="30"/>
      <c r="DK514" s="30"/>
      <c r="DL514" s="30"/>
      <c r="DM514" s="30"/>
      <c r="DN514" s="30"/>
      <c r="DO514" s="30"/>
      <c r="DP514" s="30"/>
      <c r="DQ514" s="30"/>
      <c r="DR514" s="135"/>
      <c r="DS514" s="30"/>
      <c r="DT514" s="30"/>
      <c r="DU514" s="30"/>
      <c r="DV514" s="130"/>
      <c r="DW514" s="130"/>
      <c r="DX514" s="130"/>
      <c r="DY514" s="130"/>
      <c r="DZ514" s="130"/>
      <c r="EA514" s="130"/>
      <c r="EB514" s="130"/>
      <c r="EC514" s="130"/>
      <c r="ED514" s="130"/>
      <c r="EE514" s="130"/>
      <c r="EF514" s="130"/>
      <c r="EG514" s="130"/>
      <c r="EH514" s="130"/>
      <c r="EI514" s="130"/>
      <c r="EJ514" s="130"/>
      <c r="EK514" s="130"/>
      <c r="EL514" s="130"/>
      <c r="EM514" s="130"/>
      <c r="EN514" s="130"/>
      <c r="EO514" s="130"/>
      <c r="EP514" s="30"/>
      <c r="EQ514" s="30"/>
      <c r="ER514" s="30"/>
      <c r="ES514" s="30"/>
      <c r="ET514" s="30"/>
      <c r="EU514" s="30"/>
      <c r="EV514" s="30"/>
      <c r="EW514" s="30"/>
      <c r="EX514" s="30"/>
      <c r="EY514" s="135"/>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152" t="s">
        <v>1068</v>
      </c>
      <c r="GE514" s="152" t="s">
        <v>1068</v>
      </c>
      <c r="GF514" s="30">
        <v>2</v>
      </c>
      <c r="GG514" s="30">
        <v>2</v>
      </c>
      <c r="GH514" s="30">
        <v>2</v>
      </c>
      <c r="GI514" s="30">
        <v>2</v>
      </c>
      <c r="GJ514" s="23">
        <v>1</v>
      </c>
      <c r="GK514" s="23">
        <v>2</v>
      </c>
      <c r="GL514" s="30">
        <v>2</v>
      </c>
      <c r="GM514" s="30">
        <v>2</v>
      </c>
      <c r="GN514" s="30">
        <v>2</v>
      </c>
      <c r="GO514" s="30">
        <v>2</v>
      </c>
      <c r="GP514" s="30">
        <v>2</v>
      </c>
      <c r="GQ514" s="30">
        <v>2</v>
      </c>
      <c r="GR514" s="30">
        <v>2</v>
      </c>
      <c r="GS514" s="23">
        <v>1</v>
      </c>
      <c r="GT514" s="30">
        <v>2</v>
      </c>
      <c r="GU514" s="30">
        <v>2</v>
      </c>
      <c r="GV514" s="30">
        <v>2</v>
      </c>
      <c r="GW514" s="30"/>
      <c r="GX514" s="30">
        <v>2</v>
      </c>
      <c r="GY514" s="224">
        <f>COUNTIF(GF514:GX514,"2")</f>
        <v>16</v>
      </c>
      <c r="GZ514" s="225">
        <f t="shared" ref="GZ514" si="1687">GY514/(GY514+HA514+HC514+HE514)</f>
        <v>0.88888888888888884</v>
      </c>
      <c r="HA514" s="224">
        <f>COUNTIF(GG514:GX514,"1")</f>
        <v>2</v>
      </c>
      <c r="HB514" s="225">
        <f t="shared" ref="HB514" si="1688">HA514/(GY514+HA514+HC514+HE514)</f>
        <v>0.1111111111111111</v>
      </c>
      <c r="HC514" s="224">
        <f>COUNTIF(GG514:GX514,"0")</f>
        <v>0</v>
      </c>
      <c r="HD514" s="225">
        <f t="shared" ref="HD514" si="1689">HC514/(GY514+HA514+HC514+HE514)</f>
        <v>0</v>
      </c>
      <c r="HE514" s="224">
        <f>COUNTIF(GG514:GX514,"KĐG")</f>
        <v>0</v>
      </c>
      <c r="HF514" s="225">
        <f t="shared" ref="HF514" si="1690">HE514/(GY514+HA514+HC514+HE514)</f>
        <v>0</v>
      </c>
      <c r="HG514" s="226">
        <f t="shared" ref="HG514" si="1691">(((GY514*2)+(HA514*1)+(HC514*0)))/(GY514+HA514+HC514)</f>
        <v>1.8888888888888888</v>
      </c>
      <c r="HH514" s="169" t="str">
        <f t="shared" ref="HH514" si="1692">IF(HF514&gt;=50%,"KĐG",IF(HG514&gt;=1.6,"ĐMT",IF(HG514&gt;=1,"CCG","CĐ")))</f>
        <v>ĐMT</v>
      </c>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c r="JW514" s="30"/>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130"/>
      <c r="LE514" s="130"/>
      <c r="LF514" s="130"/>
      <c r="LG514" s="130"/>
      <c r="LH514" s="130"/>
      <c r="LI514" s="130"/>
      <c r="LJ514" s="130"/>
      <c r="LK514" s="130"/>
      <c r="LL514" s="130"/>
      <c r="LM514" s="130"/>
      <c r="LN514" s="130"/>
      <c r="LO514" s="130"/>
      <c r="LP514" s="130"/>
      <c r="LQ514" s="130"/>
      <c r="LR514" s="130"/>
      <c r="LS514" s="130"/>
      <c r="LT514" s="130"/>
      <c r="LU514" s="130"/>
      <c r="LV514" s="130"/>
      <c r="LW514" s="130"/>
      <c r="LX514" s="135"/>
      <c r="LY514" s="30"/>
      <c r="LZ514" s="30"/>
      <c r="MA514" s="30"/>
      <c r="MB514" s="30"/>
      <c r="MC514" s="30"/>
      <c r="MD514" s="30"/>
      <c r="ME514" s="30"/>
      <c r="MF514" s="30"/>
      <c r="MG514" s="30"/>
      <c r="MH514" s="30"/>
      <c r="MI514" s="30"/>
      <c r="MJ514" s="30"/>
      <c r="MK514" s="30"/>
      <c r="ML514" s="30"/>
      <c r="MM514" s="30"/>
      <c r="MN514" s="30"/>
      <c r="MO514" s="30"/>
      <c r="MP514" s="30"/>
      <c r="MQ514" s="30"/>
      <c r="MR514" s="30"/>
      <c r="MS514" s="30"/>
      <c r="MT514" s="30"/>
      <c r="MU514" s="30"/>
      <c r="MV514" s="30"/>
      <c r="MW514" s="30"/>
      <c r="MX514" s="30"/>
      <c r="MY514" s="30"/>
      <c r="MZ514" s="30"/>
      <c r="NA514" s="30"/>
      <c r="NB514" s="30"/>
      <c r="NC514" s="135"/>
      <c r="ND514" s="30"/>
      <c r="NE514" s="30"/>
      <c r="NF514" s="30"/>
      <c r="NG514" s="30"/>
      <c r="NH514" s="30"/>
      <c r="NI514" s="30"/>
      <c r="NJ514" s="30"/>
      <c r="NK514" s="30"/>
      <c r="NL514" s="30"/>
      <c r="NM514" s="30"/>
      <c r="NN514" s="30"/>
      <c r="NO514" s="30"/>
      <c r="NP514" s="30"/>
      <c r="NQ514" s="30"/>
      <c r="NR514" s="30"/>
      <c r="NS514" s="30"/>
      <c r="NT514" s="30"/>
      <c r="NU514" s="30"/>
      <c r="NV514" s="30"/>
      <c r="NW514" s="30"/>
      <c r="NX514" s="30"/>
      <c r="NY514" s="30"/>
      <c r="NZ514" s="30"/>
      <c r="OA514" s="30"/>
      <c r="OB514" s="30"/>
      <c r="OC514" s="30"/>
      <c r="OD514" s="30"/>
      <c r="OE514" s="30"/>
      <c r="OF514" s="30"/>
      <c r="OG514" s="30"/>
      <c r="OH514" s="30"/>
      <c r="OI514" s="30"/>
      <c r="OJ514" s="30"/>
      <c r="OK514" s="30"/>
      <c r="OL514" s="30"/>
      <c r="OM514" s="30">
        <f t="shared" si="1644"/>
        <v>1</v>
      </c>
      <c r="ON514" s="80"/>
    </row>
    <row r="515" spans="1:404" ht="84" hidden="1" customHeight="1">
      <c r="A515" s="311"/>
      <c r="B515" s="80">
        <v>144</v>
      </c>
      <c r="C515" s="16" t="s">
        <v>403</v>
      </c>
      <c r="D515" s="82" t="s">
        <v>0</v>
      </c>
      <c r="E515" s="16" t="s">
        <v>404</v>
      </c>
      <c r="F515" s="82" t="s">
        <v>2</v>
      </c>
      <c r="G515" s="82"/>
      <c r="H515" s="89" t="s">
        <v>404</v>
      </c>
      <c r="I515" s="49" t="s">
        <v>798</v>
      </c>
      <c r="J515" s="79"/>
      <c r="K515" s="30" t="s">
        <v>958</v>
      </c>
      <c r="L515" s="30" t="s">
        <v>957</v>
      </c>
      <c r="M515" s="29" t="s">
        <v>985</v>
      </c>
      <c r="N515" s="93" t="s">
        <v>639</v>
      </c>
      <c r="O515" s="302"/>
      <c r="P515" s="79"/>
      <c r="Q515" s="30"/>
      <c r="R515" s="30"/>
      <c r="S515" s="30"/>
      <c r="T515" s="30"/>
      <c r="U515" s="30"/>
      <c r="V515" s="30"/>
      <c r="W515" s="30"/>
      <c r="X515" s="30" t="s">
        <v>27</v>
      </c>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130"/>
      <c r="CP515" s="130"/>
      <c r="CQ515" s="130"/>
      <c r="CR515" s="130"/>
      <c r="CS515" s="130"/>
      <c r="CT515" s="130"/>
      <c r="CU515" s="130"/>
      <c r="CV515" s="130"/>
      <c r="CW515" s="130"/>
      <c r="CX515" s="130"/>
      <c r="CY515" s="30"/>
      <c r="CZ515" s="30"/>
      <c r="DA515" s="30"/>
      <c r="DB515" s="30"/>
      <c r="DC515" s="30"/>
      <c r="DD515" s="30"/>
      <c r="DE515" s="30"/>
      <c r="DF515" s="30"/>
      <c r="DG515" s="30"/>
      <c r="DH515" s="135"/>
      <c r="DI515" s="30"/>
      <c r="DJ515" s="30"/>
      <c r="DK515" s="30"/>
      <c r="DL515" s="30"/>
      <c r="DM515" s="30"/>
      <c r="DN515" s="30"/>
      <c r="DO515" s="30"/>
      <c r="DP515" s="30"/>
      <c r="DQ515" s="30"/>
      <c r="DR515" s="135"/>
      <c r="DS515" s="30"/>
      <c r="DT515" s="30"/>
      <c r="DU515" s="30"/>
      <c r="DV515" s="130"/>
      <c r="DW515" s="130"/>
      <c r="DX515" s="130"/>
      <c r="DY515" s="130"/>
      <c r="DZ515" s="130"/>
      <c r="EA515" s="130"/>
      <c r="EB515" s="130"/>
      <c r="EC515" s="130"/>
      <c r="ED515" s="130"/>
      <c r="EE515" s="130"/>
      <c r="EF515" s="130"/>
      <c r="EG515" s="130"/>
      <c r="EH515" s="130"/>
      <c r="EI515" s="130"/>
      <c r="EJ515" s="130"/>
      <c r="EK515" s="130"/>
      <c r="EL515" s="130"/>
      <c r="EM515" s="130"/>
      <c r="EN515" s="130"/>
      <c r="EO515" s="130"/>
      <c r="EP515" s="30"/>
      <c r="EQ515" s="30"/>
      <c r="ER515" s="30"/>
      <c r="ES515" s="30"/>
      <c r="ET515" s="30"/>
      <c r="EU515" s="30"/>
      <c r="EV515" s="30"/>
      <c r="EW515" s="30"/>
      <c r="EX515" s="30"/>
      <c r="EY515" s="135"/>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130"/>
      <c r="LE515" s="130"/>
      <c r="LF515" s="130"/>
      <c r="LG515" s="130"/>
      <c r="LH515" s="130"/>
      <c r="LI515" s="130"/>
      <c r="LJ515" s="130"/>
      <c r="LK515" s="130"/>
      <c r="LL515" s="130"/>
      <c r="LM515" s="130"/>
      <c r="LN515" s="130"/>
      <c r="LO515" s="130"/>
      <c r="LP515" s="130"/>
      <c r="LQ515" s="130"/>
      <c r="LR515" s="130"/>
      <c r="LS515" s="130"/>
      <c r="LT515" s="130"/>
      <c r="LU515" s="130"/>
      <c r="LV515" s="130"/>
      <c r="LW515" s="130"/>
      <c r="LX515" s="135"/>
      <c r="LY515" s="30"/>
      <c r="LZ515" s="30"/>
      <c r="MA515" s="30"/>
      <c r="MB515" s="30"/>
      <c r="MC515" s="30"/>
      <c r="MD515" s="30"/>
      <c r="ME515" s="30"/>
      <c r="MF515" s="30"/>
      <c r="MG515" s="30"/>
      <c r="MH515" s="30"/>
      <c r="MI515" s="30"/>
      <c r="MJ515" s="30"/>
      <c r="MK515" s="30"/>
      <c r="ML515" s="30"/>
      <c r="MM515" s="30"/>
      <c r="MN515" s="30"/>
      <c r="MO515" s="30"/>
      <c r="MP515" s="30"/>
      <c r="MQ515" s="30"/>
      <c r="MR515" s="30"/>
      <c r="MS515" s="30"/>
      <c r="MT515" s="30"/>
      <c r="MU515" s="30"/>
      <c r="MV515" s="30"/>
      <c r="MW515" s="30"/>
      <c r="MX515" s="30"/>
      <c r="MY515" s="30"/>
      <c r="MZ515" s="30"/>
      <c r="NA515" s="30"/>
      <c r="NB515" s="30"/>
      <c r="NC515" s="135"/>
      <c r="ND515" s="30"/>
      <c r="NE515" s="30"/>
      <c r="NF515" s="30"/>
      <c r="NG515" s="30"/>
      <c r="NH515" s="30"/>
      <c r="NI515" s="30"/>
      <c r="NJ515" s="30"/>
      <c r="NK515" s="30"/>
      <c r="NL515" s="30"/>
      <c r="NM515" s="30"/>
      <c r="NN515" s="30"/>
      <c r="NO515" s="30"/>
      <c r="NP515" s="30"/>
      <c r="NQ515" s="30"/>
      <c r="NR515" s="30"/>
      <c r="NS515" s="30"/>
      <c r="NT515" s="30"/>
      <c r="NU515" s="30"/>
      <c r="NV515" s="30"/>
      <c r="NW515" s="30"/>
      <c r="NX515" s="30"/>
      <c r="NY515" s="30"/>
      <c r="NZ515" s="30"/>
      <c r="OA515" s="30"/>
      <c r="OB515" s="30"/>
      <c r="OC515" s="30"/>
      <c r="OD515" s="30"/>
      <c r="OE515" s="30"/>
      <c r="OF515" s="30"/>
      <c r="OG515" s="30"/>
      <c r="OH515" s="30"/>
      <c r="OI515" s="30"/>
      <c r="OJ515" s="30"/>
      <c r="OK515" s="30"/>
      <c r="OL515" s="30"/>
      <c r="OM515" s="30">
        <f t="shared" si="1644"/>
        <v>1</v>
      </c>
      <c r="ON515" s="80"/>
    </row>
    <row r="516" spans="1:404" ht="39" hidden="1" customHeight="1">
      <c r="A516" s="309">
        <v>434</v>
      </c>
      <c r="B516" s="51">
        <v>145</v>
      </c>
      <c r="C516" s="16" t="s">
        <v>405</v>
      </c>
      <c r="D516" s="14" t="s">
        <v>2</v>
      </c>
      <c r="E516" s="16" t="s">
        <v>406</v>
      </c>
      <c r="F516" s="82" t="s">
        <v>2</v>
      </c>
      <c r="G516" s="14"/>
      <c r="H516" s="89" t="s">
        <v>406</v>
      </c>
      <c r="I516" s="49" t="s">
        <v>799</v>
      </c>
      <c r="J516" s="54"/>
      <c r="K516" s="30" t="s">
        <v>958</v>
      </c>
      <c r="L516" s="30" t="s">
        <v>957</v>
      </c>
      <c r="M516" s="29" t="s">
        <v>985</v>
      </c>
      <c r="N516" s="93" t="s">
        <v>639</v>
      </c>
      <c r="O516" s="300" t="s">
        <v>27</v>
      </c>
      <c r="P516" s="300">
        <v>1</v>
      </c>
      <c r="Q516" s="30" t="s">
        <v>27</v>
      </c>
      <c r="R516" s="30"/>
      <c r="S516" s="30"/>
      <c r="T516" s="30"/>
      <c r="U516" s="30"/>
      <c r="V516" s="30"/>
      <c r="W516" s="30"/>
      <c r="X516" s="30"/>
      <c r="Y516" s="30"/>
      <c r="Z516" s="30"/>
      <c r="AA516" s="30"/>
      <c r="AB516" s="152" t="s">
        <v>1068</v>
      </c>
      <c r="AC516" s="152" t="s">
        <v>1068</v>
      </c>
      <c r="AD516" s="152" t="s">
        <v>1068</v>
      </c>
      <c r="AE516" s="30">
        <v>2</v>
      </c>
      <c r="AF516" s="30">
        <v>2</v>
      </c>
      <c r="AG516" s="30">
        <v>2</v>
      </c>
      <c r="AH516" s="30">
        <v>2</v>
      </c>
      <c r="AI516" s="23">
        <v>2</v>
      </c>
      <c r="AJ516" s="23">
        <v>2</v>
      </c>
      <c r="AK516" s="30">
        <v>1</v>
      </c>
      <c r="AL516" s="30">
        <v>2</v>
      </c>
      <c r="AM516" s="30">
        <v>2</v>
      </c>
      <c r="AN516" s="30">
        <v>1</v>
      </c>
      <c r="AO516" s="30">
        <v>2</v>
      </c>
      <c r="AP516" s="23">
        <v>2</v>
      </c>
      <c r="AQ516" s="30">
        <v>2</v>
      </c>
      <c r="AR516" s="23">
        <v>1</v>
      </c>
      <c r="AS516" s="30">
        <v>2</v>
      </c>
      <c r="AT516" s="30">
        <v>2</v>
      </c>
      <c r="AU516" s="30">
        <v>2</v>
      </c>
      <c r="AV516" s="30">
        <v>2</v>
      </c>
      <c r="AW516" s="173">
        <f>COUNTIF(AE516:AV516,"2")</f>
        <v>15</v>
      </c>
      <c r="AX516" s="174">
        <f t="shared" ref="AX516" si="1693">AW516/(AW516+AY516+BA516+BC516)</f>
        <v>0.83333333333333337</v>
      </c>
      <c r="AY516" s="173">
        <f>COUNTIF(AE516:AV516,"1")</f>
        <v>3</v>
      </c>
      <c r="AZ516" s="174">
        <f t="shared" ref="AZ516" si="1694">AY516/(AW516+AY516+BA516+BC516)</f>
        <v>0.16666666666666666</v>
      </c>
      <c r="BA516" s="173">
        <f>COUNTIF(AE516:AV516,"0")</f>
        <v>0</v>
      </c>
      <c r="BB516" s="174">
        <f t="shared" ref="BB516" si="1695">BA516/(AW516+AY516+BA516+BC516)</f>
        <v>0</v>
      </c>
      <c r="BC516" s="173">
        <f>COUNTIF(AE516:AV516,"KĐG")</f>
        <v>0</v>
      </c>
      <c r="BD516" s="174">
        <f t="shared" ref="BD516" si="1696">BC516/(AW516+AY516+BA516+BC516)</f>
        <v>0</v>
      </c>
      <c r="BE516" s="175">
        <f t="shared" ref="BE516" si="1697">(((AW516*2)+(AY516*1)+(BA516*0)))/(AW516+AY516+BA516)</f>
        <v>1.8333333333333333</v>
      </c>
      <c r="BF516" s="169" t="str">
        <f t="shared" ref="BF516" si="1698">IF(BD516&gt;=50%,"KĐG",IF(BE516&gt;=1.6,"ĐMT",IF(BE516&gt;=1,"CCG","CĐ")))</f>
        <v>ĐMT</v>
      </c>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130"/>
      <c r="CP516" s="130"/>
      <c r="CQ516" s="130"/>
      <c r="CR516" s="130"/>
      <c r="CS516" s="130"/>
      <c r="CT516" s="130"/>
      <c r="CU516" s="130"/>
      <c r="CV516" s="130"/>
      <c r="CW516" s="130"/>
      <c r="CX516" s="130"/>
      <c r="CY516" s="30"/>
      <c r="CZ516" s="30"/>
      <c r="DA516" s="30"/>
      <c r="DB516" s="30"/>
      <c r="DC516" s="30"/>
      <c r="DD516" s="30"/>
      <c r="DE516" s="30"/>
      <c r="DF516" s="30"/>
      <c r="DG516" s="30"/>
      <c r="DH516" s="135"/>
      <c r="DI516" s="30"/>
      <c r="DJ516" s="30"/>
      <c r="DK516" s="30"/>
      <c r="DL516" s="30"/>
      <c r="DM516" s="30"/>
      <c r="DN516" s="30"/>
      <c r="DO516" s="30"/>
      <c r="DP516" s="30"/>
      <c r="DQ516" s="30"/>
      <c r="DR516" s="135"/>
      <c r="DS516" s="30"/>
      <c r="DT516" s="30"/>
      <c r="DU516" s="30"/>
      <c r="DV516" s="130"/>
      <c r="DW516" s="130"/>
      <c r="DX516" s="130"/>
      <c r="DY516" s="130"/>
      <c r="DZ516" s="130"/>
      <c r="EA516" s="130"/>
      <c r="EB516" s="130"/>
      <c r="EC516" s="130"/>
      <c r="ED516" s="130"/>
      <c r="EE516" s="130"/>
      <c r="EF516" s="130"/>
      <c r="EG516" s="130"/>
      <c r="EH516" s="130"/>
      <c r="EI516" s="130"/>
      <c r="EJ516" s="130"/>
      <c r="EK516" s="130"/>
      <c r="EL516" s="130"/>
      <c r="EM516" s="130"/>
      <c r="EN516" s="130"/>
      <c r="EO516" s="130"/>
      <c r="EP516" s="30"/>
      <c r="EQ516" s="30"/>
      <c r="ER516" s="30"/>
      <c r="ES516" s="30"/>
      <c r="ET516" s="30"/>
      <c r="EU516" s="30"/>
      <c r="EV516" s="30"/>
      <c r="EW516" s="30"/>
      <c r="EX516" s="30"/>
      <c r="EY516" s="135"/>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130"/>
      <c r="LE516" s="130"/>
      <c r="LF516" s="130"/>
      <c r="LG516" s="130"/>
      <c r="LH516" s="130"/>
      <c r="LI516" s="130"/>
      <c r="LJ516" s="130"/>
      <c r="LK516" s="130"/>
      <c r="LL516" s="130"/>
      <c r="LM516" s="130"/>
      <c r="LN516" s="130"/>
      <c r="LO516" s="130"/>
      <c r="LP516" s="130"/>
      <c r="LQ516" s="130"/>
      <c r="LR516" s="130"/>
      <c r="LS516" s="130"/>
      <c r="LT516" s="130"/>
      <c r="LU516" s="130"/>
      <c r="LV516" s="130"/>
      <c r="LW516" s="130"/>
      <c r="LX516" s="135"/>
      <c r="LY516" s="30"/>
      <c r="LZ516" s="30"/>
      <c r="MA516" s="30"/>
      <c r="MB516" s="30"/>
      <c r="MC516" s="30"/>
      <c r="MD516" s="30"/>
      <c r="ME516" s="30"/>
      <c r="MF516" s="30"/>
      <c r="MG516" s="30"/>
      <c r="MH516" s="30"/>
      <c r="MI516" s="30"/>
      <c r="MJ516" s="30"/>
      <c r="MK516" s="30"/>
      <c r="ML516" s="30"/>
      <c r="MM516" s="30"/>
      <c r="MN516" s="30"/>
      <c r="MO516" s="30"/>
      <c r="MP516" s="30"/>
      <c r="MQ516" s="30"/>
      <c r="MR516" s="30"/>
      <c r="MS516" s="30"/>
      <c r="MT516" s="30"/>
      <c r="MU516" s="30"/>
      <c r="MV516" s="30"/>
      <c r="MW516" s="30"/>
      <c r="MX516" s="30"/>
      <c r="MY516" s="30"/>
      <c r="MZ516" s="30"/>
      <c r="NA516" s="30"/>
      <c r="NB516" s="30"/>
      <c r="NC516" s="135"/>
      <c r="ND516" s="30"/>
      <c r="NE516" s="30"/>
      <c r="NF516" s="30"/>
      <c r="NG516" s="30"/>
      <c r="NH516" s="30"/>
      <c r="NI516" s="30"/>
      <c r="NJ516" s="30"/>
      <c r="NK516" s="30"/>
      <c r="NL516" s="30"/>
      <c r="NM516" s="30"/>
      <c r="NN516" s="30"/>
      <c r="NO516" s="30"/>
      <c r="NP516" s="30"/>
      <c r="NQ516" s="30"/>
      <c r="NR516" s="30"/>
      <c r="NS516" s="30"/>
      <c r="NT516" s="30"/>
      <c r="NU516" s="30"/>
      <c r="NV516" s="30"/>
      <c r="NW516" s="30"/>
      <c r="NX516" s="30"/>
      <c r="NY516" s="30"/>
      <c r="NZ516" s="30"/>
      <c r="OA516" s="30"/>
      <c r="OB516" s="30"/>
      <c r="OC516" s="30"/>
      <c r="OD516" s="30"/>
      <c r="OE516" s="30"/>
      <c r="OF516" s="30"/>
      <c r="OG516" s="30"/>
      <c r="OH516" s="30"/>
      <c r="OI516" s="30"/>
      <c r="OJ516" s="30"/>
      <c r="OK516" s="30"/>
      <c r="OL516" s="30"/>
      <c r="OM516" s="30">
        <f t="shared" si="1644"/>
        <v>1</v>
      </c>
      <c r="ON516" s="121"/>
    </row>
    <row r="517" spans="1:404" ht="38.25" hidden="1" customHeight="1">
      <c r="A517" s="310"/>
      <c r="B517" s="80">
        <v>145</v>
      </c>
      <c r="C517" s="16" t="s">
        <v>405</v>
      </c>
      <c r="D517" s="82" t="s">
        <v>2</v>
      </c>
      <c r="E517" s="16" t="s">
        <v>406</v>
      </c>
      <c r="F517" s="82" t="s">
        <v>2</v>
      </c>
      <c r="G517" s="82"/>
      <c r="H517" s="89" t="s">
        <v>406</v>
      </c>
      <c r="I517" s="49" t="s">
        <v>799</v>
      </c>
      <c r="J517" s="79"/>
      <c r="K517" s="30" t="s">
        <v>958</v>
      </c>
      <c r="L517" s="30" t="s">
        <v>957</v>
      </c>
      <c r="M517" s="29" t="s">
        <v>985</v>
      </c>
      <c r="N517" s="93" t="s">
        <v>639</v>
      </c>
      <c r="O517" s="301"/>
      <c r="P517" s="301"/>
      <c r="Q517" s="30"/>
      <c r="R517" s="30" t="s">
        <v>27</v>
      </c>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152" t="s">
        <v>1068</v>
      </c>
      <c r="BH517" s="152" t="s">
        <v>1068</v>
      </c>
      <c r="BI517" s="152" t="s">
        <v>1068</v>
      </c>
      <c r="BJ517" s="30">
        <v>1</v>
      </c>
      <c r="BK517" s="30">
        <v>2</v>
      </c>
      <c r="BL517" s="30">
        <v>2</v>
      </c>
      <c r="BM517" s="30">
        <v>2</v>
      </c>
      <c r="BN517" s="23">
        <v>1</v>
      </c>
      <c r="BO517" s="23">
        <v>2</v>
      </c>
      <c r="BP517" s="30">
        <v>2</v>
      </c>
      <c r="BQ517" s="30">
        <v>1</v>
      </c>
      <c r="BR517" s="30">
        <v>2</v>
      </c>
      <c r="BS517" s="30">
        <v>2</v>
      </c>
      <c r="BT517" s="30">
        <v>2</v>
      </c>
      <c r="BU517" s="23">
        <v>2</v>
      </c>
      <c r="BV517" s="30">
        <v>2</v>
      </c>
      <c r="BW517" s="23">
        <v>1</v>
      </c>
      <c r="BX517" s="30">
        <v>2</v>
      </c>
      <c r="BY517" s="30">
        <v>2</v>
      </c>
      <c r="BZ517" s="30">
        <v>2</v>
      </c>
      <c r="CA517" s="30">
        <v>1</v>
      </c>
      <c r="CB517" s="30"/>
      <c r="CC517" s="185">
        <f>COUNTIF(BJ517:CA517,"2")</f>
        <v>13</v>
      </c>
      <c r="CD517" s="186">
        <f t="shared" ref="CD517" si="1699">CC517/(CC517+CE517+CG517+CI517)</f>
        <v>0.72222222222222221</v>
      </c>
      <c r="CE517" s="185">
        <f>COUNTIF(BJ517:CA517,"1")</f>
        <v>5</v>
      </c>
      <c r="CF517" s="186">
        <f t="shared" ref="CF517" si="1700">CE517/(CC517+CE517+CG517+CI517)</f>
        <v>0.27777777777777779</v>
      </c>
      <c r="CG517" s="185">
        <f>COUNTIF(BJ517:CA517,"0")</f>
        <v>0</v>
      </c>
      <c r="CH517" s="186">
        <f t="shared" ref="CH517" si="1701">CG517/(CC517+CE517+CG517+CI517)</f>
        <v>0</v>
      </c>
      <c r="CI517" s="185">
        <f>COUNTIF(BJ517:CA517,"KĐG")</f>
        <v>0</v>
      </c>
      <c r="CJ517" s="186">
        <f t="shared" ref="CJ517" si="1702">CI517/(CC517+CE517+CG517+CI517)</f>
        <v>0</v>
      </c>
      <c r="CK517" s="187">
        <f t="shared" ref="CK517" si="1703">(((CC517*2)+(CE517*1)+(CG517*0)))/(CC517+CE517+CG517)</f>
        <v>1.7222222222222223</v>
      </c>
      <c r="CL517" s="169" t="str">
        <f t="shared" ref="CL517" si="1704">IF(CJ517&gt;=50%,"KĐG",IF(CK517&gt;=1.6,"ĐMT",IF(CK517&gt;=1,"CCG","CĐ")))</f>
        <v>ĐMT</v>
      </c>
      <c r="CM517" s="30"/>
      <c r="CN517" s="30"/>
      <c r="CO517" s="130"/>
      <c r="CP517" s="130"/>
      <c r="CQ517" s="130"/>
      <c r="CR517" s="130"/>
      <c r="CS517" s="130"/>
      <c r="CT517" s="130"/>
      <c r="CU517" s="130"/>
      <c r="CV517" s="130"/>
      <c r="CW517" s="130"/>
      <c r="CX517" s="130"/>
      <c r="CY517" s="30"/>
      <c r="CZ517" s="30"/>
      <c r="DA517" s="30"/>
      <c r="DB517" s="30"/>
      <c r="DC517" s="30"/>
      <c r="DD517" s="30"/>
      <c r="DE517" s="30"/>
      <c r="DF517" s="30"/>
      <c r="DG517" s="30"/>
      <c r="DH517" s="135"/>
      <c r="DI517" s="30"/>
      <c r="DJ517" s="30"/>
      <c r="DK517" s="30"/>
      <c r="DL517" s="30"/>
      <c r="DM517" s="30"/>
      <c r="DN517" s="30"/>
      <c r="DO517" s="30"/>
      <c r="DP517" s="30"/>
      <c r="DQ517" s="30"/>
      <c r="DR517" s="135"/>
      <c r="DS517" s="30"/>
      <c r="DT517" s="30"/>
      <c r="DU517" s="30"/>
      <c r="DV517" s="130"/>
      <c r="DW517" s="130"/>
      <c r="DX517" s="130"/>
      <c r="DY517" s="130"/>
      <c r="DZ517" s="130"/>
      <c r="EA517" s="130"/>
      <c r="EB517" s="130"/>
      <c r="EC517" s="130"/>
      <c r="ED517" s="130"/>
      <c r="EE517" s="130"/>
      <c r="EF517" s="130"/>
      <c r="EG517" s="130"/>
      <c r="EH517" s="130"/>
      <c r="EI517" s="130"/>
      <c r="EJ517" s="130"/>
      <c r="EK517" s="130"/>
      <c r="EL517" s="130"/>
      <c r="EM517" s="130"/>
      <c r="EN517" s="130"/>
      <c r="EO517" s="130"/>
      <c r="EP517" s="30"/>
      <c r="EQ517" s="30"/>
      <c r="ER517" s="30"/>
      <c r="ES517" s="30"/>
      <c r="ET517" s="30"/>
      <c r="EU517" s="30"/>
      <c r="EV517" s="30"/>
      <c r="EW517" s="30"/>
      <c r="EX517" s="30"/>
      <c r="EY517" s="135"/>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130"/>
      <c r="LE517" s="130"/>
      <c r="LF517" s="130"/>
      <c r="LG517" s="130"/>
      <c r="LH517" s="130"/>
      <c r="LI517" s="130"/>
      <c r="LJ517" s="130"/>
      <c r="LK517" s="130"/>
      <c r="LL517" s="130"/>
      <c r="LM517" s="130"/>
      <c r="LN517" s="130"/>
      <c r="LO517" s="130"/>
      <c r="LP517" s="130"/>
      <c r="LQ517" s="130"/>
      <c r="LR517" s="130"/>
      <c r="LS517" s="130"/>
      <c r="LT517" s="130"/>
      <c r="LU517" s="130"/>
      <c r="LV517" s="130"/>
      <c r="LW517" s="130"/>
      <c r="LX517" s="135"/>
      <c r="LY517" s="30"/>
      <c r="LZ517" s="30"/>
      <c r="MA517" s="30"/>
      <c r="MB517" s="30"/>
      <c r="MC517" s="30"/>
      <c r="MD517" s="30"/>
      <c r="ME517" s="30"/>
      <c r="MF517" s="30"/>
      <c r="MG517" s="30"/>
      <c r="MH517" s="30"/>
      <c r="MI517" s="30"/>
      <c r="MJ517" s="30"/>
      <c r="MK517" s="30"/>
      <c r="ML517" s="30"/>
      <c r="MM517" s="30"/>
      <c r="MN517" s="30"/>
      <c r="MO517" s="30"/>
      <c r="MP517" s="30"/>
      <c r="MQ517" s="30"/>
      <c r="MR517" s="30"/>
      <c r="MS517" s="30"/>
      <c r="MT517" s="30"/>
      <c r="MU517" s="30"/>
      <c r="MV517" s="30"/>
      <c r="MW517" s="30"/>
      <c r="MX517" s="30"/>
      <c r="MY517" s="30"/>
      <c r="MZ517" s="30"/>
      <c r="NA517" s="30"/>
      <c r="NB517" s="30"/>
      <c r="NC517" s="135"/>
      <c r="ND517" s="30"/>
      <c r="NE517" s="30"/>
      <c r="NF517" s="30"/>
      <c r="NG517" s="30"/>
      <c r="NH517" s="30"/>
      <c r="NI517" s="30"/>
      <c r="NJ517" s="30"/>
      <c r="NK517" s="30"/>
      <c r="NL517" s="30"/>
      <c r="NM517" s="30"/>
      <c r="NN517" s="30"/>
      <c r="NO517" s="30"/>
      <c r="NP517" s="30"/>
      <c r="NQ517" s="30"/>
      <c r="NR517" s="30"/>
      <c r="NS517" s="30"/>
      <c r="NT517" s="30"/>
      <c r="NU517" s="30"/>
      <c r="NV517" s="30"/>
      <c r="NW517" s="30"/>
      <c r="NX517" s="30"/>
      <c r="NY517" s="30"/>
      <c r="NZ517" s="30"/>
      <c r="OA517" s="30"/>
      <c r="OB517" s="30"/>
      <c r="OC517" s="30"/>
      <c r="OD517" s="30"/>
      <c r="OE517" s="30"/>
      <c r="OF517" s="30"/>
      <c r="OG517" s="30"/>
      <c r="OH517" s="30"/>
      <c r="OI517" s="30"/>
      <c r="OJ517" s="30"/>
      <c r="OK517" s="30"/>
      <c r="OL517" s="30"/>
      <c r="OM517" s="30">
        <f t="shared" si="1644"/>
        <v>1</v>
      </c>
      <c r="ON517" s="80"/>
    </row>
    <row r="518" spans="1:404" ht="36.75" hidden="1" customHeight="1">
      <c r="A518" s="310"/>
      <c r="B518" s="80">
        <v>145</v>
      </c>
      <c r="C518" s="16" t="s">
        <v>405</v>
      </c>
      <c r="D518" s="82" t="s">
        <v>2</v>
      </c>
      <c r="E518" s="16" t="s">
        <v>406</v>
      </c>
      <c r="F518" s="82" t="s">
        <v>2</v>
      </c>
      <c r="G518" s="82"/>
      <c r="H518" s="89" t="s">
        <v>406</v>
      </c>
      <c r="I518" s="49" t="s">
        <v>799</v>
      </c>
      <c r="J518" s="79"/>
      <c r="K518" s="30" t="s">
        <v>958</v>
      </c>
      <c r="L518" s="30" t="s">
        <v>957</v>
      </c>
      <c r="M518" s="29" t="s">
        <v>985</v>
      </c>
      <c r="N518" s="93" t="s">
        <v>639</v>
      </c>
      <c r="O518" s="301"/>
      <c r="P518" s="301"/>
      <c r="Q518" s="30"/>
      <c r="R518" s="30"/>
      <c r="S518" s="30"/>
      <c r="T518" s="30" t="s">
        <v>27</v>
      </c>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130"/>
      <c r="CP518" s="130"/>
      <c r="CQ518" s="130"/>
      <c r="CR518" s="130"/>
      <c r="CS518" s="130"/>
      <c r="CT518" s="130"/>
      <c r="CU518" s="130"/>
      <c r="CV518" s="130"/>
      <c r="CW518" s="130"/>
      <c r="CX518" s="130"/>
      <c r="CY518" s="30"/>
      <c r="CZ518" s="30"/>
      <c r="DA518" s="30"/>
      <c r="DB518" s="30"/>
      <c r="DC518" s="30"/>
      <c r="DD518" s="30"/>
      <c r="DE518" s="30"/>
      <c r="DF518" s="30"/>
      <c r="DG518" s="30"/>
      <c r="DH518" s="135"/>
      <c r="DI518" s="30"/>
      <c r="DJ518" s="30"/>
      <c r="DK518" s="30"/>
      <c r="DL518" s="30"/>
      <c r="DM518" s="30"/>
      <c r="DN518" s="30"/>
      <c r="DO518" s="30"/>
      <c r="DP518" s="30"/>
      <c r="DQ518" s="30"/>
      <c r="DR518" s="152" t="s">
        <v>1068</v>
      </c>
      <c r="DS518" s="152" t="s">
        <v>1068</v>
      </c>
      <c r="DT518" s="152" t="s">
        <v>1068</v>
      </c>
      <c r="DU518" s="152" t="s">
        <v>1068</v>
      </c>
      <c r="DV518" s="152" t="s">
        <v>1068</v>
      </c>
      <c r="DW518" s="30">
        <v>2</v>
      </c>
      <c r="DX518" s="30">
        <v>2</v>
      </c>
      <c r="DY518" s="30">
        <v>2</v>
      </c>
      <c r="DZ518" s="30">
        <v>2</v>
      </c>
      <c r="EA518" s="23">
        <v>1</v>
      </c>
      <c r="EB518" s="23">
        <v>2</v>
      </c>
      <c r="EC518" s="30">
        <v>2</v>
      </c>
      <c r="ED518" s="30">
        <v>1</v>
      </c>
      <c r="EE518" s="30">
        <v>2</v>
      </c>
      <c r="EF518" s="30">
        <v>2</v>
      </c>
      <c r="EG518" s="30">
        <v>2</v>
      </c>
      <c r="EH518" s="23">
        <v>2</v>
      </c>
      <c r="EI518" s="30">
        <v>2</v>
      </c>
      <c r="EJ518" s="23">
        <v>1</v>
      </c>
      <c r="EK518" s="30">
        <v>2</v>
      </c>
      <c r="EL518" s="30">
        <v>2</v>
      </c>
      <c r="EM518" s="30">
        <v>2</v>
      </c>
      <c r="EN518" s="30"/>
      <c r="EO518" s="208">
        <f>COUNTIF(DW518:EN518,"2")</f>
        <v>14</v>
      </c>
      <c r="EP518" s="207">
        <f t="shared" ref="EP518" si="1705">EO518/(EO518+EQ518+ES518+EU518)</f>
        <v>0.82352941176470584</v>
      </c>
      <c r="EQ518" s="208">
        <f>COUNTIF(DW518:EN518,"1")</f>
        <v>3</v>
      </c>
      <c r="ER518" s="207">
        <f t="shared" ref="ER518" si="1706">EQ518/(EO518+EQ518+ES518+EU518)</f>
        <v>0.17647058823529413</v>
      </c>
      <c r="ES518" s="208">
        <f>COUNTIF(DW518:EN518,"0")</f>
        <v>0</v>
      </c>
      <c r="ET518" s="207">
        <f t="shared" ref="ET518" si="1707">ES518/(EO518+EQ518+ES518+EU518)</f>
        <v>0</v>
      </c>
      <c r="EU518" s="208">
        <f>COUNTIF(DW518:EN518,"KĐG")</f>
        <v>0</v>
      </c>
      <c r="EV518" s="207">
        <f t="shared" ref="EV518" si="1708">EU518/(EO518+EQ518+ES518+EU518)</f>
        <v>0</v>
      </c>
      <c r="EW518" s="209">
        <f t="shared" ref="EW518" si="1709">(((EO518*2)+(EQ518*1)+(ES518*0)))/(EO518+EQ518+ES518)</f>
        <v>1.8235294117647058</v>
      </c>
      <c r="EX518" s="169" t="str">
        <f t="shared" ref="EX518" si="1710">IF(EV518&gt;=50%,"KĐG",IF(EW518&gt;=1.6,"ĐMT",IF(EW518&gt;=1,"CCG","CĐ")))</f>
        <v>ĐMT</v>
      </c>
      <c r="EY518" s="135"/>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c r="JW518" s="30"/>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130"/>
      <c r="LE518" s="130"/>
      <c r="LF518" s="130"/>
      <c r="LG518" s="130"/>
      <c r="LH518" s="130"/>
      <c r="LI518" s="130"/>
      <c r="LJ518" s="130"/>
      <c r="LK518" s="130"/>
      <c r="LL518" s="130"/>
      <c r="LM518" s="130"/>
      <c r="LN518" s="130"/>
      <c r="LO518" s="130"/>
      <c r="LP518" s="130"/>
      <c r="LQ518" s="130"/>
      <c r="LR518" s="130"/>
      <c r="LS518" s="130"/>
      <c r="LT518" s="130"/>
      <c r="LU518" s="130"/>
      <c r="LV518" s="130"/>
      <c r="LW518" s="130"/>
      <c r="LX518" s="135"/>
      <c r="LY518" s="30"/>
      <c r="LZ518" s="30"/>
      <c r="MA518" s="30"/>
      <c r="MB518" s="30"/>
      <c r="MC518" s="30"/>
      <c r="MD518" s="30"/>
      <c r="ME518" s="30"/>
      <c r="MF518" s="30"/>
      <c r="MG518" s="30"/>
      <c r="MH518" s="30"/>
      <c r="MI518" s="30"/>
      <c r="MJ518" s="30"/>
      <c r="MK518" s="30"/>
      <c r="ML518" s="30"/>
      <c r="MM518" s="30"/>
      <c r="MN518" s="30"/>
      <c r="MO518" s="30"/>
      <c r="MP518" s="30"/>
      <c r="MQ518" s="30"/>
      <c r="MR518" s="30"/>
      <c r="MS518" s="30"/>
      <c r="MT518" s="30"/>
      <c r="MU518" s="30"/>
      <c r="MV518" s="30"/>
      <c r="MW518" s="30"/>
      <c r="MX518" s="30"/>
      <c r="MY518" s="30"/>
      <c r="MZ518" s="30"/>
      <c r="NA518" s="30"/>
      <c r="NB518" s="30"/>
      <c r="NC518" s="135"/>
      <c r="ND518" s="30"/>
      <c r="NE518" s="30"/>
      <c r="NF518" s="30"/>
      <c r="NG518" s="30"/>
      <c r="NH518" s="30"/>
      <c r="NI518" s="30"/>
      <c r="NJ518" s="30"/>
      <c r="NK518" s="30"/>
      <c r="NL518" s="30"/>
      <c r="NM518" s="30"/>
      <c r="NN518" s="30"/>
      <c r="NO518" s="30"/>
      <c r="NP518" s="30"/>
      <c r="NQ518" s="30"/>
      <c r="NR518" s="30"/>
      <c r="NS518" s="30"/>
      <c r="NT518" s="30"/>
      <c r="NU518" s="30"/>
      <c r="NV518" s="30"/>
      <c r="NW518" s="30"/>
      <c r="NX518" s="30"/>
      <c r="NY518" s="30"/>
      <c r="NZ518" s="30"/>
      <c r="OA518" s="30"/>
      <c r="OB518" s="30"/>
      <c r="OC518" s="30"/>
      <c r="OD518" s="30"/>
      <c r="OE518" s="30"/>
      <c r="OF518" s="30"/>
      <c r="OG518" s="30"/>
      <c r="OH518" s="30"/>
      <c r="OI518" s="30"/>
      <c r="OJ518" s="30"/>
      <c r="OK518" s="30"/>
      <c r="OL518" s="30"/>
      <c r="OM518" s="30">
        <f t="shared" si="1644"/>
        <v>1</v>
      </c>
      <c r="ON518" s="80"/>
    </row>
    <row r="519" spans="1:404" ht="54.75" hidden="1" customHeight="1">
      <c r="A519" s="311"/>
      <c r="B519" s="80">
        <v>145</v>
      </c>
      <c r="C519" s="16" t="s">
        <v>405</v>
      </c>
      <c r="D519" s="82" t="s">
        <v>2</v>
      </c>
      <c r="E519" s="16" t="s">
        <v>406</v>
      </c>
      <c r="F519" s="82" t="s">
        <v>2</v>
      </c>
      <c r="G519" s="82"/>
      <c r="H519" s="89" t="s">
        <v>406</v>
      </c>
      <c r="I519" s="49" t="s">
        <v>799</v>
      </c>
      <c r="J519" s="79"/>
      <c r="K519" s="30" t="s">
        <v>958</v>
      </c>
      <c r="L519" s="30" t="s">
        <v>957</v>
      </c>
      <c r="M519" s="29" t="s">
        <v>985</v>
      </c>
      <c r="N519" s="93" t="s">
        <v>639</v>
      </c>
      <c r="O519" s="302"/>
      <c r="P519" s="302"/>
      <c r="Q519" s="30"/>
      <c r="R519" s="30"/>
      <c r="S519" s="30"/>
      <c r="T519" s="30"/>
      <c r="U519" s="30"/>
      <c r="V519" s="30"/>
      <c r="W519" s="30"/>
      <c r="X519" s="30"/>
      <c r="Y519" s="30" t="s">
        <v>27</v>
      </c>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130"/>
      <c r="CP519" s="130"/>
      <c r="CQ519" s="130"/>
      <c r="CR519" s="130"/>
      <c r="CS519" s="130"/>
      <c r="CT519" s="130"/>
      <c r="CU519" s="130"/>
      <c r="CV519" s="130"/>
      <c r="CW519" s="130"/>
      <c r="CX519" s="130"/>
      <c r="CY519" s="30"/>
      <c r="CZ519" s="30"/>
      <c r="DA519" s="30"/>
      <c r="DB519" s="30"/>
      <c r="DC519" s="30"/>
      <c r="DD519" s="30"/>
      <c r="DE519" s="30"/>
      <c r="DF519" s="30"/>
      <c r="DG519" s="30"/>
      <c r="DH519" s="135"/>
      <c r="DI519" s="30"/>
      <c r="DJ519" s="30"/>
      <c r="DK519" s="30"/>
      <c r="DL519" s="30"/>
      <c r="DM519" s="30"/>
      <c r="DN519" s="30"/>
      <c r="DO519" s="30"/>
      <c r="DP519" s="30"/>
      <c r="DQ519" s="30"/>
      <c r="DR519" s="135"/>
      <c r="DS519" s="30"/>
      <c r="DT519" s="30"/>
      <c r="DU519" s="30"/>
      <c r="DV519" s="130"/>
      <c r="DW519" s="130"/>
      <c r="DX519" s="130"/>
      <c r="DY519" s="130"/>
      <c r="DZ519" s="130"/>
      <c r="EA519" s="130"/>
      <c r="EB519" s="130"/>
      <c r="EC519" s="130"/>
      <c r="ED519" s="130"/>
      <c r="EE519" s="130"/>
      <c r="EF519" s="130"/>
      <c r="EG519" s="130"/>
      <c r="EH519" s="130"/>
      <c r="EI519" s="130"/>
      <c r="EJ519" s="130"/>
      <c r="EK519" s="130"/>
      <c r="EL519" s="130"/>
      <c r="EM519" s="130"/>
      <c r="EN519" s="130"/>
      <c r="EO519" s="130"/>
      <c r="EP519" s="30"/>
      <c r="EQ519" s="30"/>
      <c r="ER519" s="30"/>
      <c r="ES519" s="30"/>
      <c r="ET519" s="30"/>
      <c r="EU519" s="30"/>
      <c r="EV519" s="30"/>
      <c r="EW519" s="30"/>
      <c r="EX519" s="30"/>
      <c r="EY519" s="135"/>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130"/>
      <c r="LE519" s="130"/>
      <c r="LF519" s="130"/>
      <c r="LG519" s="130"/>
      <c r="LH519" s="130"/>
      <c r="LI519" s="130"/>
      <c r="LJ519" s="130"/>
      <c r="LK519" s="130"/>
      <c r="LL519" s="130"/>
      <c r="LM519" s="130"/>
      <c r="LN519" s="130"/>
      <c r="LO519" s="130"/>
      <c r="LP519" s="130"/>
      <c r="LQ519" s="130"/>
      <c r="LR519" s="130"/>
      <c r="LS519" s="130"/>
      <c r="LT519" s="130"/>
      <c r="LU519" s="130"/>
      <c r="LV519" s="130"/>
      <c r="LW519" s="130"/>
      <c r="LX519" s="135"/>
      <c r="LY519" s="30"/>
      <c r="LZ519" s="30"/>
      <c r="MA519" s="30"/>
      <c r="MB519" s="30"/>
      <c r="MC519" s="30"/>
      <c r="MD519" s="30"/>
      <c r="ME519" s="30"/>
      <c r="MF519" s="30"/>
      <c r="MG519" s="30"/>
      <c r="MH519" s="30"/>
      <c r="MI519" s="30"/>
      <c r="MJ519" s="30"/>
      <c r="MK519" s="30"/>
      <c r="ML519" s="30"/>
      <c r="MM519" s="30"/>
      <c r="MN519" s="30"/>
      <c r="MO519" s="30"/>
      <c r="MP519" s="30"/>
      <c r="MQ519" s="30"/>
      <c r="MR519" s="30"/>
      <c r="MS519" s="30"/>
      <c r="MT519" s="30"/>
      <c r="MU519" s="30"/>
      <c r="MV519" s="30"/>
      <c r="MW519" s="30"/>
      <c r="MX519" s="30"/>
      <c r="MY519" s="30"/>
      <c r="MZ519" s="30"/>
      <c r="NA519" s="30"/>
      <c r="NB519" s="30"/>
      <c r="NC519" s="135"/>
      <c r="ND519" s="30"/>
      <c r="NE519" s="30"/>
      <c r="NF519" s="30"/>
      <c r="NG519" s="30"/>
      <c r="NH519" s="30"/>
      <c r="NI519" s="30"/>
      <c r="NJ519" s="30"/>
      <c r="NK519" s="30"/>
      <c r="NL519" s="30"/>
      <c r="NM519" s="30"/>
      <c r="NN519" s="30"/>
      <c r="NO519" s="30"/>
      <c r="NP519" s="30"/>
      <c r="NQ519" s="30"/>
      <c r="NR519" s="30"/>
      <c r="NS519" s="30"/>
      <c r="NT519" s="30"/>
      <c r="NU519" s="30"/>
      <c r="NV519" s="30"/>
      <c r="NW519" s="30"/>
      <c r="NX519" s="30"/>
      <c r="NY519" s="30"/>
      <c r="NZ519" s="30"/>
      <c r="OA519" s="30"/>
      <c r="OB519" s="30"/>
      <c r="OC519" s="30"/>
      <c r="OD519" s="30"/>
      <c r="OE519" s="30"/>
      <c r="OF519" s="30"/>
      <c r="OG519" s="30"/>
      <c r="OH519" s="30"/>
      <c r="OI519" s="30"/>
      <c r="OJ519" s="30"/>
      <c r="OK519" s="30"/>
      <c r="OL519" s="30"/>
      <c r="OM519" s="30">
        <f t="shared" si="1644"/>
        <v>1</v>
      </c>
      <c r="ON519" s="80"/>
    </row>
    <row r="520" spans="1:404" ht="25.5" hidden="1" customHeight="1">
      <c r="A520" s="309">
        <v>440</v>
      </c>
      <c r="B520" s="51">
        <v>146</v>
      </c>
      <c r="C520" s="16" t="s">
        <v>407</v>
      </c>
      <c r="D520" s="14" t="s">
        <v>2</v>
      </c>
      <c r="E520" s="16" t="s">
        <v>408</v>
      </c>
      <c r="F520" s="82" t="s">
        <v>2</v>
      </c>
      <c r="G520" s="14"/>
      <c r="H520" s="89" t="s">
        <v>408</v>
      </c>
      <c r="I520" s="49" t="s">
        <v>800</v>
      </c>
      <c r="J520" s="54"/>
      <c r="K520" s="30" t="s">
        <v>958</v>
      </c>
      <c r="L520" s="30" t="s">
        <v>957</v>
      </c>
      <c r="M520" s="29" t="s">
        <v>985</v>
      </c>
      <c r="N520" s="93" t="s">
        <v>639</v>
      </c>
      <c r="O520" s="300" t="s">
        <v>27</v>
      </c>
      <c r="P520" s="54"/>
      <c r="Q520" s="30"/>
      <c r="R520" s="30"/>
      <c r="S520" s="30"/>
      <c r="T520" s="30"/>
      <c r="U520" s="30" t="s">
        <v>27</v>
      </c>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130"/>
      <c r="CP520" s="130"/>
      <c r="CQ520" s="130"/>
      <c r="CR520" s="130"/>
      <c r="CS520" s="130"/>
      <c r="CT520" s="130"/>
      <c r="CU520" s="130"/>
      <c r="CV520" s="130"/>
      <c r="CW520" s="130"/>
      <c r="CX520" s="130"/>
      <c r="CY520" s="30"/>
      <c r="CZ520" s="30"/>
      <c r="DA520" s="30"/>
      <c r="DB520" s="30"/>
      <c r="DC520" s="30"/>
      <c r="DD520" s="30"/>
      <c r="DE520" s="30"/>
      <c r="DF520" s="30"/>
      <c r="DG520" s="30"/>
      <c r="DH520" s="135"/>
      <c r="DI520" s="30"/>
      <c r="DJ520" s="30"/>
      <c r="DK520" s="30"/>
      <c r="DL520" s="30"/>
      <c r="DM520" s="30"/>
      <c r="DN520" s="30"/>
      <c r="DO520" s="30"/>
      <c r="DP520" s="30"/>
      <c r="DQ520" s="30"/>
      <c r="DR520" s="135"/>
      <c r="DS520" s="30"/>
      <c r="DT520" s="30"/>
      <c r="DU520" s="30"/>
      <c r="DV520" s="130"/>
      <c r="DW520" s="130"/>
      <c r="DX520" s="130"/>
      <c r="DY520" s="130"/>
      <c r="DZ520" s="130"/>
      <c r="EA520" s="130"/>
      <c r="EB520" s="130"/>
      <c r="EC520" s="130"/>
      <c r="ED520" s="130"/>
      <c r="EE520" s="130"/>
      <c r="EF520" s="130"/>
      <c r="EG520" s="130"/>
      <c r="EH520" s="130"/>
      <c r="EI520" s="130"/>
      <c r="EJ520" s="130"/>
      <c r="EK520" s="130"/>
      <c r="EL520" s="130"/>
      <c r="EM520" s="130"/>
      <c r="EN520" s="130"/>
      <c r="EO520" s="130"/>
      <c r="EP520" s="30"/>
      <c r="EQ520" s="30"/>
      <c r="ER520" s="30"/>
      <c r="ES520" s="30"/>
      <c r="ET520" s="30"/>
      <c r="EU520" s="30"/>
      <c r="EV520" s="30"/>
      <c r="EW520" s="30"/>
      <c r="EX520" s="30"/>
      <c r="EY520" s="152" t="s">
        <v>1068</v>
      </c>
      <c r="EZ520" s="152" t="s">
        <v>1068</v>
      </c>
      <c r="FA520" s="152" t="s">
        <v>1068</v>
      </c>
      <c r="FB520" s="30">
        <v>2</v>
      </c>
      <c r="FC520" s="30">
        <v>2</v>
      </c>
      <c r="FD520" s="30">
        <v>2</v>
      </c>
      <c r="FE520" s="30">
        <v>2</v>
      </c>
      <c r="FF520" s="23">
        <v>1</v>
      </c>
      <c r="FG520" s="23">
        <v>2</v>
      </c>
      <c r="FH520" s="30">
        <v>2</v>
      </c>
      <c r="FI520" s="30">
        <v>1</v>
      </c>
      <c r="FJ520" s="30">
        <v>2</v>
      </c>
      <c r="FK520" s="30">
        <v>2</v>
      </c>
      <c r="FL520" s="30">
        <v>2</v>
      </c>
      <c r="FM520" s="23">
        <v>2</v>
      </c>
      <c r="FN520" s="30">
        <v>2</v>
      </c>
      <c r="FO520" s="23">
        <v>1</v>
      </c>
      <c r="FP520" s="30">
        <v>2</v>
      </c>
      <c r="FQ520" s="30">
        <v>2</v>
      </c>
      <c r="FR520" s="30">
        <v>2</v>
      </c>
      <c r="FS520" s="30"/>
      <c r="FT520" s="214">
        <f>COUNTIF(FB520:FS520,"2")</f>
        <v>14</v>
      </c>
      <c r="FU520" s="215">
        <f t="shared" ref="FU520" si="1711">FT520/(FT520+FV520+FX520+FZ520)</f>
        <v>0.82352941176470584</v>
      </c>
      <c r="FV520" s="214">
        <f>COUNTIF(FB520:FS520,"1")</f>
        <v>3</v>
      </c>
      <c r="FW520" s="215">
        <f t="shared" ref="FW520" si="1712">FV520/(FT520+FV520+FX520+FZ520)</f>
        <v>0.17647058823529413</v>
      </c>
      <c r="FX520" s="214">
        <f>COUNTIF(FB520:FS520,"0")</f>
        <v>0</v>
      </c>
      <c r="FY520" s="215">
        <f t="shared" ref="FY520" si="1713">FX520/(FT520+FV520+FX520+FZ520)</f>
        <v>0</v>
      </c>
      <c r="FZ520" s="214">
        <f>COUNTIF(FB520:FS520,"KĐG")</f>
        <v>0</v>
      </c>
      <c r="GA520" s="215">
        <f t="shared" ref="GA520" si="1714">FZ520/(FT520+FV520+FX520+FZ520)</f>
        <v>0</v>
      </c>
      <c r="GB520" s="216">
        <f t="shared" ref="GB520" si="1715">(((FT520*2)+(FV520*1)+(FX520*0)))/(FT520+FV520+FX520)</f>
        <v>1.8235294117647058</v>
      </c>
      <c r="GC520" s="169" t="str">
        <f t="shared" ref="GC520" si="1716">IF(GA520&gt;=50%,"KĐG",IF(GB520&gt;=1.6,"ĐMT",IF(GB520&gt;=1,"CCG","CĐ")))</f>
        <v>ĐMT</v>
      </c>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c r="JW520" s="3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130"/>
      <c r="LE520" s="130"/>
      <c r="LF520" s="130"/>
      <c r="LG520" s="130"/>
      <c r="LH520" s="130"/>
      <c r="LI520" s="130"/>
      <c r="LJ520" s="130"/>
      <c r="LK520" s="130"/>
      <c r="LL520" s="130"/>
      <c r="LM520" s="130"/>
      <c r="LN520" s="130"/>
      <c r="LO520" s="130"/>
      <c r="LP520" s="130"/>
      <c r="LQ520" s="130"/>
      <c r="LR520" s="130"/>
      <c r="LS520" s="130"/>
      <c r="LT520" s="130"/>
      <c r="LU520" s="130"/>
      <c r="LV520" s="130"/>
      <c r="LW520" s="130"/>
      <c r="LX520" s="135"/>
      <c r="LY520" s="30"/>
      <c r="LZ520" s="30"/>
      <c r="MA520" s="30"/>
      <c r="MB520" s="30"/>
      <c r="MC520" s="30"/>
      <c r="MD520" s="30"/>
      <c r="ME520" s="30"/>
      <c r="MF520" s="30"/>
      <c r="MG520" s="30"/>
      <c r="MH520" s="30"/>
      <c r="MI520" s="30"/>
      <c r="MJ520" s="30"/>
      <c r="MK520" s="30"/>
      <c r="ML520" s="30"/>
      <c r="MM520" s="30"/>
      <c r="MN520" s="30"/>
      <c r="MO520" s="30"/>
      <c r="MP520" s="30"/>
      <c r="MQ520" s="30"/>
      <c r="MR520" s="30"/>
      <c r="MS520" s="30"/>
      <c r="MT520" s="30"/>
      <c r="MU520" s="30"/>
      <c r="MV520" s="30"/>
      <c r="MW520" s="30"/>
      <c r="MX520" s="30"/>
      <c r="MY520" s="30"/>
      <c r="MZ520" s="30"/>
      <c r="NA520" s="30"/>
      <c r="NB520" s="30"/>
      <c r="NC520" s="135"/>
      <c r="ND520" s="30"/>
      <c r="NE520" s="30"/>
      <c r="NF520" s="30"/>
      <c r="NG520" s="30"/>
      <c r="NH520" s="30"/>
      <c r="NI520" s="30"/>
      <c r="NJ520" s="30"/>
      <c r="NK520" s="30"/>
      <c r="NL520" s="30"/>
      <c r="NM520" s="30"/>
      <c r="NN520" s="30"/>
      <c r="NO520" s="30"/>
      <c r="NP520" s="30"/>
      <c r="NQ520" s="30"/>
      <c r="NR520" s="30"/>
      <c r="NS520" s="30"/>
      <c r="NT520" s="30"/>
      <c r="NU520" s="30"/>
      <c r="NV520" s="30"/>
      <c r="NW520" s="30"/>
      <c r="NX520" s="30"/>
      <c r="NY520" s="30"/>
      <c r="NZ520" s="30"/>
      <c r="OA520" s="30"/>
      <c r="OB520" s="30"/>
      <c r="OC520" s="30"/>
      <c r="OD520" s="30"/>
      <c r="OE520" s="30"/>
      <c r="OF520" s="30"/>
      <c r="OG520" s="30"/>
      <c r="OH520" s="30"/>
      <c r="OI520" s="30"/>
      <c r="OJ520" s="30"/>
      <c r="OK520" s="30"/>
      <c r="OL520" s="30"/>
      <c r="OM520" s="30">
        <f t="shared" si="1644"/>
        <v>1</v>
      </c>
      <c r="ON520" s="51"/>
    </row>
    <row r="521" spans="1:404" ht="23.25" customHeight="1">
      <c r="A521" s="310"/>
      <c r="B521" s="80">
        <v>146</v>
      </c>
      <c r="C521" s="16" t="s">
        <v>407</v>
      </c>
      <c r="D521" s="82" t="s">
        <v>2</v>
      </c>
      <c r="E521" s="16" t="s">
        <v>408</v>
      </c>
      <c r="F521" s="82" t="s">
        <v>2</v>
      </c>
      <c r="G521" s="82"/>
      <c r="H521" s="89" t="s">
        <v>408</v>
      </c>
      <c r="I521" s="49" t="s">
        <v>800</v>
      </c>
      <c r="J521" s="79"/>
      <c r="K521" s="30" t="s">
        <v>958</v>
      </c>
      <c r="L521" s="30" t="s">
        <v>957</v>
      </c>
      <c r="M521" s="29" t="s">
        <v>985</v>
      </c>
      <c r="N521" s="93" t="s">
        <v>639</v>
      </c>
      <c r="O521" s="301"/>
      <c r="P521" s="83"/>
      <c r="Q521" s="30"/>
      <c r="R521" s="30"/>
      <c r="S521" s="30"/>
      <c r="T521" s="30"/>
      <c r="U521" s="30"/>
      <c r="V521" s="30"/>
      <c r="W521" s="30" t="s">
        <v>27</v>
      </c>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130"/>
      <c r="CP521" s="130"/>
      <c r="CQ521" s="130"/>
      <c r="CR521" s="130"/>
      <c r="CS521" s="130"/>
      <c r="CT521" s="130"/>
      <c r="CU521" s="130"/>
      <c r="CV521" s="130"/>
      <c r="CW521" s="130"/>
      <c r="CX521" s="130"/>
      <c r="CY521" s="30"/>
      <c r="CZ521" s="30"/>
      <c r="DA521" s="30"/>
      <c r="DB521" s="30"/>
      <c r="DC521" s="30"/>
      <c r="DD521" s="30"/>
      <c r="DE521" s="30"/>
      <c r="DF521" s="30"/>
      <c r="DG521" s="30"/>
      <c r="DH521" s="135"/>
      <c r="DI521" s="30"/>
      <c r="DJ521" s="30"/>
      <c r="DK521" s="30"/>
      <c r="DL521" s="30"/>
      <c r="DM521" s="30"/>
      <c r="DN521" s="30"/>
      <c r="DO521" s="30"/>
      <c r="DP521" s="30"/>
      <c r="DQ521" s="30"/>
      <c r="DR521" s="135"/>
      <c r="DS521" s="30"/>
      <c r="DT521" s="30"/>
      <c r="DU521" s="30"/>
      <c r="DV521" s="130"/>
      <c r="DW521" s="130"/>
      <c r="DX521" s="130"/>
      <c r="DY521" s="130"/>
      <c r="DZ521" s="130"/>
      <c r="EA521" s="130"/>
      <c r="EB521" s="130"/>
      <c r="EC521" s="130"/>
      <c r="ED521" s="130"/>
      <c r="EE521" s="130"/>
      <c r="EF521" s="130"/>
      <c r="EG521" s="130"/>
      <c r="EH521" s="130"/>
      <c r="EI521" s="130"/>
      <c r="EJ521" s="130"/>
      <c r="EK521" s="130"/>
      <c r="EL521" s="130"/>
      <c r="EM521" s="130"/>
      <c r="EN521" s="130"/>
      <c r="EO521" s="130"/>
      <c r="EP521" s="30"/>
      <c r="EQ521" s="30"/>
      <c r="ER521" s="30"/>
      <c r="ES521" s="30"/>
      <c r="ET521" s="30"/>
      <c r="EU521" s="30"/>
      <c r="EV521" s="30"/>
      <c r="EW521" s="30"/>
      <c r="EX521" s="30"/>
      <c r="EY521" s="135"/>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152" t="s">
        <v>1068</v>
      </c>
      <c r="HJ521" s="152" t="s">
        <v>1068</v>
      </c>
      <c r="HK521" s="152" t="s">
        <v>1068</v>
      </c>
      <c r="HL521" s="152" t="s">
        <v>1068</v>
      </c>
      <c r="HM521" s="152" t="s">
        <v>1068</v>
      </c>
      <c r="HN521" s="30">
        <v>2</v>
      </c>
      <c r="HO521" s="30">
        <v>2</v>
      </c>
      <c r="HP521" s="30">
        <v>2</v>
      </c>
      <c r="HQ521" s="30">
        <v>2</v>
      </c>
      <c r="HR521" s="23">
        <v>2</v>
      </c>
      <c r="HS521" s="23">
        <v>2</v>
      </c>
      <c r="HT521" s="30">
        <v>2</v>
      </c>
      <c r="HU521" s="30">
        <v>1</v>
      </c>
      <c r="HV521" s="30">
        <v>2</v>
      </c>
      <c r="HW521" s="30">
        <v>2</v>
      </c>
      <c r="HX521" s="30">
        <v>2</v>
      </c>
      <c r="HY521" s="30">
        <v>2</v>
      </c>
      <c r="HZ521" s="30">
        <v>2</v>
      </c>
      <c r="IA521" s="23">
        <v>1</v>
      </c>
      <c r="IB521" s="30">
        <v>2</v>
      </c>
      <c r="IC521" s="30">
        <v>2</v>
      </c>
      <c r="ID521" s="30">
        <v>2</v>
      </c>
      <c r="IE521" s="30"/>
      <c r="IF521" s="30">
        <v>2</v>
      </c>
      <c r="IG521" s="234">
        <f>COUNTIF(HN521:IF521,"2")</f>
        <v>16</v>
      </c>
      <c r="IH521" s="235">
        <f t="shared" ref="IH521" si="1717">IG521/(IG521+II521+IK521+IM521)</f>
        <v>0.88888888888888884</v>
      </c>
      <c r="II521" s="234">
        <f>COUNTIF(HO521:IF521,"1")</f>
        <v>2</v>
      </c>
      <c r="IJ521" s="235">
        <f t="shared" ref="IJ521" si="1718">II521/(IG521+II521+IK521+IM521)</f>
        <v>0.1111111111111111</v>
      </c>
      <c r="IK521" s="234">
        <f>COUNTIF(HO521:IF521,"0")</f>
        <v>0</v>
      </c>
      <c r="IL521" s="235">
        <f t="shared" ref="IL521" si="1719">IK521/(IG521+II521+IK521+IM521)</f>
        <v>0</v>
      </c>
      <c r="IM521" s="234">
        <f>COUNTIF(HO521:IF521,"KĐG")</f>
        <v>0</v>
      </c>
      <c r="IN521" s="235">
        <f t="shared" ref="IN521" si="1720">IM521/(IG521+II521+IK521+IM521)</f>
        <v>0</v>
      </c>
      <c r="IO521" s="236">
        <f t="shared" ref="IO521" si="1721">(((IG521*2)+(II521*1)+(IK521*0)))/(IG521+II521+IK521)</f>
        <v>1.8888888888888888</v>
      </c>
      <c r="IP521" s="169" t="str">
        <f t="shared" ref="IP521" si="1722">IF(IN521&gt;=50%,"KĐG",IF(IO521&gt;=1.6,"ĐMT",IF(IO521&gt;=1,"CCG","CĐ")))</f>
        <v>ĐMT</v>
      </c>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130"/>
      <c r="LE521" s="130"/>
      <c r="LF521" s="130"/>
      <c r="LG521" s="130"/>
      <c r="LH521" s="130"/>
      <c r="LI521" s="130"/>
      <c r="LJ521" s="130"/>
      <c r="LK521" s="130"/>
      <c r="LL521" s="130"/>
      <c r="LM521" s="130"/>
      <c r="LN521" s="130"/>
      <c r="LO521" s="130"/>
      <c r="LP521" s="130"/>
      <c r="LQ521" s="130"/>
      <c r="LR521" s="130"/>
      <c r="LS521" s="130"/>
      <c r="LT521" s="130"/>
      <c r="LU521" s="130"/>
      <c r="LV521" s="130"/>
      <c r="LW521" s="130"/>
      <c r="LX521" s="135"/>
      <c r="LY521" s="30"/>
      <c r="LZ521" s="30"/>
      <c r="MA521" s="30"/>
      <c r="MB521" s="30"/>
      <c r="MC521" s="30"/>
      <c r="MD521" s="30"/>
      <c r="ME521" s="30"/>
      <c r="MF521" s="30"/>
      <c r="MG521" s="30"/>
      <c r="MH521" s="30"/>
      <c r="MI521" s="30"/>
      <c r="MJ521" s="30"/>
      <c r="MK521" s="30"/>
      <c r="ML521" s="30"/>
      <c r="MM521" s="30"/>
      <c r="MN521" s="30"/>
      <c r="MO521" s="30"/>
      <c r="MP521" s="30"/>
      <c r="MQ521" s="30"/>
      <c r="MR521" s="30"/>
      <c r="MS521" s="30"/>
      <c r="MT521" s="30"/>
      <c r="MU521" s="30"/>
      <c r="MV521" s="30"/>
      <c r="MW521" s="30"/>
      <c r="MX521" s="30"/>
      <c r="MY521" s="30"/>
      <c r="MZ521" s="30"/>
      <c r="NA521" s="30"/>
      <c r="NB521" s="30"/>
      <c r="NC521" s="135"/>
      <c r="ND521" s="30"/>
      <c r="NE521" s="30"/>
      <c r="NF521" s="30"/>
      <c r="NG521" s="30"/>
      <c r="NH521" s="30"/>
      <c r="NI521" s="30"/>
      <c r="NJ521" s="30"/>
      <c r="NK521" s="30"/>
      <c r="NL521" s="30"/>
      <c r="NM521" s="30"/>
      <c r="NN521" s="30"/>
      <c r="NO521" s="30"/>
      <c r="NP521" s="30"/>
      <c r="NQ521" s="30"/>
      <c r="NR521" s="30"/>
      <c r="NS521" s="30"/>
      <c r="NT521" s="30"/>
      <c r="NU521" s="30"/>
      <c r="NV521" s="30"/>
      <c r="NW521" s="30"/>
      <c r="NX521" s="30"/>
      <c r="NY521" s="30"/>
      <c r="NZ521" s="30"/>
      <c r="OA521" s="30"/>
      <c r="OB521" s="30"/>
      <c r="OC521" s="30"/>
      <c r="OD521" s="30"/>
      <c r="OE521" s="30"/>
      <c r="OF521" s="30"/>
      <c r="OG521" s="30"/>
      <c r="OH521" s="30"/>
      <c r="OI521" s="30"/>
      <c r="OJ521" s="30"/>
      <c r="OK521" s="30"/>
      <c r="OL521" s="30"/>
      <c r="OM521" s="30">
        <f t="shared" si="1644"/>
        <v>1</v>
      </c>
      <c r="ON521" s="80"/>
    </row>
    <row r="522" spans="1:404" ht="65.25" hidden="1" customHeight="1">
      <c r="A522" s="310"/>
      <c r="B522" s="80">
        <v>146</v>
      </c>
      <c r="C522" s="16" t="s">
        <v>407</v>
      </c>
      <c r="D522" s="82" t="s">
        <v>2</v>
      </c>
      <c r="E522" s="16" t="s">
        <v>408</v>
      </c>
      <c r="F522" s="82" t="s">
        <v>2</v>
      </c>
      <c r="G522" s="82"/>
      <c r="H522" s="89" t="s">
        <v>408</v>
      </c>
      <c r="I522" s="49" t="s">
        <v>800</v>
      </c>
      <c r="J522" s="79"/>
      <c r="K522" s="30" t="s">
        <v>958</v>
      </c>
      <c r="L522" s="30" t="s">
        <v>957</v>
      </c>
      <c r="M522" s="29" t="s">
        <v>985</v>
      </c>
      <c r="N522" s="93" t="s">
        <v>639</v>
      </c>
      <c r="O522" s="301"/>
      <c r="P522" s="83"/>
      <c r="Q522" s="30"/>
      <c r="R522" s="30"/>
      <c r="S522" s="30"/>
      <c r="T522" s="30"/>
      <c r="U522" s="30"/>
      <c r="V522" s="30"/>
      <c r="W522" s="30"/>
      <c r="X522" s="30"/>
      <c r="Y522" s="30"/>
      <c r="Z522" s="30" t="s">
        <v>27</v>
      </c>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130"/>
      <c r="CP522" s="130"/>
      <c r="CQ522" s="130"/>
      <c r="CR522" s="130"/>
      <c r="CS522" s="130"/>
      <c r="CT522" s="130"/>
      <c r="CU522" s="130"/>
      <c r="CV522" s="130"/>
      <c r="CW522" s="130"/>
      <c r="CX522" s="130"/>
      <c r="CY522" s="30"/>
      <c r="CZ522" s="30"/>
      <c r="DA522" s="30"/>
      <c r="DB522" s="30"/>
      <c r="DC522" s="30"/>
      <c r="DD522" s="30"/>
      <c r="DE522" s="30"/>
      <c r="DF522" s="30"/>
      <c r="DG522" s="30"/>
      <c r="DH522" s="135"/>
      <c r="DI522" s="30"/>
      <c r="DJ522" s="30"/>
      <c r="DK522" s="30"/>
      <c r="DL522" s="30"/>
      <c r="DM522" s="30"/>
      <c r="DN522" s="30"/>
      <c r="DO522" s="30"/>
      <c r="DP522" s="30"/>
      <c r="DQ522" s="30"/>
      <c r="DR522" s="135"/>
      <c r="DS522" s="30"/>
      <c r="DT522" s="30"/>
      <c r="DU522" s="30"/>
      <c r="DV522" s="130"/>
      <c r="DW522" s="130"/>
      <c r="DX522" s="130"/>
      <c r="DY522" s="130"/>
      <c r="DZ522" s="130"/>
      <c r="EA522" s="130"/>
      <c r="EB522" s="130"/>
      <c r="EC522" s="130"/>
      <c r="ED522" s="130"/>
      <c r="EE522" s="130"/>
      <c r="EF522" s="130"/>
      <c r="EG522" s="130"/>
      <c r="EH522" s="130"/>
      <c r="EI522" s="130"/>
      <c r="EJ522" s="130"/>
      <c r="EK522" s="130"/>
      <c r="EL522" s="130"/>
      <c r="EM522" s="130"/>
      <c r="EN522" s="130"/>
      <c r="EO522" s="130"/>
      <c r="EP522" s="30"/>
      <c r="EQ522" s="30"/>
      <c r="ER522" s="30"/>
      <c r="ES522" s="30"/>
      <c r="ET522" s="30"/>
      <c r="EU522" s="30"/>
      <c r="EV522" s="30"/>
      <c r="EW522" s="30"/>
      <c r="EX522" s="30"/>
      <c r="EY522" s="135"/>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130"/>
      <c r="LE522" s="130"/>
      <c r="LF522" s="130"/>
      <c r="LG522" s="130"/>
      <c r="LH522" s="130"/>
      <c r="LI522" s="130"/>
      <c r="LJ522" s="130"/>
      <c r="LK522" s="130"/>
      <c r="LL522" s="130"/>
      <c r="LM522" s="130"/>
      <c r="LN522" s="130"/>
      <c r="LO522" s="130"/>
      <c r="LP522" s="130"/>
      <c r="LQ522" s="130"/>
      <c r="LR522" s="130"/>
      <c r="LS522" s="130"/>
      <c r="LT522" s="130"/>
      <c r="LU522" s="130"/>
      <c r="LV522" s="130"/>
      <c r="LW522" s="130"/>
      <c r="LX522" s="135"/>
      <c r="LY522" s="30"/>
      <c r="LZ522" s="30"/>
      <c r="MA522" s="30"/>
      <c r="MB522" s="30"/>
      <c r="MC522" s="30"/>
      <c r="MD522" s="30"/>
      <c r="ME522" s="30"/>
      <c r="MF522" s="30"/>
      <c r="MG522" s="30"/>
      <c r="MH522" s="30"/>
      <c r="MI522" s="30"/>
      <c r="MJ522" s="30"/>
      <c r="MK522" s="30"/>
      <c r="ML522" s="30"/>
      <c r="MM522" s="30"/>
      <c r="MN522" s="30"/>
      <c r="MO522" s="30"/>
      <c r="MP522" s="30"/>
      <c r="MQ522" s="30"/>
      <c r="MR522" s="30"/>
      <c r="MS522" s="30"/>
      <c r="MT522" s="30"/>
      <c r="MU522" s="30"/>
      <c r="MV522" s="30"/>
      <c r="MW522" s="30"/>
      <c r="MX522" s="30"/>
      <c r="MY522" s="30"/>
      <c r="MZ522" s="30"/>
      <c r="NA522" s="30"/>
      <c r="NB522" s="30"/>
      <c r="NC522" s="135"/>
      <c r="ND522" s="30"/>
      <c r="NE522" s="30"/>
      <c r="NF522" s="30"/>
      <c r="NG522" s="30"/>
      <c r="NH522" s="30"/>
      <c r="NI522" s="30"/>
      <c r="NJ522" s="30"/>
      <c r="NK522" s="30"/>
      <c r="NL522" s="30"/>
      <c r="NM522" s="30"/>
      <c r="NN522" s="30"/>
      <c r="NO522" s="30"/>
      <c r="NP522" s="30"/>
      <c r="NQ522" s="30"/>
      <c r="NR522" s="30"/>
      <c r="NS522" s="30"/>
      <c r="NT522" s="30"/>
      <c r="NU522" s="30"/>
      <c r="NV522" s="30"/>
      <c r="NW522" s="30"/>
      <c r="NX522" s="30"/>
      <c r="NY522" s="30"/>
      <c r="NZ522" s="30"/>
      <c r="OA522" s="30"/>
      <c r="OB522" s="30"/>
      <c r="OC522" s="30"/>
      <c r="OD522" s="30"/>
      <c r="OE522" s="30"/>
      <c r="OF522" s="30"/>
      <c r="OG522" s="30"/>
      <c r="OH522" s="30"/>
      <c r="OI522" s="30"/>
      <c r="OJ522" s="30"/>
      <c r="OK522" s="30"/>
      <c r="OL522" s="30"/>
      <c r="OM522" s="30">
        <f t="shared" si="1644"/>
        <v>1</v>
      </c>
      <c r="ON522" s="80"/>
    </row>
    <row r="523" spans="1:404" ht="65.25" hidden="1" customHeight="1">
      <c r="A523" s="311"/>
      <c r="B523" s="80">
        <v>146</v>
      </c>
      <c r="C523" s="16" t="s">
        <v>407</v>
      </c>
      <c r="D523" s="82" t="s">
        <v>2</v>
      </c>
      <c r="E523" s="16" t="s">
        <v>408</v>
      </c>
      <c r="F523" s="82" t="s">
        <v>2</v>
      </c>
      <c r="G523" s="82"/>
      <c r="H523" s="89" t="s">
        <v>408</v>
      </c>
      <c r="I523" s="49" t="s">
        <v>800</v>
      </c>
      <c r="J523" s="79"/>
      <c r="K523" s="30" t="s">
        <v>958</v>
      </c>
      <c r="L523" s="30" t="s">
        <v>957</v>
      </c>
      <c r="M523" s="29" t="s">
        <v>985</v>
      </c>
      <c r="N523" s="93" t="s">
        <v>639</v>
      </c>
      <c r="O523" s="302"/>
      <c r="P523" s="83"/>
      <c r="Q523" s="30"/>
      <c r="R523" s="30"/>
      <c r="S523" s="30"/>
      <c r="T523" s="30"/>
      <c r="U523" s="30"/>
      <c r="V523" s="30"/>
      <c r="W523" s="30"/>
      <c r="X523" s="30"/>
      <c r="Y523" s="30"/>
      <c r="Z523" s="30"/>
      <c r="AA523" s="30" t="s">
        <v>27</v>
      </c>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130"/>
      <c r="CP523" s="130"/>
      <c r="CQ523" s="130"/>
      <c r="CR523" s="130"/>
      <c r="CS523" s="130"/>
      <c r="CT523" s="130"/>
      <c r="CU523" s="130"/>
      <c r="CV523" s="130"/>
      <c r="CW523" s="130"/>
      <c r="CX523" s="130"/>
      <c r="CY523" s="30"/>
      <c r="CZ523" s="30"/>
      <c r="DA523" s="30"/>
      <c r="DB523" s="30"/>
      <c r="DC523" s="30"/>
      <c r="DD523" s="30"/>
      <c r="DE523" s="30"/>
      <c r="DF523" s="30"/>
      <c r="DG523" s="30"/>
      <c r="DH523" s="135"/>
      <c r="DI523" s="30"/>
      <c r="DJ523" s="30"/>
      <c r="DK523" s="30"/>
      <c r="DL523" s="30"/>
      <c r="DM523" s="30"/>
      <c r="DN523" s="30"/>
      <c r="DO523" s="30"/>
      <c r="DP523" s="30"/>
      <c r="DQ523" s="30"/>
      <c r="DR523" s="135"/>
      <c r="DS523" s="30"/>
      <c r="DT523" s="30"/>
      <c r="DU523" s="30"/>
      <c r="DV523" s="130"/>
      <c r="DW523" s="130"/>
      <c r="DX523" s="130"/>
      <c r="DY523" s="130"/>
      <c r="DZ523" s="130"/>
      <c r="EA523" s="130"/>
      <c r="EB523" s="130"/>
      <c r="EC523" s="130"/>
      <c r="ED523" s="130"/>
      <c r="EE523" s="130"/>
      <c r="EF523" s="130"/>
      <c r="EG523" s="130"/>
      <c r="EH523" s="130"/>
      <c r="EI523" s="130"/>
      <c r="EJ523" s="130"/>
      <c r="EK523" s="130"/>
      <c r="EL523" s="130"/>
      <c r="EM523" s="130"/>
      <c r="EN523" s="130"/>
      <c r="EO523" s="130"/>
      <c r="EP523" s="30"/>
      <c r="EQ523" s="30"/>
      <c r="ER523" s="30"/>
      <c r="ES523" s="30"/>
      <c r="ET523" s="30"/>
      <c r="EU523" s="30"/>
      <c r="EV523" s="30"/>
      <c r="EW523" s="30"/>
      <c r="EX523" s="30"/>
      <c r="EY523" s="135"/>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c r="JW523" s="30"/>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130"/>
      <c r="LE523" s="130"/>
      <c r="LF523" s="130"/>
      <c r="LG523" s="130"/>
      <c r="LH523" s="130"/>
      <c r="LI523" s="130"/>
      <c r="LJ523" s="130"/>
      <c r="LK523" s="130"/>
      <c r="LL523" s="130"/>
      <c r="LM523" s="130"/>
      <c r="LN523" s="130"/>
      <c r="LO523" s="130"/>
      <c r="LP523" s="130"/>
      <c r="LQ523" s="130"/>
      <c r="LR523" s="130"/>
      <c r="LS523" s="130"/>
      <c r="LT523" s="130"/>
      <c r="LU523" s="130"/>
      <c r="LV523" s="130"/>
      <c r="LW523" s="130"/>
      <c r="LX523" s="135"/>
      <c r="LY523" s="30"/>
      <c r="LZ523" s="30"/>
      <c r="MA523" s="30"/>
      <c r="MB523" s="30"/>
      <c r="MC523" s="30"/>
      <c r="MD523" s="30"/>
      <c r="ME523" s="30"/>
      <c r="MF523" s="30"/>
      <c r="MG523" s="30"/>
      <c r="MH523" s="30"/>
      <c r="MI523" s="30"/>
      <c r="MJ523" s="30"/>
      <c r="MK523" s="30"/>
      <c r="ML523" s="30"/>
      <c r="MM523" s="30"/>
      <c r="MN523" s="30"/>
      <c r="MO523" s="30"/>
      <c r="MP523" s="30"/>
      <c r="MQ523" s="30"/>
      <c r="MR523" s="30"/>
      <c r="MS523" s="30"/>
      <c r="MT523" s="30"/>
      <c r="MU523" s="30"/>
      <c r="MV523" s="30"/>
      <c r="MW523" s="30"/>
      <c r="MX523" s="30"/>
      <c r="MY523" s="30"/>
      <c r="MZ523" s="30"/>
      <c r="NA523" s="30"/>
      <c r="NB523" s="30"/>
      <c r="NC523" s="135"/>
      <c r="ND523" s="30"/>
      <c r="NE523" s="30"/>
      <c r="NF523" s="30"/>
      <c r="NG523" s="30"/>
      <c r="NH523" s="30"/>
      <c r="NI523" s="30"/>
      <c r="NJ523" s="30"/>
      <c r="NK523" s="30"/>
      <c r="NL523" s="30"/>
      <c r="NM523" s="30"/>
      <c r="NN523" s="30"/>
      <c r="NO523" s="30"/>
      <c r="NP523" s="30"/>
      <c r="NQ523" s="30"/>
      <c r="NR523" s="30"/>
      <c r="NS523" s="30"/>
      <c r="NT523" s="30"/>
      <c r="NU523" s="30"/>
      <c r="NV523" s="30"/>
      <c r="NW523" s="30"/>
      <c r="NX523" s="30"/>
      <c r="NY523" s="30"/>
      <c r="NZ523" s="30"/>
      <c r="OA523" s="30"/>
      <c r="OB523" s="30"/>
      <c r="OC523" s="30"/>
      <c r="OD523" s="30"/>
      <c r="OE523" s="30"/>
      <c r="OF523" s="30"/>
      <c r="OG523" s="30"/>
      <c r="OH523" s="30"/>
      <c r="OI523" s="30"/>
      <c r="OJ523" s="30"/>
      <c r="OK523" s="30"/>
      <c r="OL523" s="30"/>
      <c r="OM523" s="30">
        <f t="shared" si="1644"/>
        <v>1</v>
      </c>
      <c r="ON523" s="80"/>
    </row>
    <row r="524" spans="1:404" ht="36" hidden="1" customHeight="1">
      <c r="A524" s="309">
        <v>442</v>
      </c>
      <c r="B524" s="51">
        <v>147</v>
      </c>
      <c r="C524" s="16" t="s">
        <v>409</v>
      </c>
      <c r="D524" s="14" t="s">
        <v>2</v>
      </c>
      <c r="E524" s="16" t="s">
        <v>410</v>
      </c>
      <c r="F524" s="82" t="s">
        <v>2</v>
      </c>
      <c r="G524" s="14"/>
      <c r="H524" s="89" t="s">
        <v>801</v>
      </c>
      <c r="I524" s="89" t="s">
        <v>1104</v>
      </c>
      <c r="J524" s="54"/>
      <c r="K524" s="30" t="s">
        <v>958</v>
      </c>
      <c r="L524" s="30" t="s">
        <v>957</v>
      </c>
      <c r="M524" s="29" t="s">
        <v>985</v>
      </c>
      <c r="N524" s="93" t="s">
        <v>639</v>
      </c>
      <c r="O524" s="300" t="s">
        <v>27</v>
      </c>
      <c r="P524" s="300">
        <v>1</v>
      </c>
      <c r="Q524" s="30" t="s">
        <v>27</v>
      </c>
      <c r="R524" s="30"/>
      <c r="S524" s="30"/>
      <c r="T524" s="30"/>
      <c r="U524" s="30"/>
      <c r="V524" s="30"/>
      <c r="W524" s="30"/>
      <c r="X524" s="30"/>
      <c r="Y524" s="30"/>
      <c r="Z524" s="30"/>
      <c r="AA524" s="30"/>
      <c r="AB524" s="152"/>
      <c r="AC524" s="152" t="s">
        <v>1072</v>
      </c>
      <c r="AD524" s="152"/>
      <c r="AE524" s="30">
        <v>2</v>
      </c>
      <c r="AF524" s="30">
        <v>2</v>
      </c>
      <c r="AG524" s="30">
        <v>2</v>
      </c>
      <c r="AH524" s="30">
        <v>2</v>
      </c>
      <c r="AI524" s="23">
        <v>2</v>
      </c>
      <c r="AJ524" s="23">
        <v>2</v>
      </c>
      <c r="AK524" s="30">
        <v>1</v>
      </c>
      <c r="AL524" s="30">
        <v>1</v>
      </c>
      <c r="AM524" s="30">
        <v>2</v>
      </c>
      <c r="AN524" s="30">
        <v>2</v>
      </c>
      <c r="AO524" s="30">
        <v>2</v>
      </c>
      <c r="AP524" s="23">
        <v>2</v>
      </c>
      <c r="AQ524" s="30">
        <v>2</v>
      </c>
      <c r="AR524" s="23">
        <v>1</v>
      </c>
      <c r="AS524" s="30">
        <v>2</v>
      </c>
      <c r="AT524" s="30">
        <v>2</v>
      </c>
      <c r="AU524" s="30">
        <v>2</v>
      </c>
      <c r="AV524" s="30">
        <v>2</v>
      </c>
      <c r="AW524" s="173">
        <f>COUNTIF(AE524:AV524,"2")</f>
        <v>15</v>
      </c>
      <c r="AX524" s="174">
        <f t="shared" ref="AX524" si="1723">AW524/(AW524+AY524+BA524+BC524)</f>
        <v>0.83333333333333337</v>
      </c>
      <c r="AY524" s="173">
        <f>COUNTIF(AE524:AV524,"1")</f>
        <v>3</v>
      </c>
      <c r="AZ524" s="174">
        <f t="shared" ref="AZ524" si="1724">AY524/(AW524+AY524+BA524+BC524)</f>
        <v>0.16666666666666666</v>
      </c>
      <c r="BA524" s="173">
        <f>COUNTIF(AE524:AV524,"0")</f>
        <v>0</v>
      </c>
      <c r="BB524" s="174">
        <f t="shared" ref="BB524" si="1725">BA524/(AW524+AY524+BA524+BC524)</f>
        <v>0</v>
      </c>
      <c r="BC524" s="173">
        <f>COUNTIF(AE524:AV524,"KĐG")</f>
        <v>0</v>
      </c>
      <c r="BD524" s="174">
        <f t="shared" ref="BD524" si="1726">BC524/(AW524+AY524+BA524+BC524)</f>
        <v>0</v>
      </c>
      <c r="BE524" s="175">
        <f t="shared" ref="BE524" si="1727">(((AW524*2)+(AY524*1)+(BA524*0)))/(AW524+AY524+BA524)</f>
        <v>1.8333333333333333</v>
      </c>
      <c r="BF524" s="169" t="str">
        <f t="shared" ref="BF524" si="1728">IF(BD524&gt;=50%,"KĐG",IF(BE524&gt;=1.6,"ĐMT",IF(BE524&gt;=1,"CCG","CĐ")))</f>
        <v>ĐMT</v>
      </c>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130"/>
      <c r="CP524" s="130"/>
      <c r="CQ524" s="130"/>
      <c r="CR524" s="130"/>
      <c r="CS524" s="130"/>
      <c r="CT524" s="130"/>
      <c r="CU524" s="130"/>
      <c r="CV524" s="130"/>
      <c r="CW524" s="130"/>
      <c r="CX524" s="130"/>
      <c r="CY524" s="30"/>
      <c r="CZ524" s="30"/>
      <c r="DA524" s="30"/>
      <c r="DB524" s="30"/>
      <c r="DC524" s="30"/>
      <c r="DD524" s="30"/>
      <c r="DE524" s="30"/>
      <c r="DF524" s="30"/>
      <c r="DG524" s="30"/>
      <c r="DH524" s="135"/>
      <c r="DI524" s="30"/>
      <c r="DJ524" s="30"/>
      <c r="DK524" s="30"/>
      <c r="DL524" s="30"/>
      <c r="DM524" s="30"/>
      <c r="DN524" s="30"/>
      <c r="DO524" s="30"/>
      <c r="DP524" s="30"/>
      <c r="DQ524" s="30"/>
      <c r="DR524" s="135"/>
      <c r="DS524" s="30"/>
      <c r="DT524" s="30"/>
      <c r="DU524" s="30"/>
      <c r="DV524" s="130"/>
      <c r="DW524" s="130"/>
      <c r="DX524" s="130"/>
      <c r="DY524" s="130"/>
      <c r="DZ524" s="130"/>
      <c r="EA524" s="130"/>
      <c r="EB524" s="130"/>
      <c r="EC524" s="130"/>
      <c r="ED524" s="130"/>
      <c r="EE524" s="130"/>
      <c r="EF524" s="130"/>
      <c r="EG524" s="130"/>
      <c r="EH524" s="130"/>
      <c r="EI524" s="130"/>
      <c r="EJ524" s="130"/>
      <c r="EK524" s="130"/>
      <c r="EL524" s="130"/>
      <c r="EM524" s="130"/>
      <c r="EN524" s="130"/>
      <c r="EO524" s="130"/>
      <c r="EP524" s="30"/>
      <c r="EQ524" s="30"/>
      <c r="ER524" s="30"/>
      <c r="ES524" s="30"/>
      <c r="ET524" s="30"/>
      <c r="EU524" s="30"/>
      <c r="EV524" s="30"/>
      <c r="EW524" s="30"/>
      <c r="EX524" s="30"/>
      <c r="EY524" s="135"/>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130"/>
      <c r="LE524" s="130"/>
      <c r="LF524" s="130"/>
      <c r="LG524" s="130"/>
      <c r="LH524" s="130"/>
      <c r="LI524" s="130"/>
      <c r="LJ524" s="130"/>
      <c r="LK524" s="130"/>
      <c r="LL524" s="130"/>
      <c r="LM524" s="130"/>
      <c r="LN524" s="130"/>
      <c r="LO524" s="130"/>
      <c r="LP524" s="130"/>
      <c r="LQ524" s="130"/>
      <c r="LR524" s="130"/>
      <c r="LS524" s="130"/>
      <c r="LT524" s="130"/>
      <c r="LU524" s="130"/>
      <c r="LV524" s="130"/>
      <c r="LW524" s="130"/>
      <c r="LX524" s="135"/>
      <c r="LY524" s="30"/>
      <c r="LZ524" s="30"/>
      <c r="MA524" s="30"/>
      <c r="MB524" s="30"/>
      <c r="MC524" s="30"/>
      <c r="MD524" s="30"/>
      <c r="ME524" s="30"/>
      <c r="MF524" s="30"/>
      <c r="MG524" s="30"/>
      <c r="MH524" s="30"/>
      <c r="MI524" s="30"/>
      <c r="MJ524" s="30"/>
      <c r="MK524" s="30"/>
      <c r="ML524" s="30"/>
      <c r="MM524" s="30"/>
      <c r="MN524" s="30"/>
      <c r="MO524" s="30"/>
      <c r="MP524" s="30"/>
      <c r="MQ524" s="30"/>
      <c r="MR524" s="30"/>
      <c r="MS524" s="30"/>
      <c r="MT524" s="30"/>
      <c r="MU524" s="30"/>
      <c r="MV524" s="30"/>
      <c r="MW524" s="30"/>
      <c r="MX524" s="30"/>
      <c r="MY524" s="30"/>
      <c r="MZ524" s="30"/>
      <c r="NA524" s="30"/>
      <c r="NB524" s="30"/>
      <c r="NC524" s="135"/>
      <c r="ND524" s="30"/>
      <c r="NE524" s="30"/>
      <c r="NF524" s="30"/>
      <c r="NG524" s="30"/>
      <c r="NH524" s="30"/>
      <c r="NI524" s="30"/>
      <c r="NJ524" s="30"/>
      <c r="NK524" s="30"/>
      <c r="NL524" s="30"/>
      <c r="NM524" s="30"/>
      <c r="NN524" s="30"/>
      <c r="NO524" s="30"/>
      <c r="NP524" s="30"/>
      <c r="NQ524" s="30"/>
      <c r="NR524" s="30"/>
      <c r="NS524" s="30"/>
      <c r="NT524" s="30"/>
      <c r="NU524" s="30"/>
      <c r="NV524" s="30"/>
      <c r="NW524" s="30"/>
      <c r="NX524" s="30"/>
      <c r="NY524" s="30"/>
      <c r="NZ524" s="30"/>
      <c r="OA524" s="30"/>
      <c r="OB524" s="30"/>
      <c r="OC524" s="30"/>
      <c r="OD524" s="30"/>
      <c r="OE524" s="30"/>
      <c r="OF524" s="30"/>
      <c r="OG524" s="30"/>
      <c r="OH524" s="30"/>
      <c r="OI524" s="30"/>
      <c r="OJ524" s="30"/>
      <c r="OK524" s="30"/>
      <c r="OL524" s="30"/>
      <c r="OM524" s="30">
        <f t="shared" si="1644"/>
        <v>1</v>
      </c>
      <c r="ON524" s="121"/>
    </row>
    <row r="525" spans="1:404" ht="38.25" hidden="1" customHeight="1">
      <c r="A525" s="311"/>
      <c r="B525" s="80">
        <v>147</v>
      </c>
      <c r="C525" s="16" t="s">
        <v>409</v>
      </c>
      <c r="D525" s="82" t="s">
        <v>2</v>
      </c>
      <c r="E525" s="16" t="s">
        <v>410</v>
      </c>
      <c r="F525" s="82" t="s">
        <v>2</v>
      </c>
      <c r="G525" s="29"/>
      <c r="H525" s="89" t="s">
        <v>801</v>
      </c>
      <c r="I525" s="89" t="s">
        <v>802</v>
      </c>
      <c r="J525" s="79"/>
      <c r="K525" s="30" t="s">
        <v>958</v>
      </c>
      <c r="L525" s="30" t="s">
        <v>957</v>
      </c>
      <c r="M525" s="29" t="s">
        <v>985</v>
      </c>
      <c r="N525" s="93" t="s">
        <v>639</v>
      </c>
      <c r="O525" s="302"/>
      <c r="P525" s="302"/>
      <c r="Q525" s="30"/>
      <c r="R525" s="30"/>
      <c r="S525" s="30" t="s">
        <v>27</v>
      </c>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152" t="s">
        <v>1070</v>
      </c>
      <c r="CN525" s="152" t="s">
        <v>1070</v>
      </c>
      <c r="CO525" s="152" t="s">
        <v>1070</v>
      </c>
      <c r="CP525" s="30">
        <v>2</v>
      </c>
      <c r="CQ525" s="30">
        <v>2</v>
      </c>
      <c r="CR525" s="30">
        <v>2</v>
      </c>
      <c r="CS525" s="30">
        <v>2</v>
      </c>
      <c r="CT525" s="23">
        <v>2</v>
      </c>
      <c r="CU525" s="23">
        <v>2</v>
      </c>
      <c r="CV525" s="30">
        <v>2</v>
      </c>
      <c r="CW525" s="30">
        <v>2</v>
      </c>
      <c r="CX525" s="30">
        <v>2</v>
      </c>
      <c r="CY525" s="30">
        <v>2</v>
      </c>
      <c r="CZ525" s="30">
        <v>2</v>
      </c>
      <c r="DA525" s="23">
        <v>2</v>
      </c>
      <c r="DB525" s="30">
        <v>2</v>
      </c>
      <c r="DC525" s="23">
        <v>2</v>
      </c>
      <c r="DD525" s="30">
        <v>2</v>
      </c>
      <c r="DE525" s="30">
        <v>2</v>
      </c>
      <c r="DF525" s="30">
        <v>2</v>
      </c>
      <c r="DG525" s="30"/>
      <c r="DH525" s="201">
        <f>COUNTIF(CP525:DG525,"2")</f>
        <v>17</v>
      </c>
      <c r="DI525" s="198">
        <f t="shared" ref="DI525" si="1729">DH525/(DH525+DJ525+DL525+DN525)</f>
        <v>1</v>
      </c>
      <c r="DJ525" s="201">
        <f>COUNTIF(CP525:DG525,"1")</f>
        <v>0</v>
      </c>
      <c r="DK525" s="198">
        <f t="shared" ref="DK525" si="1730">DJ525/(DH525+DJ525+DL525+DN525)</f>
        <v>0</v>
      </c>
      <c r="DL525" s="201">
        <f>COUNTIF(CP525:DG525,"0")</f>
        <v>0</v>
      </c>
      <c r="DM525" s="198">
        <f t="shared" ref="DM525" si="1731">DL525/(DH525+DJ525+DL525+DN525)</f>
        <v>0</v>
      </c>
      <c r="DN525" s="201">
        <f>COUNTIF(CP525:DG525,"KĐG")</f>
        <v>0</v>
      </c>
      <c r="DO525" s="198">
        <f t="shared" ref="DO525" si="1732">DN525/(DH525+DJ525+DL525+DN525)</f>
        <v>0</v>
      </c>
      <c r="DP525" s="199">
        <f t="shared" ref="DP525" si="1733">(((DH525*2)+(DJ525*1)+(DL525*0)))/(DH525+DJ525+DL525)</f>
        <v>2</v>
      </c>
      <c r="DQ525" s="169" t="str">
        <f t="shared" ref="DQ525" si="1734">IF(DO525&gt;=50%,"KĐG",IF(DP525&gt;=1.6,"ĐMT",IF(DP525&gt;=1,"CCG","CĐ")))</f>
        <v>ĐMT</v>
      </c>
      <c r="DR525" s="135"/>
      <c r="DS525" s="30"/>
      <c r="DT525" s="30"/>
      <c r="DU525" s="30"/>
      <c r="DV525" s="130"/>
      <c r="DW525" s="130"/>
      <c r="DX525" s="130"/>
      <c r="DY525" s="130"/>
      <c r="DZ525" s="130"/>
      <c r="EA525" s="130"/>
      <c r="EB525" s="130"/>
      <c r="EC525" s="130"/>
      <c r="ED525" s="130"/>
      <c r="EE525" s="130"/>
      <c r="EF525" s="130"/>
      <c r="EG525" s="130"/>
      <c r="EH525" s="130"/>
      <c r="EI525" s="130"/>
      <c r="EJ525" s="130"/>
      <c r="EK525" s="130"/>
      <c r="EL525" s="130"/>
      <c r="EM525" s="130"/>
      <c r="EN525" s="130"/>
      <c r="EO525" s="130"/>
      <c r="EP525" s="30"/>
      <c r="EQ525" s="30"/>
      <c r="ER525" s="30"/>
      <c r="ES525" s="30"/>
      <c r="ET525" s="30"/>
      <c r="EU525" s="30"/>
      <c r="EV525" s="30"/>
      <c r="EW525" s="30"/>
      <c r="EX525" s="30"/>
      <c r="EY525" s="135"/>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c r="JW525" s="30"/>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130"/>
      <c r="LE525" s="130"/>
      <c r="LF525" s="130"/>
      <c r="LG525" s="130"/>
      <c r="LH525" s="130"/>
      <c r="LI525" s="130"/>
      <c r="LJ525" s="130"/>
      <c r="LK525" s="130"/>
      <c r="LL525" s="130"/>
      <c r="LM525" s="130"/>
      <c r="LN525" s="130"/>
      <c r="LO525" s="130"/>
      <c r="LP525" s="130"/>
      <c r="LQ525" s="130"/>
      <c r="LR525" s="130"/>
      <c r="LS525" s="130"/>
      <c r="LT525" s="130"/>
      <c r="LU525" s="130"/>
      <c r="LV525" s="130"/>
      <c r="LW525" s="130"/>
      <c r="LX525" s="135"/>
      <c r="LY525" s="30"/>
      <c r="LZ525" s="30"/>
      <c r="MA525" s="30"/>
      <c r="MB525" s="30"/>
      <c r="MC525" s="30"/>
      <c r="MD525" s="30"/>
      <c r="ME525" s="30"/>
      <c r="MF525" s="30"/>
      <c r="MG525" s="30"/>
      <c r="MH525" s="30"/>
      <c r="MI525" s="30"/>
      <c r="MJ525" s="30"/>
      <c r="MK525" s="30"/>
      <c r="ML525" s="30"/>
      <c r="MM525" s="30"/>
      <c r="MN525" s="30"/>
      <c r="MO525" s="30"/>
      <c r="MP525" s="30"/>
      <c r="MQ525" s="30"/>
      <c r="MR525" s="30"/>
      <c r="MS525" s="30"/>
      <c r="MT525" s="30"/>
      <c r="MU525" s="30"/>
      <c r="MV525" s="30"/>
      <c r="MW525" s="30"/>
      <c r="MX525" s="30"/>
      <c r="MY525" s="30"/>
      <c r="MZ525" s="30"/>
      <c r="NA525" s="30"/>
      <c r="NB525" s="30"/>
      <c r="NC525" s="135"/>
      <c r="ND525" s="30"/>
      <c r="NE525" s="30"/>
      <c r="NF525" s="30"/>
      <c r="NG525" s="30"/>
      <c r="NH525" s="30"/>
      <c r="NI525" s="30"/>
      <c r="NJ525" s="30"/>
      <c r="NK525" s="30"/>
      <c r="NL525" s="30"/>
      <c r="NM525" s="30"/>
      <c r="NN525" s="30"/>
      <c r="NO525" s="30"/>
      <c r="NP525" s="30"/>
      <c r="NQ525" s="30"/>
      <c r="NR525" s="30"/>
      <c r="NS525" s="30"/>
      <c r="NT525" s="30"/>
      <c r="NU525" s="30"/>
      <c r="NV525" s="30"/>
      <c r="NW525" s="30"/>
      <c r="NX525" s="30"/>
      <c r="NY525" s="30"/>
      <c r="NZ525" s="30"/>
      <c r="OA525" s="30"/>
      <c r="OB525" s="30"/>
      <c r="OC525" s="30"/>
      <c r="OD525" s="30"/>
      <c r="OE525" s="30"/>
      <c r="OF525" s="30"/>
      <c r="OG525" s="30"/>
      <c r="OH525" s="30"/>
      <c r="OI525" s="30"/>
      <c r="OJ525" s="30"/>
      <c r="OK525" s="30"/>
      <c r="OL525" s="30"/>
      <c r="OM525" s="30">
        <f t="shared" si="1644"/>
        <v>1</v>
      </c>
      <c r="ON525" s="80"/>
    </row>
    <row r="526" spans="1:404" ht="36.75" hidden="1" customHeight="1">
      <c r="A526" s="309">
        <v>445</v>
      </c>
      <c r="B526" s="51">
        <v>148</v>
      </c>
      <c r="C526" s="16" t="s">
        <v>411</v>
      </c>
      <c r="D526" s="14" t="s">
        <v>2</v>
      </c>
      <c r="E526" s="24" t="s">
        <v>412</v>
      </c>
      <c r="F526" s="82" t="s">
        <v>2</v>
      </c>
      <c r="G526" s="14"/>
      <c r="H526" s="89" t="s">
        <v>803</v>
      </c>
      <c r="I526" s="89" t="s">
        <v>804</v>
      </c>
      <c r="J526" s="54"/>
      <c r="K526" s="30" t="s">
        <v>958</v>
      </c>
      <c r="L526" s="30" t="s">
        <v>957</v>
      </c>
      <c r="M526" s="29" t="s">
        <v>985</v>
      </c>
      <c r="N526" s="93" t="s">
        <v>639</v>
      </c>
      <c r="O526" s="300" t="s">
        <v>27</v>
      </c>
      <c r="P526" s="54"/>
      <c r="Q526" s="30" t="s">
        <v>27</v>
      </c>
      <c r="R526" s="30"/>
      <c r="S526" s="30"/>
      <c r="T526" s="30"/>
      <c r="U526" s="30"/>
      <c r="V526" s="30"/>
      <c r="W526" s="30"/>
      <c r="X526" s="30"/>
      <c r="Y526" s="30"/>
      <c r="Z526" s="30"/>
      <c r="AA526" s="30"/>
      <c r="AB526" s="152" t="s">
        <v>1068</v>
      </c>
      <c r="AC526" s="152" t="s">
        <v>1068</v>
      </c>
      <c r="AD526" s="152" t="s">
        <v>1068</v>
      </c>
      <c r="AE526" s="30">
        <v>2</v>
      </c>
      <c r="AF526" s="30">
        <v>1</v>
      </c>
      <c r="AG526" s="30">
        <v>2</v>
      </c>
      <c r="AH526" s="30">
        <v>2</v>
      </c>
      <c r="AI526" s="23">
        <v>2</v>
      </c>
      <c r="AJ526" s="23">
        <v>2</v>
      </c>
      <c r="AK526" s="30">
        <v>2</v>
      </c>
      <c r="AL526" s="30">
        <v>2</v>
      </c>
      <c r="AM526" s="30">
        <v>2</v>
      </c>
      <c r="AN526" s="30">
        <v>1</v>
      </c>
      <c r="AO526" s="30">
        <v>1</v>
      </c>
      <c r="AP526" s="23">
        <v>2</v>
      </c>
      <c r="AQ526" s="30">
        <v>2</v>
      </c>
      <c r="AR526" s="23">
        <v>1</v>
      </c>
      <c r="AS526" s="30">
        <v>2</v>
      </c>
      <c r="AT526" s="30">
        <v>2</v>
      </c>
      <c r="AU526" s="30">
        <v>2</v>
      </c>
      <c r="AV526" s="30">
        <v>2</v>
      </c>
      <c r="AW526" s="173">
        <f>COUNTIF(AE526:AV526,"2")</f>
        <v>14</v>
      </c>
      <c r="AX526" s="174">
        <f t="shared" ref="AX526" si="1735">AW526/(AW526+AY526+BA526+BC526)</f>
        <v>0.77777777777777779</v>
      </c>
      <c r="AY526" s="173">
        <f>COUNTIF(AE526:AV526,"1")</f>
        <v>4</v>
      </c>
      <c r="AZ526" s="174">
        <f t="shared" ref="AZ526" si="1736">AY526/(AW526+AY526+BA526+BC526)</f>
        <v>0.22222222222222221</v>
      </c>
      <c r="BA526" s="173">
        <f>COUNTIF(AE526:AV526,"0")</f>
        <v>0</v>
      </c>
      <c r="BB526" s="174">
        <f t="shared" ref="BB526" si="1737">BA526/(AW526+AY526+BA526+BC526)</f>
        <v>0</v>
      </c>
      <c r="BC526" s="173">
        <f>COUNTIF(AE526:AV526,"KĐG")</f>
        <v>0</v>
      </c>
      <c r="BD526" s="174">
        <f t="shared" ref="BD526" si="1738">BC526/(AW526+AY526+BA526+BC526)</f>
        <v>0</v>
      </c>
      <c r="BE526" s="175">
        <f t="shared" ref="BE526" si="1739">(((AW526*2)+(AY526*1)+(BA526*0)))/(AW526+AY526+BA526)</f>
        <v>1.7777777777777777</v>
      </c>
      <c r="BF526" s="169" t="str">
        <f t="shared" ref="BF526" si="1740">IF(BD526&gt;=50%,"KĐG",IF(BE526&gt;=1.6,"ĐMT",IF(BE526&gt;=1,"CCG","CĐ")))</f>
        <v>ĐMT</v>
      </c>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130"/>
      <c r="CP526" s="130"/>
      <c r="CQ526" s="130"/>
      <c r="CR526" s="130"/>
      <c r="CS526" s="130"/>
      <c r="CT526" s="130"/>
      <c r="CU526" s="130"/>
      <c r="CV526" s="130"/>
      <c r="CW526" s="130"/>
      <c r="CX526" s="130"/>
      <c r="CY526" s="30"/>
      <c r="CZ526" s="30"/>
      <c r="DA526" s="30"/>
      <c r="DB526" s="30"/>
      <c r="DC526" s="30"/>
      <c r="DD526" s="30"/>
      <c r="DE526" s="30"/>
      <c r="DF526" s="30"/>
      <c r="DG526" s="30"/>
      <c r="DH526" s="135"/>
      <c r="DI526" s="30"/>
      <c r="DJ526" s="30"/>
      <c r="DK526" s="30"/>
      <c r="DL526" s="30"/>
      <c r="DM526" s="30"/>
      <c r="DN526" s="30"/>
      <c r="DO526" s="30"/>
      <c r="DP526" s="30"/>
      <c r="DQ526" s="30"/>
      <c r="DR526" s="135"/>
      <c r="DS526" s="30"/>
      <c r="DT526" s="30"/>
      <c r="DU526" s="30"/>
      <c r="DV526" s="130"/>
      <c r="DW526" s="130"/>
      <c r="DX526" s="130"/>
      <c r="DY526" s="130"/>
      <c r="DZ526" s="130"/>
      <c r="EA526" s="130"/>
      <c r="EB526" s="130"/>
      <c r="EC526" s="130"/>
      <c r="ED526" s="130"/>
      <c r="EE526" s="130"/>
      <c r="EF526" s="130"/>
      <c r="EG526" s="130"/>
      <c r="EH526" s="130"/>
      <c r="EI526" s="130"/>
      <c r="EJ526" s="130"/>
      <c r="EK526" s="130"/>
      <c r="EL526" s="130"/>
      <c r="EM526" s="130"/>
      <c r="EN526" s="130"/>
      <c r="EO526" s="130"/>
      <c r="EP526" s="30"/>
      <c r="EQ526" s="30"/>
      <c r="ER526" s="30"/>
      <c r="ES526" s="30"/>
      <c r="ET526" s="30"/>
      <c r="EU526" s="30"/>
      <c r="EV526" s="30"/>
      <c r="EW526" s="30"/>
      <c r="EX526" s="30"/>
      <c r="EY526" s="135"/>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130"/>
      <c r="LE526" s="130"/>
      <c r="LF526" s="130"/>
      <c r="LG526" s="130"/>
      <c r="LH526" s="130"/>
      <c r="LI526" s="130"/>
      <c r="LJ526" s="130"/>
      <c r="LK526" s="130"/>
      <c r="LL526" s="130"/>
      <c r="LM526" s="130"/>
      <c r="LN526" s="130"/>
      <c r="LO526" s="130"/>
      <c r="LP526" s="130"/>
      <c r="LQ526" s="130"/>
      <c r="LR526" s="130"/>
      <c r="LS526" s="130"/>
      <c r="LT526" s="130"/>
      <c r="LU526" s="130"/>
      <c r="LV526" s="130"/>
      <c r="LW526" s="130"/>
      <c r="LX526" s="135"/>
      <c r="LY526" s="30"/>
      <c r="LZ526" s="30"/>
      <c r="MA526" s="30"/>
      <c r="MB526" s="30"/>
      <c r="MC526" s="30"/>
      <c r="MD526" s="30"/>
      <c r="ME526" s="30"/>
      <c r="MF526" s="30"/>
      <c r="MG526" s="30"/>
      <c r="MH526" s="30"/>
      <c r="MI526" s="30"/>
      <c r="MJ526" s="30"/>
      <c r="MK526" s="30"/>
      <c r="ML526" s="30"/>
      <c r="MM526" s="30"/>
      <c r="MN526" s="30"/>
      <c r="MO526" s="30"/>
      <c r="MP526" s="30"/>
      <c r="MQ526" s="30"/>
      <c r="MR526" s="30"/>
      <c r="MS526" s="30"/>
      <c r="MT526" s="30"/>
      <c r="MU526" s="30"/>
      <c r="MV526" s="30"/>
      <c r="MW526" s="30"/>
      <c r="MX526" s="30"/>
      <c r="MY526" s="30"/>
      <c r="MZ526" s="30"/>
      <c r="NA526" s="30"/>
      <c r="NB526" s="30"/>
      <c r="NC526" s="135"/>
      <c r="ND526" s="30"/>
      <c r="NE526" s="30"/>
      <c r="NF526" s="30"/>
      <c r="NG526" s="30"/>
      <c r="NH526" s="30"/>
      <c r="NI526" s="30"/>
      <c r="NJ526" s="30"/>
      <c r="NK526" s="30"/>
      <c r="NL526" s="30"/>
      <c r="NM526" s="30"/>
      <c r="NN526" s="30"/>
      <c r="NO526" s="30"/>
      <c r="NP526" s="30"/>
      <c r="NQ526" s="30"/>
      <c r="NR526" s="30"/>
      <c r="NS526" s="30"/>
      <c r="NT526" s="30"/>
      <c r="NU526" s="30"/>
      <c r="NV526" s="30"/>
      <c r="NW526" s="30"/>
      <c r="NX526" s="30"/>
      <c r="NY526" s="30"/>
      <c r="NZ526" s="30"/>
      <c r="OA526" s="30"/>
      <c r="OB526" s="30"/>
      <c r="OC526" s="30"/>
      <c r="OD526" s="30"/>
      <c r="OE526" s="30"/>
      <c r="OF526" s="30"/>
      <c r="OG526" s="30"/>
      <c r="OH526" s="30"/>
      <c r="OI526" s="30"/>
      <c r="OJ526" s="30"/>
      <c r="OK526" s="30"/>
      <c r="OL526" s="30"/>
      <c r="OM526" s="30">
        <f t="shared" si="1644"/>
        <v>1</v>
      </c>
      <c r="ON526" s="121"/>
    </row>
    <row r="527" spans="1:404" ht="45.75" hidden="1" customHeight="1">
      <c r="A527" s="310"/>
      <c r="B527" s="80">
        <v>148</v>
      </c>
      <c r="C527" s="16" t="s">
        <v>411</v>
      </c>
      <c r="D527" s="82" t="s">
        <v>2</v>
      </c>
      <c r="E527" s="81" t="s">
        <v>412</v>
      </c>
      <c r="F527" s="82" t="s">
        <v>2</v>
      </c>
      <c r="G527" s="82"/>
      <c r="H527" s="89" t="s">
        <v>803</v>
      </c>
      <c r="I527" s="89" t="s">
        <v>804</v>
      </c>
      <c r="J527" s="79"/>
      <c r="K527" s="30" t="s">
        <v>958</v>
      </c>
      <c r="L527" s="30" t="s">
        <v>957</v>
      </c>
      <c r="M527" s="29" t="s">
        <v>985</v>
      </c>
      <c r="N527" s="93" t="s">
        <v>639</v>
      </c>
      <c r="O527" s="301"/>
      <c r="P527" s="79"/>
      <c r="Q527" s="30"/>
      <c r="R527" s="30" t="s">
        <v>27</v>
      </c>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152" t="s">
        <v>1068</v>
      </c>
      <c r="BH527" s="152" t="s">
        <v>1068</v>
      </c>
      <c r="BI527" s="152" t="s">
        <v>1068</v>
      </c>
      <c r="BJ527" s="30">
        <v>2</v>
      </c>
      <c r="BK527" s="30">
        <v>2</v>
      </c>
      <c r="BL527" s="30">
        <v>2</v>
      </c>
      <c r="BM527" s="30">
        <v>2</v>
      </c>
      <c r="BN527" s="23">
        <v>1</v>
      </c>
      <c r="BO527" s="23">
        <v>2</v>
      </c>
      <c r="BP527" s="30">
        <v>2</v>
      </c>
      <c r="BQ527" s="30">
        <v>2</v>
      </c>
      <c r="BR527" s="30">
        <v>2</v>
      </c>
      <c r="BS527" s="30">
        <v>2</v>
      </c>
      <c r="BT527" s="30">
        <v>2</v>
      </c>
      <c r="BU527" s="23">
        <v>2</v>
      </c>
      <c r="BV527" s="30">
        <v>2</v>
      </c>
      <c r="BW527" s="23">
        <v>1</v>
      </c>
      <c r="BX527" s="30">
        <v>2</v>
      </c>
      <c r="BY527" s="30">
        <v>2</v>
      </c>
      <c r="BZ527" s="30">
        <v>2</v>
      </c>
      <c r="CA527" s="30">
        <v>1</v>
      </c>
      <c r="CB527" s="30"/>
      <c r="CC527" s="185">
        <f>COUNTIF(BJ527:CA527,"2")</f>
        <v>15</v>
      </c>
      <c r="CD527" s="186">
        <f t="shared" ref="CD527" si="1741">CC527/(CC527+CE527+CG527+CI527)</f>
        <v>0.83333333333333337</v>
      </c>
      <c r="CE527" s="185">
        <f>COUNTIF(BJ527:CA527,"1")</f>
        <v>3</v>
      </c>
      <c r="CF527" s="186">
        <f t="shared" ref="CF527" si="1742">CE527/(CC527+CE527+CG527+CI527)</f>
        <v>0.16666666666666666</v>
      </c>
      <c r="CG527" s="185">
        <f>COUNTIF(BJ527:CA527,"0")</f>
        <v>0</v>
      </c>
      <c r="CH527" s="186">
        <f t="shared" ref="CH527" si="1743">CG527/(CC527+CE527+CG527+CI527)</f>
        <v>0</v>
      </c>
      <c r="CI527" s="185">
        <f>COUNTIF(BJ527:CA527,"KĐG")</f>
        <v>0</v>
      </c>
      <c r="CJ527" s="186">
        <f t="shared" ref="CJ527" si="1744">CI527/(CC527+CE527+CG527+CI527)</f>
        <v>0</v>
      </c>
      <c r="CK527" s="187">
        <f t="shared" ref="CK527" si="1745">(((CC527*2)+(CE527*1)+(CG527*0)))/(CC527+CE527+CG527)</f>
        <v>1.8333333333333333</v>
      </c>
      <c r="CL527" s="169" t="str">
        <f t="shared" ref="CL527" si="1746">IF(CJ527&gt;=50%,"KĐG",IF(CK527&gt;=1.6,"ĐMT",IF(CK527&gt;=1,"CCG","CĐ")))</f>
        <v>ĐMT</v>
      </c>
      <c r="CM527" s="30"/>
      <c r="CN527" s="30"/>
      <c r="CO527" s="130"/>
      <c r="CP527" s="130"/>
      <c r="CQ527" s="130"/>
      <c r="CR527" s="130"/>
      <c r="CS527" s="130"/>
      <c r="CT527" s="130"/>
      <c r="CU527" s="130"/>
      <c r="CV527" s="130"/>
      <c r="CW527" s="130"/>
      <c r="CX527" s="130"/>
      <c r="CY527" s="30"/>
      <c r="CZ527" s="30"/>
      <c r="DA527" s="30"/>
      <c r="DB527" s="30"/>
      <c r="DC527" s="30"/>
      <c r="DD527" s="30"/>
      <c r="DE527" s="30"/>
      <c r="DF527" s="30"/>
      <c r="DG527" s="30"/>
      <c r="DH527" s="135"/>
      <c r="DI527" s="30"/>
      <c r="DJ527" s="30"/>
      <c r="DK527" s="30"/>
      <c r="DL527" s="30"/>
      <c r="DM527" s="30"/>
      <c r="DN527" s="30"/>
      <c r="DO527" s="30"/>
      <c r="DP527" s="30"/>
      <c r="DQ527" s="30"/>
      <c r="DR527" s="135"/>
      <c r="DS527" s="30"/>
      <c r="DT527" s="30"/>
      <c r="DU527" s="30"/>
      <c r="DV527" s="130"/>
      <c r="DW527" s="130"/>
      <c r="DX527" s="130"/>
      <c r="DY527" s="130"/>
      <c r="DZ527" s="130"/>
      <c r="EA527" s="130"/>
      <c r="EB527" s="130"/>
      <c r="EC527" s="130"/>
      <c r="ED527" s="130"/>
      <c r="EE527" s="130"/>
      <c r="EF527" s="130"/>
      <c r="EG527" s="130"/>
      <c r="EH527" s="130"/>
      <c r="EI527" s="130"/>
      <c r="EJ527" s="130"/>
      <c r="EK527" s="130"/>
      <c r="EL527" s="130"/>
      <c r="EM527" s="130"/>
      <c r="EN527" s="130"/>
      <c r="EO527" s="130"/>
      <c r="EP527" s="30"/>
      <c r="EQ527" s="30"/>
      <c r="ER527" s="30"/>
      <c r="ES527" s="30"/>
      <c r="ET527" s="30"/>
      <c r="EU527" s="30"/>
      <c r="EV527" s="30"/>
      <c r="EW527" s="30"/>
      <c r="EX527" s="30"/>
      <c r="EY527" s="135"/>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c r="JW527" s="30"/>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130"/>
      <c r="LE527" s="130"/>
      <c r="LF527" s="130"/>
      <c r="LG527" s="130"/>
      <c r="LH527" s="130"/>
      <c r="LI527" s="130"/>
      <c r="LJ527" s="130"/>
      <c r="LK527" s="130"/>
      <c r="LL527" s="130"/>
      <c r="LM527" s="130"/>
      <c r="LN527" s="130"/>
      <c r="LO527" s="130"/>
      <c r="LP527" s="130"/>
      <c r="LQ527" s="130"/>
      <c r="LR527" s="130"/>
      <c r="LS527" s="130"/>
      <c r="LT527" s="130"/>
      <c r="LU527" s="130"/>
      <c r="LV527" s="130"/>
      <c r="LW527" s="130"/>
      <c r="LX527" s="135"/>
      <c r="LY527" s="30"/>
      <c r="LZ527" s="30"/>
      <c r="MA527" s="30"/>
      <c r="MB527" s="30"/>
      <c r="MC527" s="30"/>
      <c r="MD527" s="30"/>
      <c r="ME527" s="30"/>
      <c r="MF527" s="30"/>
      <c r="MG527" s="30"/>
      <c r="MH527" s="30"/>
      <c r="MI527" s="30"/>
      <c r="MJ527" s="30"/>
      <c r="MK527" s="30"/>
      <c r="ML527" s="30"/>
      <c r="MM527" s="30"/>
      <c r="MN527" s="30"/>
      <c r="MO527" s="30"/>
      <c r="MP527" s="30"/>
      <c r="MQ527" s="30"/>
      <c r="MR527" s="30"/>
      <c r="MS527" s="30"/>
      <c r="MT527" s="30"/>
      <c r="MU527" s="30"/>
      <c r="MV527" s="30"/>
      <c r="MW527" s="30"/>
      <c r="MX527" s="30"/>
      <c r="MY527" s="30"/>
      <c r="MZ527" s="30"/>
      <c r="NA527" s="30"/>
      <c r="NB527" s="30"/>
      <c r="NC527" s="135"/>
      <c r="ND527" s="30"/>
      <c r="NE527" s="30"/>
      <c r="NF527" s="30"/>
      <c r="NG527" s="30"/>
      <c r="NH527" s="30"/>
      <c r="NI527" s="30"/>
      <c r="NJ527" s="30"/>
      <c r="NK527" s="30"/>
      <c r="NL527" s="30"/>
      <c r="NM527" s="30"/>
      <c r="NN527" s="30"/>
      <c r="NO527" s="30"/>
      <c r="NP527" s="30"/>
      <c r="NQ527" s="30"/>
      <c r="NR527" s="30"/>
      <c r="NS527" s="30"/>
      <c r="NT527" s="30"/>
      <c r="NU527" s="30"/>
      <c r="NV527" s="30"/>
      <c r="NW527" s="30"/>
      <c r="NX527" s="30"/>
      <c r="NY527" s="30"/>
      <c r="NZ527" s="30"/>
      <c r="OA527" s="30"/>
      <c r="OB527" s="30"/>
      <c r="OC527" s="30"/>
      <c r="OD527" s="30"/>
      <c r="OE527" s="30"/>
      <c r="OF527" s="30"/>
      <c r="OG527" s="30"/>
      <c r="OH527" s="30"/>
      <c r="OI527" s="30"/>
      <c r="OJ527" s="30"/>
      <c r="OK527" s="30"/>
      <c r="OL527" s="30"/>
      <c r="OM527" s="30">
        <f t="shared" si="1644"/>
        <v>1</v>
      </c>
      <c r="ON527" s="80"/>
    </row>
    <row r="528" spans="1:404" ht="39" hidden="1" customHeight="1">
      <c r="A528" s="310"/>
      <c r="B528" s="80">
        <v>148</v>
      </c>
      <c r="C528" s="16" t="s">
        <v>411</v>
      </c>
      <c r="D528" s="82" t="s">
        <v>2</v>
      </c>
      <c r="E528" s="81" t="s">
        <v>412</v>
      </c>
      <c r="F528" s="82" t="s">
        <v>2</v>
      </c>
      <c r="G528" s="29"/>
      <c r="H528" s="89" t="s">
        <v>803</v>
      </c>
      <c r="I528" s="89" t="s">
        <v>804</v>
      </c>
      <c r="J528" s="79"/>
      <c r="K528" s="30" t="s">
        <v>958</v>
      </c>
      <c r="L528" s="30" t="s">
        <v>957</v>
      </c>
      <c r="M528" s="29" t="s">
        <v>985</v>
      </c>
      <c r="N528" s="93" t="s">
        <v>639</v>
      </c>
      <c r="O528" s="301"/>
      <c r="P528" s="79"/>
      <c r="Q528" s="30"/>
      <c r="R528" s="30"/>
      <c r="S528" s="30" t="s">
        <v>27</v>
      </c>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152" t="s">
        <v>1068</v>
      </c>
      <c r="CN528" s="152" t="s">
        <v>1068</v>
      </c>
      <c r="CO528" s="152" t="s">
        <v>1068</v>
      </c>
      <c r="CP528" s="30">
        <v>2</v>
      </c>
      <c r="CQ528" s="30">
        <v>1</v>
      </c>
      <c r="CR528" s="30">
        <v>2</v>
      </c>
      <c r="CS528" s="30">
        <v>2</v>
      </c>
      <c r="CT528" s="23">
        <v>1</v>
      </c>
      <c r="CU528" s="23">
        <v>2</v>
      </c>
      <c r="CV528" s="30">
        <v>2</v>
      </c>
      <c r="CW528" s="30">
        <v>1</v>
      </c>
      <c r="CX528" s="30">
        <v>2</v>
      </c>
      <c r="CY528" s="30">
        <v>2</v>
      </c>
      <c r="CZ528" s="30">
        <v>2</v>
      </c>
      <c r="DA528" s="23">
        <v>2</v>
      </c>
      <c r="DB528" s="30">
        <v>2</v>
      </c>
      <c r="DC528" s="23">
        <v>1</v>
      </c>
      <c r="DD528" s="30">
        <v>2</v>
      </c>
      <c r="DE528" s="30">
        <v>2</v>
      </c>
      <c r="DF528" s="30">
        <v>2</v>
      </c>
      <c r="DG528" s="30"/>
      <c r="DH528" s="201">
        <f>COUNTIF(CP528:DG528,"2")</f>
        <v>13</v>
      </c>
      <c r="DI528" s="198">
        <f t="shared" ref="DI528" si="1747">DH528/(DH528+DJ528+DL528+DN528)</f>
        <v>0.76470588235294112</v>
      </c>
      <c r="DJ528" s="201">
        <f>COUNTIF(CP528:DG528,"1")</f>
        <v>4</v>
      </c>
      <c r="DK528" s="198">
        <f t="shared" ref="DK528" si="1748">DJ528/(DH528+DJ528+DL528+DN528)</f>
        <v>0.23529411764705882</v>
      </c>
      <c r="DL528" s="201">
        <f>COUNTIF(CP528:DG528,"0")</f>
        <v>0</v>
      </c>
      <c r="DM528" s="198">
        <f t="shared" ref="DM528" si="1749">DL528/(DH528+DJ528+DL528+DN528)</f>
        <v>0</v>
      </c>
      <c r="DN528" s="201">
        <f>COUNTIF(CP528:DG528,"KĐG")</f>
        <v>0</v>
      </c>
      <c r="DO528" s="198">
        <f t="shared" ref="DO528" si="1750">DN528/(DH528+DJ528+DL528+DN528)</f>
        <v>0</v>
      </c>
      <c r="DP528" s="199">
        <f t="shared" ref="DP528" si="1751">(((DH528*2)+(DJ528*1)+(DL528*0)))/(DH528+DJ528+DL528)</f>
        <v>1.7647058823529411</v>
      </c>
      <c r="DQ528" s="169" t="str">
        <f t="shared" ref="DQ528" si="1752">IF(DO528&gt;=50%,"KĐG",IF(DP528&gt;=1.6,"ĐMT",IF(DP528&gt;=1,"CCG","CĐ")))</f>
        <v>ĐMT</v>
      </c>
      <c r="DR528" s="135"/>
      <c r="DS528" s="30"/>
      <c r="DT528" s="30"/>
      <c r="DU528" s="30"/>
      <c r="DV528" s="130"/>
      <c r="DW528" s="130"/>
      <c r="DX528" s="130"/>
      <c r="DY528" s="130"/>
      <c r="DZ528" s="130"/>
      <c r="EA528" s="130"/>
      <c r="EB528" s="130"/>
      <c r="EC528" s="130"/>
      <c r="ED528" s="130"/>
      <c r="EE528" s="130"/>
      <c r="EF528" s="130"/>
      <c r="EG528" s="130"/>
      <c r="EH528" s="130"/>
      <c r="EI528" s="130"/>
      <c r="EJ528" s="130"/>
      <c r="EK528" s="130"/>
      <c r="EL528" s="130"/>
      <c r="EM528" s="130"/>
      <c r="EN528" s="130"/>
      <c r="EO528" s="130"/>
      <c r="EP528" s="30"/>
      <c r="EQ528" s="30"/>
      <c r="ER528" s="30"/>
      <c r="ES528" s="30"/>
      <c r="ET528" s="30"/>
      <c r="EU528" s="30"/>
      <c r="EV528" s="30"/>
      <c r="EW528" s="30"/>
      <c r="EX528" s="30"/>
      <c r="EY528" s="135"/>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130"/>
      <c r="LE528" s="130"/>
      <c r="LF528" s="130"/>
      <c r="LG528" s="130"/>
      <c r="LH528" s="130"/>
      <c r="LI528" s="130"/>
      <c r="LJ528" s="130"/>
      <c r="LK528" s="130"/>
      <c r="LL528" s="130"/>
      <c r="LM528" s="130"/>
      <c r="LN528" s="130"/>
      <c r="LO528" s="130"/>
      <c r="LP528" s="130"/>
      <c r="LQ528" s="130"/>
      <c r="LR528" s="130"/>
      <c r="LS528" s="130"/>
      <c r="LT528" s="130"/>
      <c r="LU528" s="130"/>
      <c r="LV528" s="130"/>
      <c r="LW528" s="130"/>
      <c r="LX528" s="135"/>
      <c r="LY528" s="30"/>
      <c r="LZ528" s="30"/>
      <c r="MA528" s="30"/>
      <c r="MB528" s="30"/>
      <c r="MC528" s="30"/>
      <c r="MD528" s="30"/>
      <c r="ME528" s="30"/>
      <c r="MF528" s="30"/>
      <c r="MG528" s="30"/>
      <c r="MH528" s="30"/>
      <c r="MI528" s="30"/>
      <c r="MJ528" s="30"/>
      <c r="MK528" s="30"/>
      <c r="ML528" s="30"/>
      <c r="MM528" s="30"/>
      <c r="MN528" s="30"/>
      <c r="MO528" s="30"/>
      <c r="MP528" s="30"/>
      <c r="MQ528" s="30"/>
      <c r="MR528" s="30"/>
      <c r="MS528" s="30"/>
      <c r="MT528" s="30"/>
      <c r="MU528" s="30"/>
      <c r="MV528" s="30"/>
      <c r="MW528" s="30"/>
      <c r="MX528" s="30"/>
      <c r="MY528" s="30"/>
      <c r="MZ528" s="30"/>
      <c r="NA528" s="30"/>
      <c r="NB528" s="30"/>
      <c r="NC528" s="135"/>
      <c r="ND528" s="30"/>
      <c r="NE528" s="30"/>
      <c r="NF528" s="30"/>
      <c r="NG528" s="30"/>
      <c r="NH528" s="30"/>
      <c r="NI528" s="30"/>
      <c r="NJ528" s="30"/>
      <c r="NK528" s="30"/>
      <c r="NL528" s="30"/>
      <c r="NM528" s="30"/>
      <c r="NN528" s="30"/>
      <c r="NO528" s="30"/>
      <c r="NP528" s="30"/>
      <c r="NQ528" s="30"/>
      <c r="NR528" s="30"/>
      <c r="NS528" s="30"/>
      <c r="NT528" s="30"/>
      <c r="NU528" s="30"/>
      <c r="NV528" s="30"/>
      <c r="NW528" s="30"/>
      <c r="NX528" s="30"/>
      <c r="NY528" s="30"/>
      <c r="NZ528" s="30"/>
      <c r="OA528" s="30"/>
      <c r="OB528" s="30"/>
      <c r="OC528" s="30"/>
      <c r="OD528" s="30"/>
      <c r="OE528" s="30"/>
      <c r="OF528" s="30"/>
      <c r="OG528" s="30"/>
      <c r="OH528" s="30"/>
      <c r="OI528" s="30"/>
      <c r="OJ528" s="30"/>
      <c r="OK528" s="30"/>
      <c r="OL528" s="30"/>
      <c r="OM528" s="30">
        <f t="shared" si="1644"/>
        <v>1</v>
      </c>
      <c r="ON528" s="80"/>
    </row>
    <row r="529" spans="1:404" ht="36.75" hidden="1" customHeight="1">
      <c r="A529" s="310"/>
      <c r="B529" s="80">
        <v>148</v>
      </c>
      <c r="C529" s="16" t="s">
        <v>411</v>
      </c>
      <c r="D529" s="82" t="s">
        <v>2</v>
      </c>
      <c r="E529" s="81" t="s">
        <v>412</v>
      </c>
      <c r="F529" s="82" t="s">
        <v>2</v>
      </c>
      <c r="G529" s="82"/>
      <c r="H529" s="89" t="s">
        <v>803</v>
      </c>
      <c r="I529" s="89" t="s">
        <v>804</v>
      </c>
      <c r="J529" s="79"/>
      <c r="K529" s="30" t="s">
        <v>958</v>
      </c>
      <c r="L529" s="30" t="s">
        <v>957</v>
      </c>
      <c r="M529" s="29" t="s">
        <v>985</v>
      </c>
      <c r="N529" s="93" t="s">
        <v>639</v>
      </c>
      <c r="O529" s="301"/>
      <c r="P529" s="79"/>
      <c r="Q529" s="30"/>
      <c r="R529" s="30"/>
      <c r="S529" s="30"/>
      <c r="T529" s="30" t="s">
        <v>27</v>
      </c>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130"/>
      <c r="CP529" s="130"/>
      <c r="CQ529" s="130"/>
      <c r="CR529" s="130"/>
      <c r="CS529" s="130"/>
      <c r="CT529" s="130"/>
      <c r="CU529" s="130"/>
      <c r="CV529" s="130"/>
      <c r="CW529" s="130"/>
      <c r="CX529" s="130"/>
      <c r="CY529" s="30"/>
      <c r="CZ529" s="30"/>
      <c r="DA529" s="30"/>
      <c r="DB529" s="30"/>
      <c r="DC529" s="30"/>
      <c r="DD529" s="30"/>
      <c r="DE529" s="30"/>
      <c r="DF529" s="30"/>
      <c r="DG529" s="30"/>
      <c r="DH529" s="135"/>
      <c r="DI529" s="30"/>
      <c r="DJ529" s="30"/>
      <c r="DK529" s="30"/>
      <c r="DL529" s="30"/>
      <c r="DM529" s="30"/>
      <c r="DN529" s="30"/>
      <c r="DO529" s="30"/>
      <c r="DP529" s="30"/>
      <c r="DQ529" s="30"/>
      <c r="DR529" s="152" t="s">
        <v>1068</v>
      </c>
      <c r="DS529" s="152" t="s">
        <v>1068</v>
      </c>
      <c r="DT529" s="152" t="s">
        <v>1068</v>
      </c>
      <c r="DU529" s="152" t="s">
        <v>1068</v>
      </c>
      <c r="DV529" s="152" t="s">
        <v>1068</v>
      </c>
      <c r="DW529" s="30">
        <v>1</v>
      </c>
      <c r="DX529" s="30">
        <v>2</v>
      </c>
      <c r="DY529" s="30">
        <v>2</v>
      </c>
      <c r="DZ529" s="30">
        <v>2</v>
      </c>
      <c r="EA529" s="23">
        <v>1</v>
      </c>
      <c r="EB529" s="23">
        <v>2</v>
      </c>
      <c r="EC529" s="30">
        <v>2</v>
      </c>
      <c r="ED529" s="30">
        <v>1</v>
      </c>
      <c r="EE529" s="30">
        <v>2</v>
      </c>
      <c r="EF529" s="30">
        <v>2</v>
      </c>
      <c r="EG529" s="30">
        <v>2</v>
      </c>
      <c r="EH529" s="23">
        <v>2</v>
      </c>
      <c r="EI529" s="30">
        <v>2</v>
      </c>
      <c r="EJ529" s="23">
        <v>1</v>
      </c>
      <c r="EK529" s="30">
        <v>2</v>
      </c>
      <c r="EL529" s="30">
        <v>2</v>
      </c>
      <c r="EM529" s="30">
        <v>2</v>
      </c>
      <c r="EN529" s="30"/>
      <c r="EO529" s="208">
        <f>COUNTIF(DW529:EN529,"2")</f>
        <v>13</v>
      </c>
      <c r="EP529" s="207">
        <f t="shared" ref="EP529" si="1753">EO529/(EO529+EQ529+ES529+EU529)</f>
        <v>0.76470588235294112</v>
      </c>
      <c r="EQ529" s="208">
        <f>COUNTIF(DW529:EN529,"1")</f>
        <v>4</v>
      </c>
      <c r="ER529" s="207">
        <f t="shared" ref="ER529" si="1754">EQ529/(EO529+EQ529+ES529+EU529)</f>
        <v>0.23529411764705882</v>
      </c>
      <c r="ES529" s="208">
        <f>COUNTIF(DW529:EN529,"0")</f>
        <v>0</v>
      </c>
      <c r="ET529" s="207">
        <f t="shared" ref="ET529" si="1755">ES529/(EO529+EQ529+ES529+EU529)</f>
        <v>0</v>
      </c>
      <c r="EU529" s="208">
        <f>COUNTIF(DW529:EN529,"KĐG")</f>
        <v>0</v>
      </c>
      <c r="EV529" s="207">
        <f t="shared" ref="EV529" si="1756">EU529/(EO529+EQ529+ES529+EU529)</f>
        <v>0</v>
      </c>
      <c r="EW529" s="209">
        <f t="shared" ref="EW529" si="1757">(((EO529*2)+(EQ529*1)+(ES529*0)))/(EO529+EQ529+ES529)</f>
        <v>1.7647058823529411</v>
      </c>
      <c r="EX529" s="169" t="str">
        <f t="shared" ref="EX529" si="1758">IF(EV529&gt;=50%,"KĐG",IF(EW529&gt;=1.6,"ĐMT",IF(EW529&gt;=1,"CCG","CĐ")))</f>
        <v>ĐMT</v>
      </c>
      <c r="EY529" s="135"/>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c r="JW529" s="30"/>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130"/>
      <c r="LE529" s="130"/>
      <c r="LF529" s="130"/>
      <c r="LG529" s="130"/>
      <c r="LH529" s="130"/>
      <c r="LI529" s="130"/>
      <c r="LJ529" s="130"/>
      <c r="LK529" s="130"/>
      <c r="LL529" s="130"/>
      <c r="LM529" s="130"/>
      <c r="LN529" s="130"/>
      <c r="LO529" s="130"/>
      <c r="LP529" s="130"/>
      <c r="LQ529" s="130"/>
      <c r="LR529" s="130"/>
      <c r="LS529" s="130"/>
      <c r="LT529" s="130"/>
      <c r="LU529" s="130"/>
      <c r="LV529" s="130"/>
      <c r="LW529" s="130"/>
      <c r="LX529" s="135"/>
      <c r="LY529" s="30"/>
      <c r="LZ529" s="30"/>
      <c r="MA529" s="30"/>
      <c r="MB529" s="30"/>
      <c r="MC529" s="30"/>
      <c r="MD529" s="30"/>
      <c r="ME529" s="30"/>
      <c r="MF529" s="30"/>
      <c r="MG529" s="30"/>
      <c r="MH529" s="30"/>
      <c r="MI529" s="30"/>
      <c r="MJ529" s="30"/>
      <c r="MK529" s="30"/>
      <c r="ML529" s="30"/>
      <c r="MM529" s="30"/>
      <c r="MN529" s="30"/>
      <c r="MO529" s="30"/>
      <c r="MP529" s="30"/>
      <c r="MQ529" s="30"/>
      <c r="MR529" s="30"/>
      <c r="MS529" s="30"/>
      <c r="MT529" s="30"/>
      <c r="MU529" s="30"/>
      <c r="MV529" s="30"/>
      <c r="MW529" s="30"/>
      <c r="MX529" s="30"/>
      <c r="MY529" s="30"/>
      <c r="MZ529" s="30"/>
      <c r="NA529" s="30"/>
      <c r="NB529" s="30"/>
      <c r="NC529" s="135"/>
      <c r="ND529" s="30"/>
      <c r="NE529" s="30"/>
      <c r="NF529" s="30"/>
      <c r="NG529" s="30"/>
      <c r="NH529" s="30"/>
      <c r="NI529" s="30"/>
      <c r="NJ529" s="30"/>
      <c r="NK529" s="30"/>
      <c r="NL529" s="30"/>
      <c r="NM529" s="30"/>
      <c r="NN529" s="30"/>
      <c r="NO529" s="30"/>
      <c r="NP529" s="30"/>
      <c r="NQ529" s="30"/>
      <c r="NR529" s="30"/>
      <c r="NS529" s="30"/>
      <c r="NT529" s="30"/>
      <c r="NU529" s="30"/>
      <c r="NV529" s="30"/>
      <c r="NW529" s="30"/>
      <c r="NX529" s="30"/>
      <c r="NY529" s="30"/>
      <c r="NZ529" s="30"/>
      <c r="OA529" s="30"/>
      <c r="OB529" s="30"/>
      <c r="OC529" s="30"/>
      <c r="OD529" s="30"/>
      <c r="OE529" s="30"/>
      <c r="OF529" s="30"/>
      <c r="OG529" s="30"/>
      <c r="OH529" s="30"/>
      <c r="OI529" s="30"/>
      <c r="OJ529" s="30"/>
      <c r="OK529" s="30"/>
      <c r="OL529" s="30"/>
      <c r="OM529" s="30">
        <f t="shared" si="1644"/>
        <v>1</v>
      </c>
      <c r="ON529" s="80"/>
    </row>
    <row r="530" spans="1:404" ht="36.75" hidden="1" customHeight="1">
      <c r="A530" s="310"/>
      <c r="B530" s="80">
        <v>148</v>
      </c>
      <c r="C530" s="16" t="s">
        <v>411</v>
      </c>
      <c r="D530" s="82" t="s">
        <v>2</v>
      </c>
      <c r="E530" s="81" t="s">
        <v>412</v>
      </c>
      <c r="F530" s="82" t="s">
        <v>2</v>
      </c>
      <c r="G530" s="82"/>
      <c r="H530" s="89" t="s">
        <v>803</v>
      </c>
      <c r="I530" s="89" t="s">
        <v>804</v>
      </c>
      <c r="J530" s="79"/>
      <c r="K530" s="30" t="s">
        <v>958</v>
      </c>
      <c r="L530" s="30" t="s">
        <v>957</v>
      </c>
      <c r="M530" s="29" t="s">
        <v>985</v>
      </c>
      <c r="N530" s="93" t="s">
        <v>639</v>
      </c>
      <c r="O530" s="301"/>
      <c r="P530" s="79"/>
      <c r="Q530" s="30"/>
      <c r="R530" s="30"/>
      <c r="S530" s="30"/>
      <c r="T530" s="30"/>
      <c r="U530" s="30" t="s">
        <v>27</v>
      </c>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130"/>
      <c r="CP530" s="130"/>
      <c r="CQ530" s="130"/>
      <c r="CR530" s="130"/>
      <c r="CS530" s="130"/>
      <c r="CT530" s="130"/>
      <c r="CU530" s="130"/>
      <c r="CV530" s="130"/>
      <c r="CW530" s="130"/>
      <c r="CX530" s="130"/>
      <c r="CY530" s="30"/>
      <c r="CZ530" s="30"/>
      <c r="DA530" s="30"/>
      <c r="DB530" s="30"/>
      <c r="DC530" s="30"/>
      <c r="DD530" s="30"/>
      <c r="DE530" s="30"/>
      <c r="DF530" s="30"/>
      <c r="DG530" s="30"/>
      <c r="DH530" s="135"/>
      <c r="DI530" s="30"/>
      <c r="DJ530" s="30"/>
      <c r="DK530" s="30"/>
      <c r="DL530" s="30"/>
      <c r="DM530" s="30"/>
      <c r="DN530" s="30"/>
      <c r="DO530" s="30"/>
      <c r="DP530" s="30"/>
      <c r="DQ530" s="30"/>
      <c r="DR530" s="135"/>
      <c r="DS530" s="30"/>
      <c r="DT530" s="30"/>
      <c r="DU530" s="30"/>
      <c r="DV530" s="130"/>
      <c r="DW530" s="130"/>
      <c r="DX530" s="130"/>
      <c r="DY530" s="130"/>
      <c r="DZ530" s="130"/>
      <c r="EA530" s="130"/>
      <c r="EB530" s="130"/>
      <c r="EC530" s="130"/>
      <c r="ED530" s="130"/>
      <c r="EE530" s="130"/>
      <c r="EF530" s="130"/>
      <c r="EG530" s="130"/>
      <c r="EH530" s="130"/>
      <c r="EI530" s="130"/>
      <c r="EJ530" s="130"/>
      <c r="EK530" s="130"/>
      <c r="EL530" s="130"/>
      <c r="EM530" s="130"/>
      <c r="EN530" s="130"/>
      <c r="EO530" s="130"/>
      <c r="EP530" s="30"/>
      <c r="EQ530" s="30"/>
      <c r="ER530" s="30"/>
      <c r="ES530" s="30"/>
      <c r="ET530" s="30"/>
      <c r="EU530" s="30"/>
      <c r="EV530" s="30"/>
      <c r="EW530" s="30"/>
      <c r="EX530" s="30"/>
      <c r="EY530" s="152" t="s">
        <v>1068</v>
      </c>
      <c r="EZ530" s="152" t="s">
        <v>1068</v>
      </c>
      <c r="FA530" s="152" t="s">
        <v>1068</v>
      </c>
      <c r="FB530" s="30">
        <v>2</v>
      </c>
      <c r="FC530" s="30">
        <v>2</v>
      </c>
      <c r="FD530" s="30">
        <v>2</v>
      </c>
      <c r="FE530" s="30">
        <v>2</v>
      </c>
      <c r="FF530" s="23">
        <v>1</v>
      </c>
      <c r="FG530" s="23">
        <v>2</v>
      </c>
      <c r="FH530" s="30">
        <v>2</v>
      </c>
      <c r="FI530" s="30">
        <v>1</v>
      </c>
      <c r="FJ530" s="30">
        <v>2</v>
      </c>
      <c r="FK530" s="30">
        <v>2</v>
      </c>
      <c r="FL530" s="30">
        <v>2</v>
      </c>
      <c r="FM530" s="23">
        <v>2</v>
      </c>
      <c r="FN530" s="30">
        <v>2</v>
      </c>
      <c r="FO530" s="23">
        <v>1</v>
      </c>
      <c r="FP530" s="30">
        <v>2</v>
      </c>
      <c r="FQ530" s="30">
        <v>2</v>
      </c>
      <c r="FR530" s="30">
        <v>2</v>
      </c>
      <c r="FS530" s="30"/>
      <c r="FT530" s="214">
        <f>COUNTIF(FB530:FS530,"2")</f>
        <v>14</v>
      </c>
      <c r="FU530" s="215">
        <f t="shared" ref="FU530" si="1759">FT530/(FT530+FV530+FX530+FZ530)</f>
        <v>0.82352941176470584</v>
      </c>
      <c r="FV530" s="214">
        <f>COUNTIF(FB530:FS530,"1")</f>
        <v>3</v>
      </c>
      <c r="FW530" s="215">
        <f t="shared" ref="FW530" si="1760">FV530/(FT530+FV530+FX530+FZ530)</f>
        <v>0.17647058823529413</v>
      </c>
      <c r="FX530" s="214">
        <f>COUNTIF(FB530:FS530,"0")</f>
        <v>0</v>
      </c>
      <c r="FY530" s="215">
        <f t="shared" ref="FY530" si="1761">FX530/(FT530+FV530+FX530+FZ530)</f>
        <v>0</v>
      </c>
      <c r="FZ530" s="214">
        <f>COUNTIF(FB530:FS530,"KĐG")</f>
        <v>0</v>
      </c>
      <c r="GA530" s="215">
        <f t="shared" ref="GA530" si="1762">FZ530/(FT530+FV530+FX530+FZ530)</f>
        <v>0</v>
      </c>
      <c r="GB530" s="216">
        <f t="shared" ref="GB530" si="1763">(((FT530*2)+(FV530*1)+(FX530*0)))/(FT530+FV530+FX530)</f>
        <v>1.8235294117647058</v>
      </c>
      <c r="GC530" s="169" t="str">
        <f t="shared" ref="GC530" si="1764">IF(GA530&gt;=50%,"KĐG",IF(GB530&gt;=1.6,"ĐMT",IF(GB530&gt;=1,"CCG","CĐ")))</f>
        <v>ĐMT</v>
      </c>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c r="JW530" s="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130"/>
      <c r="LE530" s="130"/>
      <c r="LF530" s="130"/>
      <c r="LG530" s="130"/>
      <c r="LH530" s="130"/>
      <c r="LI530" s="130"/>
      <c r="LJ530" s="130"/>
      <c r="LK530" s="130"/>
      <c r="LL530" s="130"/>
      <c r="LM530" s="130"/>
      <c r="LN530" s="130"/>
      <c r="LO530" s="130"/>
      <c r="LP530" s="130"/>
      <c r="LQ530" s="130"/>
      <c r="LR530" s="130"/>
      <c r="LS530" s="130"/>
      <c r="LT530" s="130"/>
      <c r="LU530" s="130"/>
      <c r="LV530" s="130"/>
      <c r="LW530" s="130"/>
      <c r="LX530" s="135"/>
      <c r="LY530" s="30"/>
      <c r="LZ530" s="30"/>
      <c r="MA530" s="30"/>
      <c r="MB530" s="30"/>
      <c r="MC530" s="30"/>
      <c r="MD530" s="30"/>
      <c r="ME530" s="30"/>
      <c r="MF530" s="30"/>
      <c r="MG530" s="30"/>
      <c r="MH530" s="30"/>
      <c r="MI530" s="30"/>
      <c r="MJ530" s="30"/>
      <c r="MK530" s="30"/>
      <c r="ML530" s="30"/>
      <c r="MM530" s="30"/>
      <c r="MN530" s="30"/>
      <c r="MO530" s="30"/>
      <c r="MP530" s="30"/>
      <c r="MQ530" s="30"/>
      <c r="MR530" s="30"/>
      <c r="MS530" s="30"/>
      <c r="MT530" s="30"/>
      <c r="MU530" s="30"/>
      <c r="MV530" s="30"/>
      <c r="MW530" s="30"/>
      <c r="MX530" s="30"/>
      <c r="MY530" s="30"/>
      <c r="MZ530" s="30"/>
      <c r="NA530" s="30"/>
      <c r="NB530" s="30"/>
      <c r="NC530" s="135"/>
      <c r="ND530" s="30"/>
      <c r="NE530" s="30"/>
      <c r="NF530" s="30"/>
      <c r="NG530" s="30"/>
      <c r="NH530" s="30"/>
      <c r="NI530" s="30"/>
      <c r="NJ530" s="30"/>
      <c r="NK530" s="30"/>
      <c r="NL530" s="30"/>
      <c r="NM530" s="30"/>
      <c r="NN530" s="30"/>
      <c r="NO530" s="30"/>
      <c r="NP530" s="30"/>
      <c r="NQ530" s="30"/>
      <c r="NR530" s="30"/>
      <c r="NS530" s="30"/>
      <c r="NT530" s="30"/>
      <c r="NU530" s="30"/>
      <c r="NV530" s="30"/>
      <c r="NW530" s="30"/>
      <c r="NX530" s="30"/>
      <c r="NY530" s="30"/>
      <c r="NZ530" s="30"/>
      <c r="OA530" s="30"/>
      <c r="OB530" s="30"/>
      <c r="OC530" s="30"/>
      <c r="OD530" s="30"/>
      <c r="OE530" s="30"/>
      <c r="OF530" s="30"/>
      <c r="OG530" s="30"/>
      <c r="OH530" s="30"/>
      <c r="OI530" s="30"/>
      <c r="OJ530" s="30"/>
      <c r="OK530" s="30"/>
      <c r="OL530" s="30"/>
      <c r="OM530" s="30">
        <f t="shared" si="1644"/>
        <v>1</v>
      </c>
      <c r="ON530" s="80"/>
    </row>
    <row r="531" spans="1:404" ht="33.75" hidden="1" customHeight="1">
      <c r="A531" s="310"/>
      <c r="B531" s="80">
        <v>148</v>
      </c>
      <c r="C531" s="16" t="s">
        <v>411</v>
      </c>
      <c r="D531" s="82" t="s">
        <v>2</v>
      </c>
      <c r="E531" s="81" t="s">
        <v>412</v>
      </c>
      <c r="F531" s="82" t="s">
        <v>2</v>
      </c>
      <c r="G531" s="82"/>
      <c r="H531" s="89" t="s">
        <v>803</v>
      </c>
      <c r="I531" s="89" t="s">
        <v>804</v>
      </c>
      <c r="J531" s="79"/>
      <c r="K531" s="30" t="s">
        <v>958</v>
      </c>
      <c r="L531" s="30" t="s">
        <v>957</v>
      </c>
      <c r="M531" s="29" t="s">
        <v>985</v>
      </c>
      <c r="N531" s="93" t="s">
        <v>639</v>
      </c>
      <c r="O531" s="301"/>
      <c r="P531" s="79"/>
      <c r="Q531" s="30"/>
      <c r="R531" s="30"/>
      <c r="S531" s="30"/>
      <c r="T531" s="30"/>
      <c r="U531" s="30"/>
      <c r="V531" s="30" t="s">
        <v>27</v>
      </c>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130"/>
      <c r="CP531" s="130"/>
      <c r="CQ531" s="130"/>
      <c r="CR531" s="130"/>
      <c r="CS531" s="130"/>
      <c r="CT531" s="130"/>
      <c r="CU531" s="130"/>
      <c r="CV531" s="130"/>
      <c r="CW531" s="130"/>
      <c r="CX531" s="130"/>
      <c r="CY531" s="30"/>
      <c r="CZ531" s="30"/>
      <c r="DA531" s="30"/>
      <c r="DB531" s="30"/>
      <c r="DC531" s="30"/>
      <c r="DD531" s="30"/>
      <c r="DE531" s="30"/>
      <c r="DF531" s="30"/>
      <c r="DG531" s="30"/>
      <c r="DH531" s="135"/>
      <c r="DI531" s="30"/>
      <c r="DJ531" s="30"/>
      <c r="DK531" s="30"/>
      <c r="DL531" s="30"/>
      <c r="DM531" s="30"/>
      <c r="DN531" s="30"/>
      <c r="DO531" s="30"/>
      <c r="DP531" s="30"/>
      <c r="DQ531" s="30"/>
      <c r="DR531" s="135"/>
      <c r="DS531" s="30"/>
      <c r="DT531" s="30"/>
      <c r="DU531" s="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30"/>
      <c r="EQ531" s="30"/>
      <c r="ER531" s="30"/>
      <c r="ES531" s="30"/>
      <c r="ET531" s="30"/>
      <c r="EU531" s="30"/>
      <c r="EV531" s="30"/>
      <c r="EW531" s="30"/>
      <c r="EX531" s="30"/>
      <c r="EY531" s="135"/>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152" t="s">
        <v>1068</v>
      </c>
      <c r="GE531" s="152" t="s">
        <v>1068</v>
      </c>
      <c r="GF531" s="30">
        <v>2</v>
      </c>
      <c r="GG531" s="30">
        <v>2</v>
      </c>
      <c r="GH531" s="30">
        <v>2</v>
      </c>
      <c r="GI531" s="30">
        <v>2</v>
      </c>
      <c r="GJ531" s="23">
        <v>1</v>
      </c>
      <c r="GK531" s="23">
        <v>1</v>
      </c>
      <c r="GL531" s="30">
        <v>2</v>
      </c>
      <c r="GM531" s="30">
        <v>2</v>
      </c>
      <c r="GN531" s="30">
        <v>2</v>
      </c>
      <c r="GO531" s="30">
        <v>2</v>
      </c>
      <c r="GP531" s="30">
        <v>2</v>
      </c>
      <c r="GQ531" s="30">
        <v>2</v>
      </c>
      <c r="GR531" s="30">
        <v>2</v>
      </c>
      <c r="GS531" s="23">
        <v>1</v>
      </c>
      <c r="GT531" s="30">
        <v>2</v>
      </c>
      <c r="GU531" s="30">
        <v>2</v>
      </c>
      <c r="GV531" s="30">
        <v>2</v>
      </c>
      <c r="GW531" s="30"/>
      <c r="GX531" s="30">
        <v>2</v>
      </c>
      <c r="GY531" s="224">
        <f>COUNTIF(GF531:GX531,"2")</f>
        <v>15</v>
      </c>
      <c r="GZ531" s="225">
        <f t="shared" ref="GZ531" si="1765">GY531/(GY531+HA531+HC531+HE531)</f>
        <v>0.83333333333333337</v>
      </c>
      <c r="HA531" s="224">
        <f>COUNTIF(GG531:GX531,"1")</f>
        <v>3</v>
      </c>
      <c r="HB531" s="225">
        <f t="shared" ref="HB531" si="1766">HA531/(GY531+HA531+HC531+HE531)</f>
        <v>0.16666666666666666</v>
      </c>
      <c r="HC531" s="224">
        <f>COUNTIF(GG531:GX531,"0")</f>
        <v>0</v>
      </c>
      <c r="HD531" s="225">
        <f t="shared" ref="HD531" si="1767">HC531/(GY531+HA531+HC531+HE531)</f>
        <v>0</v>
      </c>
      <c r="HE531" s="224">
        <f>COUNTIF(GG531:GX531,"KĐG")</f>
        <v>0</v>
      </c>
      <c r="HF531" s="225">
        <f t="shared" ref="HF531" si="1768">HE531/(GY531+HA531+HC531+HE531)</f>
        <v>0</v>
      </c>
      <c r="HG531" s="226">
        <f t="shared" ref="HG531" si="1769">(((GY531*2)+(HA531*1)+(HC531*0)))/(GY531+HA531+HC531)</f>
        <v>1.8333333333333333</v>
      </c>
      <c r="HH531" s="169" t="str">
        <f t="shared" ref="HH531" si="1770">IF(HF531&gt;=50%,"KĐG",IF(HG531&gt;=1.6,"ĐMT",IF(HG531&gt;=1,"CCG","CĐ")))</f>
        <v>ĐMT</v>
      </c>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c r="IM531" s="30"/>
      <c r="IN531" s="30"/>
      <c r="IO531" s="30"/>
      <c r="IP531" s="30"/>
      <c r="IQ531" s="30"/>
      <c r="IR531" s="30"/>
      <c r="IS531" s="30"/>
      <c r="IT531" s="30"/>
      <c r="IU531" s="30"/>
      <c r="IV531" s="30"/>
      <c r="IW531" s="30"/>
      <c r="IX531" s="30"/>
      <c r="IY531" s="30"/>
      <c r="IZ531" s="30"/>
      <c r="JA531" s="30"/>
      <c r="JB531" s="30"/>
      <c r="JC531" s="30"/>
      <c r="JD531" s="30"/>
      <c r="JE531" s="30"/>
      <c r="JF531" s="30"/>
      <c r="JG531" s="30"/>
      <c r="JH531" s="30"/>
      <c r="JI531" s="30"/>
      <c r="JJ531" s="30"/>
      <c r="JK531" s="30"/>
      <c r="JL531" s="30"/>
      <c r="JM531" s="30"/>
      <c r="JN531" s="30"/>
      <c r="JO531" s="30"/>
      <c r="JP531" s="30"/>
      <c r="JQ531" s="30"/>
      <c r="JR531" s="30"/>
      <c r="JS531" s="30"/>
      <c r="JT531" s="30"/>
      <c r="JU531" s="30"/>
      <c r="JV531" s="30"/>
      <c r="JW531" s="30"/>
      <c r="JX531" s="30"/>
      <c r="JY531" s="30"/>
      <c r="JZ531" s="30"/>
      <c r="KA531" s="30"/>
      <c r="KB531" s="30"/>
      <c r="KC531" s="30"/>
      <c r="KD531" s="30"/>
      <c r="KE531" s="30"/>
      <c r="KF531" s="30"/>
      <c r="KG531" s="30"/>
      <c r="KH531" s="30"/>
      <c r="KI531" s="30"/>
      <c r="KJ531" s="30"/>
      <c r="KK531" s="30"/>
      <c r="KL531" s="30"/>
      <c r="KM531" s="30"/>
      <c r="KN531" s="30"/>
      <c r="KO531" s="30"/>
      <c r="KP531" s="30"/>
      <c r="KQ531" s="30"/>
      <c r="KR531" s="30"/>
      <c r="KS531" s="30"/>
      <c r="KT531" s="30"/>
      <c r="KU531" s="30"/>
      <c r="KV531" s="30"/>
      <c r="KW531" s="30"/>
      <c r="KX531" s="30"/>
      <c r="KY531" s="30"/>
      <c r="KZ531" s="30"/>
      <c r="LA531" s="30"/>
      <c r="LB531" s="30"/>
      <c r="LC531" s="30"/>
      <c r="LD531" s="130"/>
      <c r="LE531" s="130"/>
      <c r="LF531" s="130"/>
      <c r="LG531" s="130"/>
      <c r="LH531" s="130"/>
      <c r="LI531" s="130"/>
      <c r="LJ531" s="130"/>
      <c r="LK531" s="130"/>
      <c r="LL531" s="130"/>
      <c r="LM531" s="130"/>
      <c r="LN531" s="130"/>
      <c r="LO531" s="130"/>
      <c r="LP531" s="130"/>
      <c r="LQ531" s="130"/>
      <c r="LR531" s="130"/>
      <c r="LS531" s="130"/>
      <c r="LT531" s="130"/>
      <c r="LU531" s="130"/>
      <c r="LV531" s="130"/>
      <c r="LW531" s="130"/>
      <c r="LX531" s="135"/>
      <c r="LY531" s="30"/>
      <c r="LZ531" s="30"/>
      <c r="MA531" s="30"/>
      <c r="MB531" s="30"/>
      <c r="MC531" s="30"/>
      <c r="MD531" s="30"/>
      <c r="ME531" s="30"/>
      <c r="MF531" s="30"/>
      <c r="MG531" s="30"/>
      <c r="MH531" s="30"/>
      <c r="MI531" s="30"/>
      <c r="MJ531" s="30"/>
      <c r="MK531" s="30"/>
      <c r="ML531" s="30"/>
      <c r="MM531" s="30"/>
      <c r="MN531" s="30"/>
      <c r="MO531" s="30"/>
      <c r="MP531" s="30"/>
      <c r="MQ531" s="30"/>
      <c r="MR531" s="30"/>
      <c r="MS531" s="30"/>
      <c r="MT531" s="30"/>
      <c r="MU531" s="30"/>
      <c r="MV531" s="30"/>
      <c r="MW531" s="30"/>
      <c r="MX531" s="30"/>
      <c r="MY531" s="30"/>
      <c r="MZ531" s="30"/>
      <c r="NA531" s="30"/>
      <c r="NB531" s="30"/>
      <c r="NC531" s="135"/>
      <c r="ND531" s="30"/>
      <c r="NE531" s="30"/>
      <c r="NF531" s="30"/>
      <c r="NG531" s="30"/>
      <c r="NH531" s="30"/>
      <c r="NI531" s="30"/>
      <c r="NJ531" s="30"/>
      <c r="NK531" s="30"/>
      <c r="NL531" s="30"/>
      <c r="NM531" s="30"/>
      <c r="NN531" s="30"/>
      <c r="NO531" s="30"/>
      <c r="NP531" s="30"/>
      <c r="NQ531" s="30"/>
      <c r="NR531" s="30"/>
      <c r="NS531" s="30"/>
      <c r="NT531" s="30"/>
      <c r="NU531" s="30"/>
      <c r="NV531" s="30"/>
      <c r="NW531" s="30"/>
      <c r="NX531" s="30"/>
      <c r="NY531" s="30"/>
      <c r="NZ531" s="30"/>
      <c r="OA531" s="30"/>
      <c r="OB531" s="30"/>
      <c r="OC531" s="30"/>
      <c r="OD531" s="30"/>
      <c r="OE531" s="30"/>
      <c r="OF531" s="30"/>
      <c r="OG531" s="30"/>
      <c r="OH531" s="30"/>
      <c r="OI531" s="30"/>
      <c r="OJ531" s="30"/>
      <c r="OK531" s="30"/>
      <c r="OL531" s="30"/>
      <c r="OM531" s="30">
        <f t="shared" si="1644"/>
        <v>1</v>
      </c>
      <c r="ON531" s="80"/>
    </row>
    <row r="532" spans="1:404" ht="33.75" customHeight="1">
      <c r="A532" s="310"/>
      <c r="B532" s="80">
        <v>148</v>
      </c>
      <c r="C532" s="16" t="s">
        <v>411</v>
      </c>
      <c r="D532" s="82" t="s">
        <v>2</v>
      </c>
      <c r="E532" s="81" t="s">
        <v>412</v>
      </c>
      <c r="F532" s="82" t="s">
        <v>2</v>
      </c>
      <c r="G532" s="82"/>
      <c r="H532" s="89" t="s">
        <v>803</v>
      </c>
      <c r="I532" s="89" t="s">
        <v>804</v>
      </c>
      <c r="J532" s="79"/>
      <c r="K532" s="30" t="s">
        <v>958</v>
      </c>
      <c r="L532" s="30" t="s">
        <v>957</v>
      </c>
      <c r="M532" s="29" t="s">
        <v>985</v>
      </c>
      <c r="N532" s="93" t="s">
        <v>639</v>
      </c>
      <c r="O532" s="301"/>
      <c r="P532" s="79"/>
      <c r="Q532" s="30"/>
      <c r="R532" s="30"/>
      <c r="S532" s="30"/>
      <c r="T532" s="30"/>
      <c r="U532" s="30"/>
      <c r="V532" s="30"/>
      <c r="W532" s="30" t="s">
        <v>27</v>
      </c>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130"/>
      <c r="CP532" s="130"/>
      <c r="CQ532" s="130"/>
      <c r="CR532" s="130"/>
      <c r="CS532" s="130"/>
      <c r="CT532" s="130"/>
      <c r="CU532" s="130"/>
      <c r="CV532" s="130"/>
      <c r="CW532" s="130"/>
      <c r="CX532" s="130"/>
      <c r="CY532" s="30"/>
      <c r="CZ532" s="30"/>
      <c r="DA532" s="30"/>
      <c r="DB532" s="30"/>
      <c r="DC532" s="30"/>
      <c r="DD532" s="30"/>
      <c r="DE532" s="30"/>
      <c r="DF532" s="30"/>
      <c r="DG532" s="30"/>
      <c r="DH532" s="135"/>
      <c r="DI532" s="30"/>
      <c r="DJ532" s="30"/>
      <c r="DK532" s="30"/>
      <c r="DL532" s="30"/>
      <c r="DM532" s="30"/>
      <c r="DN532" s="30"/>
      <c r="DO532" s="30"/>
      <c r="DP532" s="30"/>
      <c r="DQ532" s="30"/>
      <c r="DR532" s="135"/>
      <c r="DS532" s="30"/>
      <c r="DT532" s="30"/>
      <c r="DU532" s="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30"/>
      <c r="EQ532" s="30"/>
      <c r="ER532" s="30"/>
      <c r="ES532" s="30"/>
      <c r="ET532" s="30"/>
      <c r="EU532" s="30"/>
      <c r="EV532" s="30"/>
      <c r="EW532" s="30"/>
      <c r="EX532" s="30"/>
      <c r="EY532" s="135"/>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152" t="s">
        <v>1068</v>
      </c>
      <c r="HJ532" s="152" t="s">
        <v>1068</v>
      </c>
      <c r="HK532" s="152" t="s">
        <v>1068</v>
      </c>
      <c r="HL532" s="152" t="s">
        <v>1068</v>
      </c>
      <c r="HM532" s="152" t="s">
        <v>1068</v>
      </c>
      <c r="HN532" s="30">
        <v>2</v>
      </c>
      <c r="HO532" s="30">
        <v>1</v>
      </c>
      <c r="HP532" s="30">
        <v>2</v>
      </c>
      <c r="HQ532" s="30">
        <v>2</v>
      </c>
      <c r="HR532" s="23">
        <v>2</v>
      </c>
      <c r="HS532" s="23">
        <v>2</v>
      </c>
      <c r="HT532" s="30">
        <v>2</v>
      </c>
      <c r="HU532" s="30">
        <v>1</v>
      </c>
      <c r="HV532" s="30">
        <v>2</v>
      </c>
      <c r="HW532" s="30">
        <v>2</v>
      </c>
      <c r="HX532" s="30">
        <v>2</v>
      </c>
      <c r="HY532" s="30">
        <v>2</v>
      </c>
      <c r="HZ532" s="30">
        <v>2</v>
      </c>
      <c r="IA532" s="23">
        <v>1</v>
      </c>
      <c r="IB532" s="30">
        <v>2</v>
      </c>
      <c r="IC532" s="30">
        <v>2</v>
      </c>
      <c r="ID532" s="30">
        <v>2</v>
      </c>
      <c r="IE532" s="30"/>
      <c r="IF532" s="30">
        <v>2</v>
      </c>
      <c r="IG532" s="234">
        <f>COUNTIF(HN532:IF532,"2")</f>
        <v>15</v>
      </c>
      <c r="IH532" s="235">
        <f t="shared" ref="IH532" si="1771">IG532/(IG532+II532+IK532+IM532)</f>
        <v>0.83333333333333337</v>
      </c>
      <c r="II532" s="234">
        <f>COUNTIF(HO532:IF532,"1")</f>
        <v>3</v>
      </c>
      <c r="IJ532" s="235">
        <f t="shared" ref="IJ532" si="1772">II532/(IG532+II532+IK532+IM532)</f>
        <v>0.16666666666666666</v>
      </c>
      <c r="IK532" s="234">
        <f>COUNTIF(HO532:IF532,"0")</f>
        <v>0</v>
      </c>
      <c r="IL532" s="235">
        <f t="shared" ref="IL532" si="1773">IK532/(IG532+II532+IK532+IM532)</f>
        <v>0</v>
      </c>
      <c r="IM532" s="234">
        <f>COUNTIF(HO532:IF532,"KĐG")</f>
        <v>0</v>
      </c>
      <c r="IN532" s="235">
        <f t="shared" ref="IN532" si="1774">IM532/(IG532+II532+IK532+IM532)</f>
        <v>0</v>
      </c>
      <c r="IO532" s="236">
        <f t="shared" ref="IO532" si="1775">(((IG532*2)+(II532*1)+(IK532*0)))/(IG532+II532+IK532)</f>
        <v>1.8333333333333333</v>
      </c>
      <c r="IP532" s="169" t="str">
        <f t="shared" ref="IP532" si="1776">IF(IN532&gt;=50%,"KĐG",IF(IO532&gt;=1.6,"ĐMT",IF(IO532&gt;=1,"CCG","CĐ")))</f>
        <v>ĐMT</v>
      </c>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130"/>
      <c r="LE532" s="130"/>
      <c r="LF532" s="130"/>
      <c r="LG532" s="130"/>
      <c r="LH532" s="130"/>
      <c r="LI532" s="130"/>
      <c r="LJ532" s="130"/>
      <c r="LK532" s="130"/>
      <c r="LL532" s="130"/>
      <c r="LM532" s="130"/>
      <c r="LN532" s="130"/>
      <c r="LO532" s="130"/>
      <c r="LP532" s="130"/>
      <c r="LQ532" s="130"/>
      <c r="LR532" s="130"/>
      <c r="LS532" s="130"/>
      <c r="LT532" s="130"/>
      <c r="LU532" s="130"/>
      <c r="LV532" s="130"/>
      <c r="LW532" s="130"/>
      <c r="LX532" s="135"/>
      <c r="LY532" s="30"/>
      <c r="LZ532" s="30"/>
      <c r="MA532" s="30"/>
      <c r="MB532" s="30"/>
      <c r="MC532" s="30"/>
      <c r="MD532" s="30"/>
      <c r="ME532" s="30"/>
      <c r="MF532" s="30"/>
      <c r="MG532" s="30"/>
      <c r="MH532" s="30"/>
      <c r="MI532" s="30"/>
      <c r="MJ532" s="30"/>
      <c r="MK532" s="30"/>
      <c r="ML532" s="30"/>
      <c r="MM532" s="30"/>
      <c r="MN532" s="30"/>
      <c r="MO532" s="30"/>
      <c r="MP532" s="30"/>
      <c r="MQ532" s="30"/>
      <c r="MR532" s="30"/>
      <c r="MS532" s="30"/>
      <c r="MT532" s="30"/>
      <c r="MU532" s="30"/>
      <c r="MV532" s="30"/>
      <c r="MW532" s="30"/>
      <c r="MX532" s="30"/>
      <c r="MY532" s="30"/>
      <c r="MZ532" s="30"/>
      <c r="NA532" s="30"/>
      <c r="NB532" s="30"/>
      <c r="NC532" s="135"/>
      <c r="ND532" s="30"/>
      <c r="NE532" s="30"/>
      <c r="NF532" s="30"/>
      <c r="NG532" s="30"/>
      <c r="NH532" s="30"/>
      <c r="NI532" s="30"/>
      <c r="NJ532" s="30"/>
      <c r="NK532" s="30"/>
      <c r="NL532" s="30"/>
      <c r="NM532" s="30"/>
      <c r="NN532" s="30"/>
      <c r="NO532" s="30"/>
      <c r="NP532" s="30"/>
      <c r="NQ532" s="30"/>
      <c r="NR532" s="30"/>
      <c r="NS532" s="30"/>
      <c r="NT532" s="30"/>
      <c r="NU532" s="30"/>
      <c r="NV532" s="30"/>
      <c r="NW532" s="30"/>
      <c r="NX532" s="30"/>
      <c r="NY532" s="30"/>
      <c r="NZ532" s="30"/>
      <c r="OA532" s="30"/>
      <c r="OB532" s="30"/>
      <c r="OC532" s="30"/>
      <c r="OD532" s="30"/>
      <c r="OE532" s="30"/>
      <c r="OF532" s="30"/>
      <c r="OG532" s="30"/>
      <c r="OH532" s="30"/>
      <c r="OI532" s="30"/>
      <c r="OJ532" s="30"/>
      <c r="OK532" s="30"/>
      <c r="OL532" s="30"/>
      <c r="OM532" s="30">
        <f t="shared" si="1644"/>
        <v>1</v>
      </c>
      <c r="ON532" s="80"/>
    </row>
    <row r="533" spans="1:404" ht="57.75" hidden="1" customHeight="1">
      <c r="A533" s="310"/>
      <c r="B533" s="80">
        <v>148</v>
      </c>
      <c r="C533" s="16" t="s">
        <v>411</v>
      </c>
      <c r="D533" s="82" t="s">
        <v>2</v>
      </c>
      <c r="E533" s="81" t="s">
        <v>412</v>
      </c>
      <c r="F533" s="82" t="s">
        <v>2</v>
      </c>
      <c r="G533" s="82"/>
      <c r="H533" s="89" t="s">
        <v>803</v>
      </c>
      <c r="I533" s="89" t="s">
        <v>804</v>
      </c>
      <c r="J533" s="79"/>
      <c r="K533" s="30" t="s">
        <v>958</v>
      </c>
      <c r="L533" s="30" t="s">
        <v>957</v>
      </c>
      <c r="M533" s="29" t="s">
        <v>985</v>
      </c>
      <c r="N533" s="93" t="s">
        <v>639</v>
      </c>
      <c r="O533" s="301"/>
      <c r="P533" s="79"/>
      <c r="Q533" s="30"/>
      <c r="R533" s="30"/>
      <c r="S533" s="30"/>
      <c r="T533" s="30"/>
      <c r="U533" s="30"/>
      <c r="V533" s="30"/>
      <c r="W533" s="30"/>
      <c r="X533" s="30" t="s">
        <v>27</v>
      </c>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130"/>
      <c r="CP533" s="130"/>
      <c r="CQ533" s="130"/>
      <c r="CR533" s="130"/>
      <c r="CS533" s="130"/>
      <c r="CT533" s="130"/>
      <c r="CU533" s="130"/>
      <c r="CV533" s="130"/>
      <c r="CW533" s="130"/>
      <c r="CX533" s="130"/>
      <c r="CY533" s="30"/>
      <c r="CZ533" s="30"/>
      <c r="DA533" s="30"/>
      <c r="DB533" s="30"/>
      <c r="DC533" s="30"/>
      <c r="DD533" s="30"/>
      <c r="DE533" s="30"/>
      <c r="DF533" s="30"/>
      <c r="DG533" s="30"/>
      <c r="DH533" s="135"/>
      <c r="DI533" s="30"/>
      <c r="DJ533" s="30"/>
      <c r="DK533" s="30"/>
      <c r="DL533" s="30"/>
      <c r="DM533" s="30"/>
      <c r="DN533" s="30"/>
      <c r="DO533" s="30"/>
      <c r="DP533" s="30"/>
      <c r="DQ533" s="30"/>
      <c r="DR533" s="135"/>
      <c r="DS533" s="30"/>
      <c r="DT533" s="30"/>
      <c r="DU533" s="30"/>
      <c r="DV533" s="130"/>
      <c r="DW533" s="130"/>
      <c r="DX533" s="130"/>
      <c r="DY533" s="130"/>
      <c r="DZ533" s="130"/>
      <c r="EA533" s="130"/>
      <c r="EB533" s="130"/>
      <c r="EC533" s="130"/>
      <c r="ED533" s="130"/>
      <c r="EE533" s="130"/>
      <c r="EF533" s="130"/>
      <c r="EG533" s="130"/>
      <c r="EH533" s="130"/>
      <c r="EI533" s="130"/>
      <c r="EJ533" s="130"/>
      <c r="EK533" s="130"/>
      <c r="EL533" s="130"/>
      <c r="EM533" s="130"/>
      <c r="EN533" s="130"/>
      <c r="EO533" s="130"/>
      <c r="EP533" s="30"/>
      <c r="EQ533" s="30"/>
      <c r="ER533" s="30"/>
      <c r="ES533" s="30"/>
      <c r="ET533" s="30"/>
      <c r="EU533" s="30"/>
      <c r="EV533" s="30"/>
      <c r="EW533" s="30"/>
      <c r="EX533" s="30"/>
      <c r="EY533" s="135"/>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30"/>
      <c r="IR533" s="30"/>
      <c r="IS533" s="30"/>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c r="JW533" s="30"/>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c r="KZ533" s="30"/>
      <c r="LA533" s="30"/>
      <c r="LB533" s="30"/>
      <c r="LC533" s="30"/>
      <c r="LD533" s="130"/>
      <c r="LE533" s="130"/>
      <c r="LF533" s="130"/>
      <c r="LG533" s="130"/>
      <c r="LH533" s="130"/>
      <c r="LI533" s="130"/>
      <c r="LJ533" s="130"/>
      <c r="LK533" s="130"/>
      <c r="LL533" s="130"/>
      <c r="LM533" s="130"/>
      <c r="LN533" s="130"/>
      <c r="LO533" s="130"/>
      <c r="LP533" s="130"/>
      <c r="LQ533" s="130"/>
      <c r="LR533" s="130"/>
      <c r="LS533" s="130"/>
      <c r="LT533" s="130"/>
      <c r="LU533" s="130"/>
      <c r="LV533" s="130"/>
      <c r="LW533" s="130"/>
      <c r="LX533" s="135"/>
      <c r="LY533" s="30"/>
      <c r="LZ533" s="30"/>
      <c r="MA533" s="30"/>
      <c r="MB533" s="30"/>
      <c r="MC533" s="30"/>
      <c r="MD533" s="30"/>
      <c r="ME533" s="30"/>
      <c r="MF533" s="30"/>
      <c r="MG533" s="30"/>
      <c r="MH533" s="30"/>
      <c r="MI533" s="30"/>
      <c r="MJ533" s="30"/>
      <c r="MK533" s="30"/>
      <c r="ML533" s="30"/>
      <c r="MM533" s="30"/>
      <c r="MN533" s="30"/>
      <c r="MO533" s="30"/>
      <c r="MP533" s="30"/>
      <c r="MQ533" s="30"/>
      <c r="MR533" s="30"/>
      <c r="MS533" s="30"/>
      <c r="MT533" s="30"/>
      <c r="MU533" s="30"/>
      <c r="MV533" s="30"/>
      <c r="MW533" s="30"/>
      <c r="MX533" s="30"/>
      <c r="MY533" s="30"/>
      <c r="MZ533" s="30"/>
      <c r="NA533" s="30"/>
      <c r="NB533" s="30"/>
      <c r="NC533" s="135"/>
      <c r="ND533" s="30"/>
      <c r="NE533" s="30"/>
      <c r="NF533" s="30"/>
      <c r="NG533" s="30"/>
      <c r="NH533" s="30"/>
      <c r="NI533" s="30"/>
      <c r="NJ533" s="30"/>
      <c r="NK533" s="30"/>
      <c r="NL533" s="30"/>
      <c r="NM533" s="30"/>
      <c r="NN533" s="30"/>
      <c r="NO533" s="30"/>
      <c r="NP533" s="30"/>
      <c r="NQ533" s="30"/>
      <c r="NR533" s="30"/>
      <c r="NS533" s="30"/>
      <c r="NT533" s="30"/>
      <c r="NU533" s="30"/>
      <c r="NV533" s="30"/>
      <c r="NW533" s="30"/>
      <c r="NX533" s="30"/>
      <c r="NY533" s="30"/>
      <c r="NZ533" s="30"/>
      <c r="OA533" s="30"/>
      <c r="OB533" s="30"/>
      <c r="OC533" s="30"/>
      <c r="OD533" s="30"/>
      <c r="OE533" s="30"/>
      <c r="OF533" s="30"/>
      <c r="OG533" s="30"/>
      <c r="OH533" s="30"/>
      <c r="OI533" s="30"/>
      <c r="OJ533" s="30"/>
      <c r="OK533" s="30"/>
      <c r="OL533" s="30"/>
      <c r="OM533" s="30">
        <f t="shared" si="1644"/>
        <v>1</v>
      </c>
      <c r="ON533" s="80"/>
    </row>
    <row r="534" spans="1:404" ht="57.75" hidden="1" customHeight="1">
      <c r="A534" s="310"/>
      <c r="B534" s="80">
        <v>148</v>
      </c>
      <c r="C534" s="16" t="s">
        <v>411</v>
      </c>
      <c r="D534" s="82" t="s">
        <v>2</v>
      </c>
      <c r="E534" s="81" t="s">
        <v>412</v>
      </c>
      <c r="F534" s="82" t="s">
        <v>2</v>
      </c>
      <c r="G534" s="82"/>
      <c r="H534" s="89" t="s">
        <v>803</v>
      </c>
      <c r="I534" s="89" t="s">
        <v>804</v>
      </c>
      <c r="J534" s="79"/>
      <c r="K534" s="30" t="s">
        <v>958</v>
      </c>
      <c r="L534" s="30" t="s">
        <v>957</v>
      </c>
      <c r="M534" s="29" t="s">
        <v>985</v>
      </c>
      <c r="N534" s="93" t="s">
        <v>639</v>
      </c>
      <c r="O534" s="301"/>
      <c r="P534" s="79"/>
      <c r="Q534" s="30"/>
      <c r="R534" s="30"/>
      <c r="S534" s="30"/>
      <c r="T534" s="30"/>
      <c r="U534" s="30"/>
      <c r="V534" s="30"/>
      <c r="W534" s="30"/>
      <c r="X534" s="30"/>
      <c r="Y534" s="30" t="s">
        <v>27</v>
      </c>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130"/>
      <c r="CP534" s="130"/>
      <c r="CQ534" s="130"/>
      <c r="CR534" s="130"/>
      <c r="CS534" s="130"/>
      <c r="CT534" s="130"/>
      <c r="CU534" s="130"/>
      <c r="CV534" s="130"/>
      <c r="CW534" s="130"/>
      <c r="CX534" s="130"/>
      <c r="CY534" s="30"/>
      <c r="CZ534" s="30"/>
      <c r="DA534" s="30"/>
      <c r="DB534" s="30"/>
      <c r="DC534" s="30"/>
      <c r="DD534" s="30"/>
      <c r="DE534" s="30"/>
      <c r="DF534" s="30"/>
      <c r="DG534" s="30"/>
      <c r="DH534" s="135"/>
      <c r="DI534" s="30"/>
      <c r="DJ534" s="30"/>
      <c r="DK534" s="30"/>
      <c r="DL534" s="30"/>
      <c r="DM534" s="30"/>
      <c r="DN534" s="30"/>
      <c r="DO534" s="30"/>
      <c r="DP534" s="30"/>
      <c r="DQ534" s="30"/>
      <c r="DR534" s="135"/>
      <c r="DS534" s="30"/>
      <c r="DT534" s="30"/>
      <c r="DU534" s="30"/>
      <c r="DV534" s="130"/>
      <c r="DW534" s="130"/>
      <c r="DX534" s="130"/>
      <c r="DY534" s="130"/>
      <c r="DZ534" s="130"/>
      <c r="EA534" s="130"/>
      <c r="EB534" s="130"/>
      <c r="EC534" s="130"/>
      <c r="ED534" s="130"/>
      <c r="EE534" s="130"/>
      <c r="EF534" s="130"/>
      <c r="EG534" s="130"/>
      <c r="EH534" s="130"/>
      <c r="EI534" s="130"/>
      <c r="EJ534" s="130"/>
      <c r="EK534" s="130"/>
      <c r="EL534" s="130"/>
      <c r="EM534" s="130"/>
      <c r="EN534" s="130"/>
      <c r="EO534" s="130"/>
      <c r="EP534" s="30"/>
      <c r="EQ534" s="30"/>
      <c r="ER534" s="30"/>
      <c r="ES534" s="30"/>
      <c r="ET534" s="30"/>
      <c r="EU534" s="30"/>
      <c r="EV534" s="30"/>
      <c r="EW534" s="30"/>
      <c r="EX534" s="30"/>
      <c r="EY534" s="135"/>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130"/>
      <c r="LE534" s="130"/>
      <c r="LF534" s="130"/>
      <c r="LG534" s="130"/>
      <c r="LH534" s="130"/>
      <c r="LI534" s="130"/>
      <c r="LJ534" s="130"/>
      <c r="LK534" s="130"/>
      <c r="LL534" s="130"/>
      <c r="LM534" s="130"/>
      <c r="LN534" s="130"/>
      <c r="LO534" s="130"/>
      <c r="LP534" s="130"/>
      <c r="LQ534" s="130"/>
      <c r="LR534" s="130"/>
      <c r="LS534" s="130"/>
      <c r="LT534" s="130"/>
      <c r="LU534" s="130"/>
      <c r="LV534" s="130"/>
      <c r="LW534" s="130"/>
      <c r="LX534" s="135"/>
      <c r="LY534" s="30"/>
      <c r="LZ534" s="30"/>
      <c r="MA534" s="30"/>
      <c r="MB534" s="30"/>
      <c r="MC534" s="30"/>
      <c r="MD534" s="30"/>
      <c r="ME534" s="30"/>
      <c r="MF534" s="30"/>
      <c r="MG534" s="30"/>
      <c r="MH534" s="30"/>
      <c r="MI534" s="30"/>
      <c r="MJ534" s="30"/>
      <c r="MK534" s="30"/>
      <c r="ML534" s="30"/>
      <c r="MM534" s="30"/>
      <c r="MN534" s="30"/>
      <c r="MO534" s="30"/>
      <c r="MP534" s="30"/>
      <c r="MQ534" s="30"/>
      <c r="MR534" s="30"/>
      <c r="MS534" s="30"/>
      <c r="MT534" s="30"/>
      <c r="MU534" s="30"/>
      <c r="MV534" s="30"/>
      <c r="MW534" s="30"/>
      <c r="MX534" s="30"/>
      <c r="MY534" s="30"/>
      <c r="MZ534" s="30"/>
      <c r="NA534" s="30"/>
      <c r="NB534" s="30"/>
      <c r="NC534" s="135"/>
      <c r="ND534" s="30"/>
      <c r="NE534" s="30"/>
      <c r="NF534" s="30"/>
      <c r="NG534" s="30"/>
      <c r="NH534" s="30"/>
      <c r="NI534" s="30"/>
      <c r="NJ534" s="30"/>
      <c r="NK534" s="30"/>
      <c r="NL534" s="30"/>
      <c r="NM534" s="30"/>
      <c r="NN534" s="30"/>
      <c r="NO534" s="30"/>
      <c r="NP534" s="30"/>
      <c r="NQ534" s="30"/>
      <c r="NR534" s="30"/>
      <c r="NS534" s="30"/>
      <c r="NT534" s="30"/>
      <c r="NU534" s="30"/>
      <c r="NV534" s="30"/>
      <c r="NW534" s="30"/>
      <c r="NX534" s="30"/>
      <c r="NY534" s="30"/>
      <c r="NZ534" s="30"/>
      <c r="OA534" s="30"/>
      <c r="OB534" s="30"/>
      <c r="OC534" s="30"/>
      <c r="OD534" s="30"/>
      <c r="OE534" s="30"/>
      <c r="OF534" s="30"/>
      <c r="OG534" s="30"/>
      <c r="OH534" s="30"/>
      <c r="OI534" s="30"/>
      <c r="OJ534" s="30"/>
      <c r="OK534" s="30"/>
      <c r="OL534" s="30"/>
      <c r="OM534" s="30">
        <f t="shared" si="1644"/>
        <v>1</v>
      </c>
      <c r="ON534" s="80"/>
    </row>
    <row r="535" spans="1:404" ht="57.75" hidden="1" customHeight="1">
      <c r="A535" s="310"/>
      <c r="B535" s="80">
        <v>148</v>
      </c>
      <c r="C535" s="16" t="s">
        <v>411</v>
      </c>
      <c r="D535" s="82" t="s">
        <v>2</v>
      </c>
      <c r="E535" s="81" t="s">
        <v>412</v>
      </c>
      <c r="F535" s="82" t="s">
        <v>2</v>
      </c>
      <c r="G535" s="82"/>
      <c r="H535" s="89" t="s">
        <v>803</v>
      </c>
      <c r="I535" s="89" t="s">
        <v>804</v>
      </c>
      <c r="J535" s="79"/>
      <c r="K535" s="30" t="s">
        <v>958</v>
      </c>
      <c r="L535" s="30" t="s">
        <v>957</v>
      </c>
      <c r="M535" s="29" t="s">
        <v>985</v>
      </c>
      <c r="N535" s="93" t="s">
        <v>639</v>
      </c>
      <c r="O535" s="301"/>
      <c r="P535" s="79"/>
      <c r="Q535" s="30"/>
      <c r="R535" s="30"/>
      <c r="S535" s="30"/>
      <c r="T535" s="30"/>
      <c r="U535" s="30"/>
      <c r="V535" s="30"/>
      <c r="W535" s="30"/>
      <c r="X535" s="30"/>
      <c r="Y535" s="30"/>
      <c r="Z535" s="30" t="s">
        <v>27</v>
      </c>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130"/>
      <c r="CP535" s="130"/>
      <c r="CQ535" s="130"/>
      <c r="CR535" s="130"/>
      <c r="CS535" s="130"/>
      <c r="CT535" s="130"/>
      <c r="CU535" s="130"/>
      <c r="CV535" s="130"/>
      <c r="CW535" s="130"/>
      <c r="CX535" s="130"/>
      <c r="CY535" s="30"/>
      <c r="CZ535" s="30"/>
      <c r="DA535" s="30"/>
      <c r="DB535" s="30"/>
      <c r="DC535" s="30"/>
      <c r="DD535" s="30"/>
      <c r="DE535" s="30"/>
      <c r="DF535" s="30"/>
      <c r="DG535" s="30"/>
      <c r="DH535" s="135"/>
      <c r="DI535" s="30"/>
      <c r="DJ535" s="30"/>
      <c r="DK535" s="30"/>
      <c r="DL535" s="30"/>
      <c r="DM535" s="30"/>
      <c r="DN535" s="30"/>
      <c r="DO535" s="30"/>
      <c r="DP535" s="30"/>
      <c r="DQ535" s="30"/>
      <c r="DR535" s="135"/>
      <c r="DS535" s="30"/>
      <c r="DT535" s="30"/>
      <c r="DU535" s="30"/>
      <c r="DV535" s="130"/>
      <c r="DW535" s="130"/>
      <c r="DX535" s="130"/>
      <c r="DY535" s="130"/>
      <c r="DZ535" s="130"/>
      <c r="EA535" s="130"/>
      <c r="EB535" s="130"/>
      <c r="EC535" s="130"/>
      <c r="ED535" s="130"/>
      <c r="EE535" s="130"/>
      <c r="EF535" s="130"/>
      <c r="EG535" s="130"/>
      <c r="EH535" s="130"/>
      <c r="EI535" s="130"/>
      <c r="EJ535" s="130"/>
      <c r="EK535" s="130"/>
      <c r="EL535" s="130"/>
      <c r="EM535" s="130"/>
      <c r="EN535" s="130"/>
      <c r="EO535" s="130"/>
      <c r="EP535" s="30"/>
      <c r="EQ535" s="30"/>
      <c r="ER535" s="30"/>
      <c r="ES535" s="30"/>
      <c r="ET535" s="30"/>
      <c r="EU535" s="30"/>
      <c r="EV535" s="30"/>
      <c r="EW535" s="30"/>
      <c r="EX535" s="30"/>
      <c r="EY535" s="135"/>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130"/>
      <c r="LE535" s="130"/>
      <c r="LF535" s="130"/>
      <c r="LG535" s="130"/>
      <c r="LH535" s="130"/>
      <c r="LI535" s="130"/>
      <c r="LJ535" s="130"/>
      <c r="LK535" s="130"/>
      <c r="LL535" s="130"/>
      <c r="LM535" s="130"/>
      <c r="LN535" s="130"/>
      <c r="LO535" s="130"/>
      <c r="LP535" s="130"/>
      <c r="LQ535" s="130"/>
      <c r="LR535" s="130"/>
      <c r="LS535" s="130"/>
      <c r="LT535" s="130"/>
      <c r="LU535" s="130"/>
      <c r="LV535" s="130"/>
      <c r="LW535" s="130"/>
      <c r="LX535" s="135"/>
      <c r="LY535" s="30"/>
      <c r="LZ535" s="30"/>
      <c r="MA535" s="30"/>
      <c r="MB535" s="30"/>
      <c r="MC535" s="30"/>
      <c r="MD535" s="30"/>
      <c r="ME535" s="30"/>
      <c r="MF535" s="30"/>
      <c r="MG535" s="30"/>
      <c r="MH535" s="30"/>
      <c r="MI535" s="30"/>
      <c r="MJ535" s="30"/>
      <c r="MK535" s="30"/>
      <c r="ML535" s="30"/>
      <c r="MM535" s="30"/>
      <c r="MN535" s="30"/>
      <c r="MO535" s="30"/>
      <c r="MP535" s="30"/>
      <c r="MQ535" s="30"/>
      <c r="MR535" s="30"/>
      <c r="MS535" s="30"/>
      <c r="MT535" s="30"/>
      <c r="MU535" s="30"/>
      <c r="MV535" s="30"/>
      <c r="MW535" s="30"/>
      <c r="MX535" s="30"/>
      <c r="MY535" s="30"/>
      <c r="MZ535" s="30"/>
      <c r="NA535" s="30"/>
      <c r="NB535" s="30"/>
      <c r="NC535" s="135"/>
      <c r="ND535" s="30"/>
      <c r="NE535" s="30"/>
      <c r="NF535" s="30"/>
      <c r="NG535" s="30"/>
      <c r="NH535" s="30"/>
      <c r="NI535" s="30"/>
      <c r="NJ535" s="30"/>
      <c r="NK535" s="30"/>
      <c r="NL535" s="30"/>
      <c r="NM535" s="30"/>
      <c r="NN535" s="30"/>
      <c r="NO535" s="30"/>
      <c r="NP535" s="30"/>
      <c r="NQ535" s="30"/>
      <c r="NR535" s="30"/>
      <c r="NS535" s="30"/>
      <c r="NT535" s="30"/>
      <c r="NU535" s="30"/>
      <c r="NV535" s="30"/>
      <c r="NW535" s="30"/>
      <c r="NX535" s="30"/>
      <c r="NY535" s="30"/>
      <c r="NZ535" s="30"/>
      <c r="OA535" s="30"/>
      <c r="OB535" s="30"/>
      <c r="OC535" s="30"/>
      <c r="OD535" s="30"/>
      <c r="OE535" s="30"/>
      <c r="OF535" s="30"/>
      <c r="OG535" s="30"/>
      <c r="OH535" s="30"/>
      <c r="OI535" s="30"/>
      <c r="OJ535" s="30"/>
      <c r="OK535" s="30"/>
      <c r="OL535" s="30"/>
      <c r="OM535" s="30">
        <f t="shared" si="1644"/>
        <v>1</v>
      </c>
      <c r="ON535" s="80"/>
    </row>
    <row r="536" spans="1:404" ht="57.75" hidden="1" customHeight="1">
      <c r="A536" s="311"/>
      <c r="B536" s="80">
        <v>148</v>
      </c>
      <c r="C536" s="16" t="s">
        <v>411</v>
      </c>
      <c r="D536" s="82" t="s">
        <v>2</v>
      </c>
      <c r="E536" s="81" t="s">
        <v>412</v>
      </c>
      <c r="F536" s="82" t="s">
        <v>2</v>
      </c>
      <c r="G536" s="82"/>
      <c r="H536" s="89" t="s">
        <v>803</v>
      </c>
      <c r="I536" s="89" t="s">
        <v>804</v>
      </c>
      <c r="J536" s="79"/>
      <c r="K536" s="30" t="s">
        <v>958</v>
      </c>
      <c r="L536" s="30" t="s">
        <v>957</v>
      </c>
      <c r="M536" s="29" t="s">
        <v>985</v>
      </c>
      <c r="N536" s="93" t="s">
        <v>639</v>
      </c>
      <c r="O536" s="302"/>
      <c r="P536" s="79"/>
      <c r="Q536" s="30"/>
      <c r="R536" s="30"/>
      <c r="S536" s="30"/>
      <c r="T536" s="30"/>
      <c r="U536" s="30"/>
      <c r="V536" s="30"/>
      <c r="W536" s="30"/>
      <c r="X536" s="30"/>
      <c r="Y536" s="30"/>
      <c r="Z536" s="30"/>
      <c r="AA536" s="30" t="s">
        <v>27</v>
      </c>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130"/>
      <c r="CP536" s="130"/>
      <c r="CQ536" s="130"/>
      <c r="CR536" s="130"/>
      <c r="CS536" s="130"/>
      <c r="CT536" s="130"/>
      <c r="CU536" s="130"/>
      <c r="CV536" s="130"/>
      <c r="CW536" s="130"/>
      <c r="CX536" s="130"/>
      <c r="CY536" s="30"/>
      <c r="CZ536" s="30"/>
      <c r="DA536" s="30"/>
      <c r="DB536" s="30"/>
      <c r="DC536" s="30"/>
      <c r="DD536" s="30"/>
      <c r="DE536" s="30"/>
      <c r="DF536" s="30"/>
      <c r="DG536" s="30"/>
      <c r="DH536" s="135"/>
      <c r="DI536" s="30"/>
      <c r="DJ536" s="30"/>
      <c r="DK536" s="30"/>
      <c r="DL536" s="30"/>
      <c r="DM536" s="30"/>
      <c r="DN536" s="30"/>
      <c r="DO536" s="30"/>
      <c r="DP536" s="30"/>
      <c r="DQ536" s="30"/>
      <c r="DR536" s="135"/>
      <c r="DS536" s="30"/>
      <c r="DT536" s="30"/>
      <c r="DU536" s="30"/>
      <c r="DV536" s="130"/>
      <c r="DW536" s="130"/>
      <c r="DX536" s="130"/>
      <c r="DY536" s="130"/>
      <c r="DZ536" s="130"/>
      <c r="EA536" s="130"/>
      <c r="EB536" s="130"/>
      <c r="EC536" s="130"/>
      <c r="ED536" s="130"/>
      <c r="EE536" s="130"/>
      <c r="EF536" s="130"/>
      <c r="EG536" s="130"/>
      <c r="EH536" s="130"/>
      <c r="EI536" s="130"/>
      <c r="EJ536" s="130"/>
      <c r="EK536" s="130"/>
      <c r="EL536" s="130"/>
      <c r="EM536" s="130"/>
      <c r="EN536" s="130"/>
      <c r="EO536" s="130"/>
      <c r="EP536" s="30"/>
      <c r="EQ536" s="30"/>
      <c r="ER536" s="30"/>
      <c r="ES536" s="30"/>
      <c r="ET536" s="30"/>
      <c r="EU536" s="30"/>
      <c r="EV536" s="30"/>
      <c r="EW536" s="30"/>
      <c r="EX536" s="30"/>
      <c r="EY536" s="135"/>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130"/>
      <c r="LE536" s="130"/>
      <c r="LF536" s="130"/>
      <c r="LG536" s="130"/>
      <c r="LH536" s="130"/>
      <c r="LI536" s="130"/>
      <c r="LJ536" s="130"/>
      <c r="LK536" s="130"/>
      <c r="LL536" s="130"/>
      <c r="LM536" s="130"/>
      <c r="LN536" s="130"/>
      <c r="LO536" s="130"/>
      <c r="LP536" s="130"/>
      <c r="LQ536" s="130"/>
      <c r="LR536" s="130"/>
      <c r="LS536" s="130"/>
      <c r="LT536" s="130"/>
      <c r="LU536" s="130"/>
      <c r="LV536" s="130"/>
      <c r="LW536" s="130"/>
      <c r="LX536" s="135"/>
      <c r="LY536" s="30"/>
      <c r="LZ536" s="30"/>
      <c r="MA536" s="30"/>
      <c r="MB536" s="30"/>
      <c r="MC536" s="30"/>
      <c r="MD536" s="30"/>
      <c r="ME536" s="30"/>
      <c r="MF536" s="30"/>
      <c r="MG536" s="30"/>
      <c r="MH536" s="30"/>
      <c r="MI536" s="30"/>
      <c r="MJ536" s="30"/>
      <c r="MK536" s="30"/>
      <c r="ML536" s="30"/>
      <c r="MM536" s="30"/>
      <c r="MN536" s="30"/>
      <c r="MO536" s="30"/>
      <c r="MP536" s="30"/>
      <c r="MQ536" s="30"/>
      <c r="MR536" s="30"/>
      <c r="MS536" s="30"/>
      <c r="MT536" s="30"/>
      <c r="MU536" s="30"/>
      <c r="MV536" s="30"/>
      <c r="MW536" s="30"/>
      <c r="MX536" s="30"/>
      <c r="MY536" s="30"/>
      <c r="MZ536" s="30"/>
      <c r="NA536" s="30"/>
      <c r="NB536" s="30"/>
      <c r="NC536" s="135"/>
      <c r="ND536" s="30"/>
      <c r="NE536" s="30"/>
      <c r="NF536" s="30"/>
      <c r="NG536" s="30"/>
      <c r="NH536" s="30"/>
      <c r="NI536" s="30"/>
      <c r="NJ536" s="30"/>
      <c r="NK536" s="30"/>
      <c r="NL536" s="30"/>
      <c r="NM536" s="30"/>
      <c r="NN536" s="30"/>
      <c r="NO536" s="30"/>
      <c r="NP536" s="30"/>
      <c r="NQ536" s="30"/>
      <c r="NR536" s="30"/>
      <c r="NS536" s="30"/>
      <c r="NT536" s="30"/>
      <c r="NU536" s="30"/>
      <c r="NV536" s="30"/>
      <c r="NW536" s="30"/>
      <c r="NX536" s="30"/>
      <c r="NY536" s="30"/>
      <c r="NZ536" s="30"/>
      <c r="OA536" s="30"/>
      <c r="OB536" s="30"/>
      <c r="OC536" s="30"/>
      <c r="OD536" s="30"/>
      <c r="OE536" s="30"/>
      <c r="OF536" s="30"/>
      <c r="OG536" s="30"/>
      <c r="OH536" s="30"/>
      <c r="OI536" s="30"/>
      <c r="OJ536" s="30"/>
      <c r="OK536" s="30"/>
      <c r="OL536" s="30"/>
      <c r="OM536" s="30">
        <f t="shared" si="1644"/>
        <v>1</v>
      </c>
      <c r="ON536" s="80"/>
    </row>
    <row r="537" spans="1:404" ht="24.75" hidden="1" customHeight="1">
      <c r="A537" s="309">
        <v>460</v>
      </c>
      <c r="B537" s="51">
        <v>149</v>
      </c>
      <c r="C537" s="16" t="s">
        <v>413</v>
      </c>
      <c r="D537" s="14" t="s">
        <v>0</v>
      </c>
      <c r="E537" s="16" t="s">
        <v>414</v>
      </c>
      <c r="F537" s="82" t="s">
        <v>2</v>
      </c>
      <c r="G537" s="14"/>
      <c r="H537" s="89" t="s">
        <v>805</v>
      </c>
      <c r="I537" s="49" t="s">
        <v>806</v>
      </c>
      <c r="J537" s="54"/>
      <c r="K537" s="30" t="s">
        <v>958</v>
      </c>
      <c r="L537" s="30" t="s">
        <v>957</v>
      </c>
      <c r="M537" s="29" t="s">
        <v>985</v>
      </c>
      <c r="N537" s="93" t="s">
        <v>639</v>
      </c>
      <c r="O537" s="300" t="s">
        <v>27</v>
      </c>
      <c r="P537" s="300">
        <v>1</v>
      </c>
      <c r="Q537" s="30" t="s">
        <v>27</v>
      </c>
      <c r="R537" s="30"/>
      <c r="S537" s="30"/>
      <c r="T537" s="30"/>
      <c r="U537" s="30"/>
      <c r="V537" s="30"/>
      <c r="W537" s="30"/>
      <c r="X537" s="30"/>
      <c r="Y537" s="30"/>
      <c r="Z537" s="30"/>
      <c r="AA537" s="30"/>
      <c r="AB537" s="152" t="s">
        <v>1068</v>
      </c>
      <c r="AC537" s="152" t="s">
        <v>1068</v>
      </c>
      <c r="AD537" s="152" t="s">
        <v>1068</v>
      </c>
      <c r="AE537" s="30">
        <v>2</v>
      </c>
      <c r="AF537" s="30">
        <v>1</v>
      </c>
      <c r="AG537" s="30">
        <v>2</v>
      </c>
      <c r="AH537" s="30">
        <v>2</v>
      </c>
      <c r="AI537" s="23">
        <v>2</v>
      </c>
      <c r="AJ537" s="23">
        <v>2</v>
      </c>
      <c r="AK537" s="30">
        <v>2</v>
      </c>
      <c r="AL537" s="30">
        <v>2</v>
      </c>
      <c r="AM537" s="30">
        <v>2</v>
      </c>
      <c r="AN537" s="30">
        <v>1</v>
      </c>
      <c r="AO537" s="30">
        <v>1</v>
      </c>
      <c r="AP537" s="23">
        <v>2</v>
      </c>
      <c r="AQ537" s="30">
        <v>2</v>
      </c>
      <c r="AR537" s="23">
        <v>1</v>
      </c>
      <c r="AS537" s="30">
        <v>2</v>
      </c>
      <c r="AT537" s="30">
        <v>2</v>
      </c>
      <c r="AU537" s="30">
        <v>2</v>
      </c>
      <c r="AV537" s="30">
        <v>2</v>
      </c>
      <c r="AW537" s="173">
        <f>COUNTIF(AE537:AV537,"2")</f>
        <v>14</v>
      </c>
      <c r="AX537" s="174">
        <f t="shared" ref="AX537" si="1777">AW537/(AW537+AY537+BA537+BC537)</f>
        <v>0.77777777777777779</v>
      </c>
      <c r="AY537" s="173">
        <f>COUNTIF(AE537:AV537,"1")</f>
        <v>4</v>
      </c>
      <c r="AZ537" s="174">
        <f t="shared" ref="AZ537" si="1778">AY537/(AW537+AY537+BA537+BC537)</f>
        <v>0.22222222222222221</v>
      </c>
      <c r="BA537" s="173">
        <f>COUNTIF(AE537:AV537,"0")</f>
        <v>0</v>
      </c>
      <c r="BB537" s="174">
        <f t="shared" ref="BB537" si="1779">BA537/(AW537+AY537+BA537+BC537)</f>
        <v>0</v>
      </c>
      <c r="BC537" s="173">
        <f>COUNTIF(AE537:AV537,"KĐG")</f>
        <v>0</v>
      </c>
      <c r="BD537" s="174">
        <f t="shared" ref="BD537" si="1780">BC537/(AW537+AY537+BA537+BC537)</f>
        <v>0</v>
      </c>
      <c r="BE537" s="175">
        <f t="shared" ref="BE537" si="1781">(((AW537*2)+(AY537*1)+(BA537*0)))/(AW537+AY537+BA537)</f>
        <v>1.7777777777777777</v>
      </c>
      <c r="BF537" s="169" t="str">
        <f t="shared" ref="BF537" si="1782">IF(BD537&gt;=50%,"KĐG",IF(BE537&gt;=1.6,"ĐMT",IF(BE537&gt;=1,"CCG","CĐ")))</f>
        <v>ĐMT</v>
      </c>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130"/>
      <c r="CP537" s="130"/>
      <c r="CQ537" s="130"/>
      <c r="CR537" s="130"/>
      <c r="CS537" s="130"/>
      <c r="CT537" s="130"/>
      <c r="CU537" s="130"/>
      <c r="CV537" s="130"/>
      <c r="CW537" s="130"/>
      <c r="CX537" s="130"/>
      <c r="CY537" s="30"/>
      <c r="CZ537" s="30"/>
      <c r="DA537" s="30"/>
      <c r="DB537" s="30"/>
      <c r="DC537" s="30"/>
      <c r="DD537" s="30"/>
      <c r="DE537" s="30"/>
      <c r="DF537" s="30"/>
      <c r="DG537" s="30"/>
      <c r="DH537" s="135"/>
      <c r="DI537" s="30"/>
      <c r="DJ537" s="30"/>
      <c r="DK537" s="30"/>
      <c r="DL537" s="30"/>
      <c r="DM537" s="30"/>
      <c r="DN537" s="30"/>
      <c r="DO537" s="30"/>
      <c r="DP537" s="30"/>
      <c r="DQ537" s="30"/>
      <c r="DR537" s="135"/>
      <c r="DS537" s="30"/>
      <c r="DT537" s="30"/>
      <c r="DU537" s="30"/>
      <c r="DV537" s="130"/>
      <c r="DW537" s="130"/>
      <c r="DX537" s="130"/>
      <c r="DY537" s="130"/>
      <c r="DZ537" s="130"/>
      <c r="EA537" s="130"/>
      <c r="EB537" s="130"/>
      <c r="EC537" s="130"/>
      <c r="ED537" s="130"/>
      <c r="EE537" s="130"/>
      <c r="EF537" s="130"/>
      <c r="EG537" s="130"/>
      <c r="EH537" s="130"/>
      <c r="EI537" s="130"/>
      <c r="EJ537" s="130"/>
      <c r="EK537" s="130"/>
      <c r="EL537" s="130"/>
      <c r="EM537" s="130"/>
      <c r="EN537" s="130"/>
      <c r="EO537" s="130"/>
      <c r="EP537" s="30"/>
      <c r="EQ537" s="30"/>
      <c r="ER537" s="30"/>
      <c r="ES537" s="30"/>
      <c r="ET537" s="30"/>
      <c r="EU537" s="30"/>
      <c r="EV537" s="30"/>
      <c r="EW537" s="30"/>
      <c r="EX537" s="30"/>
      <c r="EY537" s="135"/>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c r="JW537" s="30"/>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130"/>
      <c r="LE537" s="130"/>
      <c r="LF537" s="130"/>
      <c r="LG537" s="130"/>
      <c r="LH537" s="130"/>
      <c r="LI537" s="130"/>
      <c r="LJ537" s="130"/>
      <c r="LK537" s="130"/>
      <c r="LL537" s="130"/>
      <c r="LM537" s="130"/>
      <c r="LN537" s="130"/>
      <c r="LO537" s="130"/>
      <c r="LP537" s="130"/>
      <c r="LQ537" s="130"/>
      <c r="LR537" s="130"/>
      <c r="LS537" s="130"/>
      <c r="LT537" s="130"/>
      <c r="LU537" s="130"/>
      <c r="LV537" s="130"/>
      <c r="LW537" s="130"/>
      <c r="LX537" s="135"/>
      <c r="LY537" s="30"/>
      <c r="LZ537" s="30"/>
      <c r="MA537" s="30"/>
      <c r="MB537" s="30"/>
      <c r="MC537" s="30"/>
      <c r="MD537" s="30"/>
      <c r="ME537" s="30"/>
      <c r="MF537" s="30"/>
      <c r="MG537" s="30"/>
      <c r="MH537" s="30"/>
      <c r="MI537" s="30"/>
      <c r="MJ537" s="30"/>
      <c r="MK537" s="30"/>
      <c r="ML537" s="30"/>
      <c r="MM537" s="30"/>
      <c r="MN537" s="30"/>
      <c r="MO537" s="30"/>
      <c r="MP537" s="30"/>
      <c r="MQ537" s="30"/>
      <c r="MR537" s="30"/>
      <c r="MS537" s="30"/>
      <c r="MT537" s="30"/>
      <c r="MU537" s="30"/>
      <c r="MV537" s="30"/>
      <c r="MW537" s="30"/>
      <c r="MX537" s="30"/>
      <c r="MY537" s="30"/>
      <c r="MZ537" s="30"/>
      <c r="NA537" s="30"/>
      <c r="NB537" s="30"/>
      <c r="NC537" s="135"/>
      <c r="ND537" s="30"/>
      <c r="NE537" s="30"/>
      <c r="NF537" s="30"/>
      <c r="NG537" s="30"/>
      <c r="NH537" s="30"/>
      <c r="NI537" s="30"/>
      <c r="NJ537" s="30"/>
      <c r="NK537" s="30"/>
      <c r="NL537" s="30"/>
      <c r="NM537" s="30"/>
      <c r="NN537" s="30"/>
      <c r="NO537" s="30"/>
      <c r="NP537" s="30"/>
      <c r="NQ537" s="30"/>
      <c r="NR537" s="30"/>
      <c r="NS537" s="30"/>
      <c r="NT537" s="30"/>
      <c r="NU537" s="30"/>
      <c r="NV537" s="30"/>
      <c r="NW537" s="30"/>
      <c r="NX537" s="30"/>
      <c r="NY537" s="30"/>
      <c r="NZ537" s="30"/>
      <c r="OA537" s="30"/>
      <c r="OB537" s="30"/>
      <c r="OC537" s="30"/>
      <c r="OD537" s="30"/>
      <c r="OE537" s="30"/>
      <c r="OF537" s="30"/>
      <c r="OG537" s="30"/>
      <c r="OH537" s="30"/>
      <c r="OI537" s="30"/>
      <c r="OJ537" s="30"/>
      <c r="OK537" s="30"/>
      <c r="OL537" s="30"/>
      <c r="OM537" s="30">
        <f t="shared" si="1644"/>
        <v>1</v>
      </c>
      <c r="ON537" s="121"/>
    </row>
    <row r="538" spans="1:404" ht="30" hidden="1" customHeight="1">
      <c r="A538" s="310"/>
      <c r="B538" s="80">
        <v>149</v>
      </c>
      <c r="C538" s="16" t="s">
        <v>413</v>
      </c>
      <c r="D538" s="82" t="s">
        <v>0</v>
      </c>
      <c r="E538" s="16" t="s">
        <v>414</v>
      </c>
      <c r="F538" s="82" t="s">
        <v>2</v>
      </c>
      <c r="G538" s="82"/>
      <c r="H538" s="89" t="s">
        <v>805</v>
      </c>
      <c r="I538" s="49" t="s">
        <v>806</v>
      </c>
      <c r="J538" s="79"/>
      <c r="K538" s="30" t="s">
        <v>958</v>
      </c>
      <c r="L538" s="30" t="s">
        <v>957</v>
      </c>
      <c r="M538" s="29" t="s">
        <v>985</v>
      </c>
      <c r="N538" s="93" t="s">
        <v>639</v>
      </c>
      <c r="O538" s="301"/>
      <c r="P538" s="301"/>
      <c r="Q538" s="30"/>
      <c r="R538" s="30" t="s">
        <v>27</v>
      </c>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152" t="s">
        <v>1068</v>
      </c>
      <c r="BH538" s="152" t="s">
        <v>1068</v>
      </c>
      <c r="BI538" s="152" t="s">
        <v>1068</v>
      </c>
      <c r="BJ538" s="30">
        <v>2</v>
      </c>
      <c r="BK538" s="30">
        <v>2</v>
      </c>
      <c r="BL538" s="30">
        <v>2</v>
      </c>
      <c r="BM538" s="30">
        <v>2</v>
      </c>
      <c r="BN538" s="23">
        <v>1</v>
      </c>
      <c r="BO538" s="23">
        <v>2</v>
      </c>
      <c r="BP538" s="30">
        <v>2</v>
      </c>
      <c r="BQ538" s="30">
        <v>1</v>
      </c>
      <c r="BR538" s="30">
        <v>2</v>
      </c>
      <c r="BS538" s="30">
        <v>2</v>
      </c>
      <c r="BT538" s="30">
        <v>2</v>
      </c>
      <c r="BU538" s="23">
        <v>2</v>
      </c>
      <c r="BV538" s="30">
        <v>2</v>
      </c>
      <c r="BW538" s="23">
        <v>1</v>
      </c>
      <c r="BX538" s="30">
        <v>2</v>
      </c>
      <c r="BY538" s="30">
        <v>2</v>
      </c>
      <c r="BZ538" s="30">
        <v>2</v>
      </c>
      <c r="CA538" s="30">
        <v>1</v>
      </c>
      <c r="CB538" s="30"/>
      <c r="CC538" s="185">
        <f>COUNTIF(BJ538:CA538,"2")</f>
        <v>14</v>
      </c>
      <c r="CD538" s="186">
        <f t="shared" ref="CD538" si="1783">CC538/(CC538+CE538+CG538+CI538)</f>
        <v>0.77777777777777779</v>
      </c>
      <c r="CE538" s="185">
        <f>COUNTIF(BJ538:CA538,"1")</f>
        <v>4</v>
      </c>
      <c r="CF538" s="186">
        <f t="shared" ref="CF538" si="1784">CE538/(CC538+CE538+CG538+CI538)</f>
        <v>0.22222222222222221</v>
      </c>
      <c r="CG538" s="185">
        <f>COUNTIF(BJ538:CA538,"0")</f>
        <v>0</v>
      </c>
      <c r="CH538" s="186">
        <f t="shared" ref="CH538" si="1785">CG538/(CC538+CE538+CG538+CI538)</f>
        <v>0</v>
      </c>
      <c r="CI538" s="185">
        <f>COUNTIF(BJ538:CA538,"KĐG")</f>
        <v>0</v>
      </c>
      <c r="CJ538" s="186">
        <f t="shared" ref="CJ538" si="1786">CI538/(CC538+CE538+CG538+CI538)</f>
        <v>0</v>
      </c>
      <c r="CK538" s="187">
        <f t="shared" ref="CK538" si="1787">(((CC538*2)+(CE538*1)+(CG538*0)))/(CC538+CE538+CG538)</f>
        <v>1.7777777777777777</v>
      </c>
      <c r="CL538" s="169" t="str">
        <f t="shared" ref="CL538" si="1788">IF(CJ538&gt;=50%,"KĐG",IF(CK538&gt;=1.6,"ĐMT",IF(CK538&gt;=1,"CCG","CĐ")))</f>
        <v>ĐMT</v>
      </c>
      <c r="CM538" s="30"/>
      <c r="CN538" s="30"/>
      <c r="CO538" s="130"/>
      <c r="CP538" s="130"/>
      <c r="CQ538" s="130"/>
      <c r="CR538" s="130"/>
      <c r="CS538" s="130"/>
      <c r="CT538" s="130"/>
      <c r="CU538" s="130"/>
      <c r="CV538" s="130"/>
      <c r="CW538" s="130"/>
      <c r="CX538" s="130"/>
      <c r="CY538" s="30"/>
      <c r="CZ538" s="30"/>
      <c r="DA538" s="30"/>
      <c r="DB538" s="30"/>
      <c r="DC538" s="30"/>
      <c r="DD538" s="30"/>
      <c r="DE538" s="30"/>
      <c r="DF538" s="30"/>
      <c r="DG538" s="30"/>
      <c r="DH538" s="135"/>
      <c r="DI538" s="30"/>
      <c r="DJ538" s="30"/>
      <c r="DK538" s="30"/>
      <c r="DL538" s="30"/>
      <c r="DM538" s="30"/>
      <c r="DN538" s="30"/>
      <c r="DO538" s="30"/>
      <c r="DP538" s="30"/>
      <c r="DQ538" s="30"/>
      <c r="DR538" s="135"/>
      <c r="DS538" s="30"/>
      <c r="DT538" s="30"/>
      <c r="DU538" s="30"/>
      <c r="DV538" s="130"/>
      <c r="DW538" s="130"/>
      <c r="DX538" s="130"/>
      <c r="DY538" s="130"/>
      <c r="DZ538" s="130"/>
      <c r="EA538" s="130"/>
      <c r="EB538" s="130"/>
      <c r="EC538" s="130"/>
      <c r="ED538" s="130"/>
      <c r="EE538" s="130"/>
      <c r="EF538" s="130"/>
      <c r="EG538" s="130"/>
      <c r="EH538" s="130"/>
      <c r="EI538" s="130"/>
      <c r="EJ538" s="130"/>
      <c r="EK538" s="130"/>
      <c r="EL538" s="130"/>
      <c r="EM538" s="130"/>
      <c r="EN538" s="130"/>
      <c r="EO538" s="130"/>
      <c r="EP538" s="30"/>
      <c r="EQ538" s="30"/>
      <c r="ER538" s="30"/>
      <c r="ES538" s="30"/>
      <c r="ET538" s="30"/>
      <c r="EU538" s="30"/>
      <c r="EV538" s="30"/>
      <c r="EW538" s="30"/>
      <c r="EX538" s="30"/>
      <c r="EY538" s="135"/>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130"/>
      <c r="LE538" s="130"/>
      <c r="LF538" s="130"/>
      <c r="LG538" s="130"/>
      <c r="LH538" s="130"/>
      <c r="LI538" s="130"/>
      <c r="LJ538" s="130"/>
      <c r="LK538" s="130"/>
      <c r="LL538" s="130"/>
      <c r="LM538" s="130"/>
      <c r="LN538" s="130"/>
      <c r="LO538" s="130"/>
      <c r="LP538" s="130"/>
      <c r="LQ538" s="130"/>
      <c r="LR538" s="130"/>
      <c r="LS538" s="130"/>
      <c r="LT538" s="130"/>
      <c r="LU538" s="130"/>
      <c r="LV538" s="130"/>
      <c r="LW538" s="130"/>
      <c r="LX538" s="135"/>
      <c r="LY538" s="30"/>
      <c r="LZ538" s="30"/>
      <c r="MA538" s="30"/>
      <c r="MB538" s="30"/>
      <c r="MC538" s="30"/>
      <c r="MD538" s="30"/>
      <c r="ME538" s="30"/>
      <c r="MF538" s="30"/>
      <c r="MG538" s="30"/>
      <c r="MH538" s="30"/>
      <c r="MI538" s="30"/>
      <c r="MJ538" s="30"/>
      <c r="MK538" s="30"/>
      <c r="ML538" s="30"/>
      <c r="MM538" s="30"/>
      <c r="MN538" s="30"/>
      <c r="MO538" s="30"/>
      <c r="MP538" s="30"/>
      <c r="MQ538" s="30"/>
      <c r="MR538" s="30"/>
      <c r="MS538" s="30"/>
      <c r="MT538" s="30"/>
      <c r="MU538" s="30"/>
      <c r="MV538" s="30"/>
      <c r="MW538" s="30"/>
      <c r="MX538" s="30"/>
      <c r="MY538" s="30"/>
      <c r="MZ538" s="30"/>
      <c r="NA538" s="30"/>
      <c r="NB538" s="30"/>
      <c r="NC538" s="135"/>
      <c r="ND538" s="30"/>
      <c r="NE538" s="30"/>
      <c r="NF538" s="30"/>
      <c r="NG538" s="30"/>
      <c r="NH538" s="30"/>
      <c r="NI538" s="30"/>
      <c r="NJ538" s="30"/>
      <c r="NK538" s="30"/>
      <c r="NL538" s="30"/>
      <c r="NM538" s="30"/>
      <c r="NN538" s="30"/>
      <c r="NO538" s="30"/>
      <c r="NP538" s="30"/>
      <c r="NQ538" s="30"/>
      <c r="NR538" s="30"/>
      <c r="NS538" s="30"/>
      <c r="NT538" s="30"/>
      <c r="NU538" s="30"/>
      <c r="NV538" s="30"/>
      <c r="NW538" s="30"/>
      <c r="NX538" s="30"/>
      <c r="NY538" s="30"/>
      <c r="NZ538" s="30"/>
      <c r="OA538" s="30"/>
      <c r="OB538" s="30"/>
      <c r="OC538" s="30"/>
      <c r="OD538" s="30"/>
      <c r="OE538" s="30"/>
      <c r="OF538" s="30"/>
      <c r="OG538" s="30"/>
      <c r="OH538" s="30"/>
      <c r="OI538" s="30"/>
      <c r="OJ538" s="30"/>
      <c r="OK538" s="30"/>
      <c r="OL538" s="30"/>
      <c r="OM538" s="30">
        <f t="shared" si="1644"/>
        <v>1</v>
      </c>
      <c r="ON538" s="80"/>
    </row>
    <row r="539" spans="1:404" ht="30.75" hidden="1" customHeight="1">
      <c r="A539" s="310"/>
      <c r="B539" s="80">
        <v>149</v>
      </c>
      <c r="C539" s="16" t="s">
        <v>413</v>
      </c>
      <c r="D539" s="82" t="s">
        <v>0</v>
      </c>
      <c r="E539" s="16" t="s">
        <v>414</v>
      </c>
      <c r="F539" s="82" t="s">
        <v>2</v>
      </c>
      <c r="G539" s="29"/>
      <c r="H539" s="89" t="s">
        <v>805</v>
      </c>
      <c r="I539" s="49" t="s">
        <v>806</v>
      </c>
      <c r="J539" s="79"/>
      <c r="K539" s="30" t="s">
        <v>958</v>
      </c>
      <c r="L539" s="30" t="s">
        <v>957</v>
      </c>
      <c r="M539" s="29" t="s">
        <v>985</v>
      </c>
      <c r="N539" s="93" t="s">
        <v>639</v>
      </c>
      <c r="O539" s="301"/>
      <c r="P539" s="301"/>
      <c r="Q539" s="30"/>
      <c r="R539" s="30"/>
      <c r="S539" s="30" t="s">
        <v>27</v>
      </c>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152" t="s">
        <v>1068</v>
      </c>
      <c r="CN539" s="152" t="s">
        <v>1068</v>
      </c>
      <c r="CO539" s="152" t="s">
        <v>1068</v>
      </c>
      <c r="CP539" s="30">
        <v>2</v>
      </c>
      <c r="CQ539" s="30">
        <v>2</v>
      </c>
      <c r="CR539" s="30">
        <v>2</v>
      </c>
      <c r="CS539" s="30">
        <v>2</v>
      </c>
      <c r="CT539" s="23">
        <v>1</v>
      </c>
      <c r="CU539" s="23">
        <v>2</v>
      </c>
      <c r="CV539" s="30">
        <v>2</v>
      </c>
      <c r="CW539" s="30">
        <v>1</v>
      </c>
      <c r="CX539" s="30">
        <v>2</v>
      </c>
      <c r="CY539" s="30">
        <v>2</v>
      </c>
      <c r="CZ539" s="30">
        <v>2</v>
      </c>
      <c r="DA539" s="23">
        <v>2</v>
      </c>
      <c r="DB539" s="30">
        <v>2</v>
      </c>
      <c r="DC539" s="23">
        <v>1</v>
      </c>
      <c r="DD539" s="30">
        <v>2</v>
      </c>
      <c r="DE539" s="30">
        <v>2</v>
      </c>
      <c r="DF539" s="30">
        <v>2</v>
      </c>
      <c r="DG539" s="30"/>
      <c r="DH539" s="201">
        <f>COUNTIF(CP539:DG539,"2")</f>
        <v>14</v>
      </c>
      <c r="DI539" s="198">
        <f t="shared" ref="DI539" si="1789">DH539/(DH539+DJ539+DL539+DN539)</f>
        <v>0.82352941176470584</v>
      </c>
      <c r="DJ539" s="201">
        <f>COUNTIF(CP539:DG539,"1")</f>
        <v>3</v>
      </c>
      <c r="DK539" s="198">
        <f t="shared" ref="DK539" si="1790">DJ539/(DH539+DJ539+DL539+DN539)</f>
        <v>0.17647058823529413</v>
      </c>
      <c r="DL539" s="201">
        <f>COUNTIF(CP539:DG539,"0")</f>
        <v>0</v>
      </c>
      <c r="DM539" s="198">
        <f t="shared" ref="DM539" si="1791">DL539/(DH539+DJ539+DL539+DN539)</f>
        <v>0</v>
      </c>
      <c r="DN539" s="201">
        <f>COUNTIF(CP539:DG539,"KĐG")</f>
        <v>0</v>
      </c>
      <c r="DO539" s="198">
        <f t="shared" ref="DO539" si="1792">DN539/(DH539+DJ539+DL539+DN539)</f>
        <v>0</v>
      </c>
      <c r="DP539" s="199">
        <f t="shared" ref="DP539" si="1793">(((DH539*2)+(DJ539*1)+(DL539*0)))/(DH539+DJ539+DL539)</f>
        <v>1.8235294117647058</v>
      </c>
      <c r="DQ539" s="169" t="str">
        <f t="shared" ref="DQ539" si="1794">IF(DO539&gt;=50%,"KĐG",IF(DP539&gt;=1.6,"ĐMT",IF(DP539&gt;=1,"CCG","CĐ")))</f>
        <v>ĐMT</v>
      </c>
      <c r="DR539" s="135"/>
      <c r="DS539" s="30"/>
      <c r="DT539" s="30"/>
      <c r="DU539" s="30"/>
      <c r="DV539" s="130"/>
      <c r="DW539" s="130"/>
      <c r="DX539" s="130"/>
      <c r="DY539" s="130"/>
      <c r="DZ539" s="130"/>
      <c r="EA539" s="130"/>
      <c r="EB539" s="130"/>
      <c r="EC539" s="130"/>
      <c r="ED539" s="130"/>
      <c r="EE539" s="130"/>
      <c r="EF539" s="130"/>
      <c r="EG539" s="130"/>
      <c r="EH539" s="130"/>
      <c r="EI539" s="130"/>
      <c r="EJ539" s="130"/>
      <c r="EK539" s="130"/>
      <c r="EL539" s="130"/>
      <c r="EM539" s="130"/>
      <c r="EN539" s="130"/>
      <c r="EO539" s="130"/>
      <c r="EP539" s="30"/>
      <c r="EQ539" s="30"/>
      <c r="ER539" s="30"/>
      <c r="ES539" s="30"/>
      <c r="ET539" s="30"/>
      <c r="EU539" s="30"/>
      <c r="EV539" s="30"/>
      <c r="EW539" s="30"/>
      <c r="EX539" s="30"/>
      <c r="EY539" s="135"/>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c r="JW539" s="30"/>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130"/>
      <c r="LE539" s="130"/>
      <c r="LF539" s="130"/>
      <c r="LG539" s="130"/>
      <c r="LH539" s="130"/>
      <c r="LI539" s="130"/>
      <c r="LJ539" s="130"/>
      <c r="LK539" s="130"/>
      <c r="LL539" s="130"/>
      <c r="LM539" s="130"/>
      <c r="LN539" s="130"/>
      <c r="LO539" s="130"/>
      <c r="LP539" s="130"/>
      <c r="LQ539" s="130"/>
      <c r="LR539" s="130"/>
      <c r="LS539" s="130"/>
      <c r="LT539" s="130"/>
      <c r="LU539" s="130"/>
      <c r="LV539" s="130"/>
      <c r="LW539" s="130"/>
      <c r="LX539" s="135"/>
      <c r="LY539" s="30"/>
      <c r="LZ539" s="30"/>
      <c r="MA539" s="30"/>
      <c r="MB539" s="30"/>
      <c r="MC539" s="30"/>
      <c r="MD539" s="30"/>
      <c r="ME539" s="30"/>
      <c r="MF539" s="30"/>
      <c r="MG539" s="30"/>
      <c r="MH539" s="30"/>
      <c r="MI539" s="30"/>
      <c r="MJ539" s="30"/>
      <c r="MK539" s="30"/>
      <c r="ML539" s="30"/>
      <c r="MM539" s="30"/>
      <c r="MN539" s="30"/>
      <c r="MO539" s="30"/>
      <c r="MP539" s="30"/>
      <c r="MQ539" s="30"/>
      <c r="MR539" s="30"/>
      <c r="MS539" s="30"/>
      <c r="MT539" s="30"/>
      <c r="MU539" s="30"/>
      <c r="MV539" s="30"/>
      <c r="MW539" s="30"/>
      <c r="MX539" s="30"/>
      <c r="MY539" s="30"/>
      <c r="MZ539" s="30"/>
      <c r="NA539" s="30"/>
      <c r="NB539" s="30"/>
      <c r="NC539" s="135"/>
      <c r="ND539" s="30"/>
      <c r="NE539" s="30"/>
      <c r="NF539" s="30"/>
      <c r="NG539" s="30"/>
      <c r="NH539" s="30"/>
      <c r="NI539" s="30"/>
      <c r="NJ539" s="30"/>
      <c r="NK539" s="30"/>
      <c r="NL539" s="30"/>
      <c r="NM539" s="30"/>
      <c r="NN539" s="30"/>
      <c r="NO539" s="30"/>
      <c r="NP539" s="30"/>
      <c r="NQ539" s="30"/>
      <c r="NR539" s="30"/>
      <c r="NS539" s="30"/>
      <c r="NT539" s="30"/>
      <c r="NU539" s="30"/>
      <c r="NV539" s="30"/>
      <c r="NW539" s="30"/>
      <c r="NX539" s="30"/>
      <c r="NY539" s="30"/>
      <c r="NZ539" s="30"/>
      <c r="OA539" s="30"/>
      <c r="OB539" s="30"/>
      <c r="OC539" s="30"/>
      <c r="OD539" s="30"/>
      <c r="OE539" s="30"/>
      <c r="OF539" s="30"/>
      <c r="OG539" s="30"/>
      <c r="OH539" s="30"/>
      <c r="OI539" s="30"/>
      <c r="OJ539" s="30"/>
      <c r="OK539" s="30"/>
      <c r="OL539" s="30"/>
      <c r="OM539" s="30">
        <f t="shared" si="1644"/>
        <v>1</v>
      </c>
      <c r="ON539" s="80"/>
    </row>
    <row r="540" spans="1:404" ht="27.75" hidden="1" customHeight="1">
      <c r="A540" s="310"/>
      <c r="B540" s="80">
        <v>149</v>
      </c>
      <c r="C540" s="16" t="s">
        <v>413</v>
      </c>
      <c r="D540" s="82" t="s">
        <v>0</v>
      </c>
      <c r="E540" s="16" t="s">
        <v>414</v>
      </c>
      <c r="F540" s="82" t="s">
        <v>2</v>
      </c>
      <c r="G540" s="82"/>
      <c r="H540" s="89" t="s">
        <v>805</v>
      </c>
      <c r="I540" s="49" t="s">
        <v>806</v>
      </c>
      <c r="J540" s="79"/>
      <c r="K540" s="30" t="s">
        <v>958</v>
      </c>
      <c r="L540" s="30" t="s">
        <v>957</v>
      </c>
      <c r="M540" s="29" t="s">
        <v>985</v>
      </c>
      <c r="N540" s="93" t="s">
        <v>639</v>
      </c>
      <c r="O540" s="301"/>
      <c r="P540" s="301"/>
      <c r="Q540" s="30"/>
      <c r="R540" s="30"/>
      <c r="S540" s="30"/>
      <c r="T540" s="30" t="s">
        <v>27</v>
      </c>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130"/>
      <c r="CP540" s="130"/>
      <c r="CQ540" s="130"/>
      <c r="CR540" s="130"/>
      <c r="CS540" s="130"/>
      <c r="CT540" s="130"/>
      <c r="CU540" s="130"/>
      <c r="CV540" s="130"/>
      <c r="CW540" s="130"/>
      <c r="CX540" s="130"/>
      <c r="CY540" s="30"/>
      <c r="CZ540" s="30"/>
      <c r="DA540" s="30"/>
      <c r="DB540" s="30"/>
      <c r="DC540" s="30"/>
      <c r="DD540" s="30"/>
      <c r="DE540" s="30"/>
      <c r="DF540" s="30"/>
      <c r="DG540" s="30"/>
      <c r="DH540" s="135"/>
      <c r="DI540" s="30"/>
      <c r="DJ540" s="30"/>
      <c r="DK540" s="30"/>
      <c r="DL540" s="30"/>
      <c r="DM540" s="30"/>
      <c r="DN540" s="30"/>
      <c r="DO540" s="30"/>
      <c r="DP540" s="30"/>
      <c r="DQ540" s="30"/>
      <c r="DR540" s="152" t="s">
        <v>1068</v>
      </c>
      <c r="DS540" s="152" t="s">
        <v>1068</v>
      </c>
      <c r="DT540" s="152" t="s">
        <v>1068</v>
      </c>
      <c r="DU540" s="152" t="s">
        <v>1068</v>
      </c>
      <c r="DV540" s="152" t="s">
        <v>1068</v>
      </c>
      <c r="DW540" s="30">
        <v>2</v>
      </c>
      <c r="DX540" s="30">
        <v>2</v>
      </c>
      <c r="DY540" s="30">
        <v>2</v>
      </c>
      <c r="DZ540" s="30">
        <v>2</v>
      </c>
      <c r="EA540" s="23">
        <v>1</v>
      </c>
      <c r="EB540" s="23">
        <v>2</v>
      </c>
      <c r="EC540" s="30">
        <v>2</v>
      </c>
      <c r="ED540" s="30">
        <v>1</v>
      </c>
      <c r="EE540" s="30">
        <v>2</v>
      </c>
      <c r="EF540" s="30">
        <v>2</v>
      </c>
      <c r="EG540" s="30">
        <v>2</v>
      </c>
      <c r="EH540" s="23">
        <v>2</v>
      </c>
      <c r="EI540" s="30">
        <v>2</v>
      </c>
      <c r="EJ540" s="23">
        <v>1</v>
      </c>
      <c r="EK540" s="30">
        <v>2</v>
      </c>
      <c r="EL540" s="30">
        <v>2</v>
      </c>
      <c r="EM540" s="30">
        <v>2</v>
      </c>
      <c r="EN540" s="30"/>
      <c r="EO540" s="208">
        <f>COUNTIF(DW540:EN540,"2")</f>
        <v>14</v>
      </c>
      <c r="EP540" s="207">
        <f t="shared" ref="EP540" si="1795">EO540/(EO540+EQ540+ES540+EU540)</f>
        <v>0.82352941176470584</v>
      </c>
      <c r="EQ540" s="208">
        <f>COUNTIF(DW540:EN540,"1")</f>
        <v>3</v>
      </c>
      <c r="ER540" s="207">
        <f t="shared" ref="ER540" si="1796">EQ540/(EO540+EQ540+ES540+EU540)</f>
        <v>0.17647058823529413</v>
      </c>
      <c r="ES540" s="208">
        <f>COUNTIF(DW540:EN540,"0")</f>
        <v>0</v>
      </c>
      <c r="ET540" s="207">
        <f t="shared" ref="ET540" si="1797">ES540/(EO540+EQ540+ES540+EU540)</f>
        <v>0</v>
      </c>
      <c r="EU540" s="208">
        <f>COUNTIF(DW540:EN540,"KĐG")</f>
        <v>0</v>
      </c>
      <c r="EV540" s="207">
        <f t="shared" ref="EV540" si="1798">EU540/(EO540+EQ540+ES540+EU540)</f>
        <v>0</v>
      </c>
      <c r="EW540" s="209">
        <f t="shared" ref="EW540" si="1799">(((EO540*2)+(EQ540*1)+(ES540*0)))/(EO540+EQ540+ES540)</f>
        <v>1.8235294117647058</v>
      </c>
      <c r="EX540" s="169" t="str">
        <f t="shared" ref="EX540" si="1800">IF(EV540&gt;=50%,"KĐG",IF(EW540&gt;=1.6,"ĐMT",IF(EW540&gt;=1,"CCG","CĐ")))</f>
        <v>ĐMT</v>
      </c>
      <c r="EY540" s="135"/>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130"/>
      <c r="LE540" s="130"/>
      <c r="LF540" s="130"/>
      <c r="LG540" s="130"/>
      <c r="LH540" s="130"/>
      <c r="LI540" s="130"/>
      <c r="LJ540" s="130"/>
      <c r="LK540" s="130"/>
      <c r="LL540" s="130"/>
      <c r="LM540" s="130"/>
      <c r="LN540" s="130"/>
      <c r="LO540" s="130"/>
      <c r="LP540" s="130"/>
      <c r="LQ540" s="130"/>
      <c r="LR540" s="130"/>
      <c r="LS540" s="130"/>
      <c r="LT540" s="130"/>
      <c r="LU540" s="130"/>
      <c r="LV540" s="130"/>
      <c r="LW540" s="130"/>
      <c r="LX540" s="135"/>
      <c r="LY540" s="30"/>
      <c r="LZ540" s="30"/>
      <c r="MA540" s="30"/>
      <c r="MB540" s="30"/>
      <c r="MC540" s="30"/>
      <c r="MD540" s="30"/>
      <c r="ME540" s="30"/>
      <c r="MF540" s="30"/>
      <c r="MG540" s="30"/>
      <c r="MH540" s="30"/>
      <c r="MI540" s="30"/>
      <c r="MJ540" s="30"/>
      <c r="MK540" s="30"/>
      <c r="ML540" s="30"/>
      <c r="MM540" s="30"/>
      <c r="MN540" s="30"/>
      <c r="MO540" s="30"/>
      <c r="MP540" s="30"/>
      <c r="MQ540" s="30"/>
      <c r="MR540" s="30"/>
      <c r="MS540" s="30"/>
      <c r="MT540" s="30"/>
      <c r="MU540" s="30"/>
      <c r="MV540" s="30"/>
      <c r="MW540" s="30"/>
      <c r="MX540" s="30"/>
      <c r="MY540" s="30"/>
      <c r="MZ540" s="30"/>
      <c r="NA540" s="30"/>
      <c r="NB540" s="30"/>
      <c r="NC540" s="135"/>
      <c r="ND540" s="30"/>
      <c r="NE540" s="30"/>
      <c r="NF540" s="30"/>
      <c r="NG540" s="30"/>
      <c r="NH540" s="30"/>
      <c r="NI540" s="30"/>
      <c r="NJ540" s="30"/>
      <c r="NK540" s="30"/>
      <c r="NL540" s="30"/>
      <c r="NM540" s="30"/>
      <c r="NN540" s="30"/>
      <c r="NO540" s="30"/>
      <c r="NP540" s="30"/>
      <c r="NQ540" s="30"/>
      <c r="NR540" s="30"/>
      <c r="NS540" s="30"/>
      <c r="NT540" s="30"/>
      <c r="NU540" s="30"/>
      <c r="NV540" s="30"/>
      <c r="NW540" s="30"/>
      <c r="NX540" s="30"/>
      <c r="NY540" s="30"/>
      <c r="NZ540" s="30"/>
      <c r="OA540" s="30"/>
      <c r="OB540" s="30"/>
      <c r="OC540" s="30"/>
      <c r="OD540" s="30"/>
      <c r="OE540" s="30"/>
      <c r="OF540" s="30"/>
      <c r="OG540" s="30"/>
      <c r="OH540" s="30"/>
      <c r="OI540" s="30"/>
      <c r="OJ540" s="30"/>
      <c r="OK540" s="30"/>
      <c r="OL540" s="30"/>
      <c r="OM540" s="30">
        <f t="shared" si="1644"/>
        <v>1</v>
      </c>
      <c r="ON540" s="80"/>
    </row>
    <row r="541" spans="1:404" ht="22.5" hidden="1" customHeight="1">
      <c r="A541" s="310"/>
      <c r="B541" s="80">
        <v>149</v>
      </c>
      <c r="C541" s="16" t="s">
        <v>413</v>
      </c>
      <c r="D541" s="82" t="s">
        <v>0</v>
      </c>
      <c r="E541" s="16" t="s">
        <v>414</v>
      </c>
      <c r="F541" s="82" t="s">
        <v>2</v>
      </c>
      <c r="G541" s="82"/>
      <c r="H541" s="89" t="s">
        <v>805</v>
      </c>
      <c r="I541" s="49" t="s">
        <v>806</v>
      </c>
      <c r="J541" s="79"/>
      <c r="K541" s="30" t="s">
        <v>958</v>
      </c>
      <c r="L541" s="30" t="s">
        <v>957</v>
      </c>
      <c r="M541" s="29" t="s">
        <v>985</v>
      </c>
      <c r="N541" s="93" t="s">
        <v>639</v>
      </c>
      <c r="O541" s="301"/>
      <c r="P541" s="301"/>
      <c r="Q541" s="30"/>
      <c r="R541" s="30"/>
      <c r="S541" s="30"/>
      <c r="T541" s="30"/>
      <c r="U541" s="30" t="s">
        <v>27</v>
      </c>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130"/>
      <c r="CP541" s="130"/>
      <c r="CQ541" s="130"/>
      <c r="CR541" s="130"/>
      <c r="CS541" s="130"/>
      <c r="CT541" s="130"/>
      <c r="CU541" s="130"/>
      <c r="CV541" s="130"/>
      <c r="CW541" s="130"/>
      <c r="CX541" s="130"/>
      <c r="CY541" s="30"/>
      <c r="CZ541" s="30"/>
      <c r="DA541" s="30"/>
      <c r="DB541" s="30"/>
      <c r="DC541" s="30"/>
      <c r="DD541" s="30"/>
      <c r="DE541" s="30"/>
      <c r="DF541" s="30"/>
      <c r="DG541" s="30"/>
      <c r="DH541" s="135"/>
      <c r="DI541" s="30"/>
      <c r="DJ541" s="30"/>
      <c r="DK541" s="30"/>
      <c r="DL541" s="30"/>
      <c r="DM541" s="30"/>
      <c r="DN541" s="30"/>
      <c r="DO541" s="30"/>
      <c r="DP541" s="30"/>
      <c r="DQ541" s="30"/>
      <c r="DR541" s="135"/>
      <c r="DS541" s="30"/>
      <c r="DT541" s="30"/>
      <c r="DU541" s="30"/>
      <c r="DV541" s="130"/>
      <c r="DW541" s="130"/>
      <c r="DX541" s="130"/>
      <c r="DY541" s="130"/>
      <c r="DZ541" s="130"/>
      <c r="EA541" s="130"/>
      <c r="EB541" s="130"/>
      <c r="EC541" s="130"/>
      <c r="ED541" s="130"/>
      <c r="EE541" s="130"/>
      <c r="EF541" s="130"/>
      <c r="EG541" s="130"/>
      <c r="EH541" s="130"/>
      <c r="EI541" s="130"/>
      <c r="EJ541" s="130"/>
      <c r="EK541" s="130"/>
      <c r="EL541" s="130"/>
      <c r="EM541" s="130"/>
      <c r="EN541" s="130"/>
      <c r="EO541" s="130"/>
      <c r="EP541" s="30"/>
      <c r="EQ541" s="30"/>
      <c r="ER541" s="30"/>
      <c r="ES541" s="30"/>
      <c r="ET541" s="30"/>
      <c r="EU541" s="30"/>
      <c r="EV541" s="30"/>
      <c r="EW541" s="30"/>
      <c r="EX541" s="30"/>
      <c r="EY541" s="152" t="s">
        <v>1068</v>
      </c>
      <c r="EZ541" s="152" t="s">
        <v>1068</v>
      </c>
      <c r="FA541" s="152" t="s">
        <v>1068</v>
      </c>
      <c r="FB541" s="30">
        <v>2</v>
      </c>
      <c r="FC541" s="30">
        <v>2</v>
      </c>
      <c r="FD541" s="30">
        <v>2</v>
      </c>
      <c r="FE541" s="30">
        <v>2</v>
      </c>
      <c r="FF541" s="23">
        <v>1</v>
      </c>
      <c r="FG541" s="23">
        <v>2</v>
      </c>
      <c r="FH541" s="30">
        <v>2</v>
      </c>
      <c r="FI541" s="30">
        <v>2</v>
      </c>
      <c r="FJ541" s="30">
        <v>2</v>
      </c>
      <c r="FK541" s="30">
        <v>2</v>
      </c>
      <c r="FL541" s="30">
        <v>2</v>
      </c>
      <c r="FM541" s="23">
        <v>2</v>
      </c>
      <c r="FN541" s="30">
        <v>2</v>
      </c>
      <c r="FO541" s="23">
        <v>1</v>
      </c>
      <c r="FP541" s="30">
        <v>2</v>
      </c>
      <c r="FQ541" s="30">
        <v>2</v>
      </c>
      <c r="FR541" s="30">
        <v>2</v>
      </c>
      <c r="FS541" s="30"/>
      <c r="FT541" s="214">
        <f>COUNTIF(FB541:FS541,"2")</f>
        <v>15</v>
      </c>
      <c r="FU541" s="215">
        <f t="shared" ref="FU541" si="1801">FT541/(FT541+FV541+FX541+FZ541)</f>
        <v>0.88235294117647056</v>
      </c>
      <c r="FV541" s="214">
        <f>COUNTIF(FB541:FS541,"1")</f>
        <v>2</v>
      </c>
      <c r="FW541" s="215">
        <f t="shared" ref="FW541" si="1802">FV541/(FT541+FV541+FX541+FZ541)</f>
        <v>0.11764705882352941</v>
      </c>
      <c r="FX541" s="214">
        <f>COUNTIF(FB541:FS541,"0")</f>
        <v>0</v>
      </c>
      <c r="FY541" s="215">
        <f t="shared" ref="FY541" si="1803">FX541/(FT541+FV541+FX541+FZ541)</f>
        <v>0</v>
      </c>
      <c r="FZ541" s="214">
        <f>COUNTIF(FB541:FS541,"KĐG")</f>
        <v>0</v>
      </c>
      <c r="GA541" s="215">
        <f t="shared" ref="GA541" si="1804">FZ541/(FT541+FV541+FX541+FZ541)</f>
        <v>0</v>
      </c>
      <c r="GB541" s="216">
        <f t="shared" ref="GB541" si="1805">(((FT541*2)+(FV541*1)+(FX541*0)))/(FT541+FV541+FX541)</f>
        <v>1.8823529411764706</v>
      </c>
      <c r="GC541" s="169" t="str">
        <f t="shared" ref="GC541" si="1806">IF(GA541&gt;=50%,"KĐG",IF(GB541&gt;=1.6,"ĐMT",IF(GB541&gt;=1,"CCG","CĐ")))</f>
        <v>ĐMT</v>
      </c>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c r="JW541" s="30"/>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130"/>
      <c r="LE541" s="130"/>
      <c r="LF541" s="130"/>
      <c r="LG541" s="130"/>
      <c r="LH541" s="130"/>
      <c r="LI541" s="130"/>
      <c r="LJ541" s="130"/>
      <c r="LK541" s="130"/>
      <c r="LL541" s="130"/>
      <c r="LM541" s="130"/>
      <c r="LN541" s="130"/>
      <c r="LO541" s="130"/>
      <c r="LP541" s="130"/>
      <c r="LQ541" s="130"/>
      <c r="LR541" s="130"/>
      <c r="LS541" s="130"/>
      <c r="LT541" s="130"/>
      <c r="LU541" s="130"/>
      <c r="LV541" s="130"/>
      <c r="LW541" s="130"/>
      <c r="LX541" s="135"/>
      <c r="LY541" s="30"/>
      <c r="LZ541" s="30"/>
      <c r="MA541" s="30"/>
      <c r="MB541" s="30"/>
      <c r="MC541" s="30"/>
      <c r="MD541" s="30"/>
      <c r="ME541" s="30"/>
      <c r="MF541" s="30"/>
      <c r="MG541" s="30"/>
      <c r="MH541" s="30"/>
      <c r="MI541" s="30"/>
      <c r="MJ541" s="30"/>
      <c r="MK541" s="30"/>
      <c r="ML541" s="30"/>
      <c r="MM541" s="30"/>
      <c r="MN541" s="30"/>
      <c r="MO541" s="30"/>
      <c r="MP541" s="30"/>
      <c r="MQ541" s="30"/>
      <c r="MR541" s="30"/>
      <c r="MS541" s="30"/>
      <c r="MT541" s="30"/>
      <c r="MU541" s="30"/>
      <c r="MV541" s="30"/>
      <c r="MW541" s="30"/>
      <c r="MX541" s="30"/>
      <c r="MY541" s="30"/>
      <c r="MZ541" s="30"/>
      <c r="NA541" s="30"/>
      <c r="NB541" s="30"/>
      <c r="NC541" s="135"/>
      <c r="ND541" s="30"/>
      <c r="NE541" s="30"/>
      <c r="NF541" s="30"/>
      <c r="NG541" s="30"/>
      <c r="NH541" s="30"/>
      <c r="NI541" s="30"/>
      <c r="NJ541" s="30"/>
      <c r="NK541" s="30"/>
      <c r="NL541" s="30"/>
      <c r="NM541" s="30"/>
      <c r="NN541" s="30"/>
      <c r="NO541" s="30"/>
      <c r="NP541" s="30"/>
      <c r="NQ541" s="30"/>
      <c r="NR541" s="30"/>
      <c r="NS541" s="30"/>
      <c r="NT541" s="30"/>
      <c r="NU541" s="30"/>
      <c r="NV541" s="30"/>
      <c r="NW541" s="30"/>
      <c r="NX541" s="30"/>
      <c r="NY541" s="30"/>
      <c r="NZ541" s="30"/>
      <c r="OA541" s="30"/>
      <c r="OB541" s="30"/>
      <c r="OC541" s="30"/>
      <c r="OD541" s="30"/>
      <c r="OE541" s="30"/>
      <c r="OF541" s="30"/>
      <c r="OG541" s="30"/>
      <c r="OH541" s="30"/>
      <c r="OI541" s="30"/>
      <c r="OJ541" s="30"/>
      <c r="OK541" s="30"/>
      <c r="OL541" s="30"/>
      <c r="OM541" s="30">
        <f t="shared" si="1644"/>
        <v>1</v>
      </c>
      <c r="ON541" s="80"/>
    </row>
    <row r="542" spans="1:404" ht="21.75" hidden="1" customHeight="1">
      <c r="A542" s="310"/>
      <c r="B542" s="80">
        <v>149</v>
      </c>
      <c r="C542" s="16" t="s">
        <v>413</v>
      </c>
      <c r="D542" s="82" t="s">
        <v>0</v>
      </c>
      <c r="E542" s="16" t="s">
        <v>414</v>
      </c>
      <c r="F542" s="82" t="s">
        <v>2</v>
      </c>
      <c r="G542" s="82"/>
      <c r="H542" s="89" t="s">
        <v>805</v>
      </c>
      <c r="I542" s="49" t="s">
        <v>806</v>
      </c>
      <c r="J542" s="79"/>
      <c r="K542" s="30" t="s">
        <v>958</v>
      </c>
      <c r="L542" s="30" t="s">
        <v>957</v>
      </c>
      <c r="M542" s="29" t="s">
        <v>985</v>
      </c>
      <c r="N542" s="93" t="s">
        <v>639</v>
      </c>
      <c r="O542" s="301"/>
      <c r="P542" s="301"/>
      <c r="Q542" s="30"/>
      <c r="R542" s="30"/>
      <c r="S542" s="30"/>
      <c r="T542" s="30"/>
      <c r="U542" s="30"/>
      <c r="V542" s="30" t="s">
        <v>27</v>
      </c>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130"/>
      <c r="CP542" s="130"/>
      <c r="CQ542" s="130"/>
      <c r="CR542" s="130"/>
      <c r="CS542" s="130"/>
      <c r="CT542" s="130"/>
      <c r="CU542" s="130"/>
      <c r="CV542" s="130"/>
      <c r="CW542" s="130"/>
      <c r="CX542" s="130"/>
      <c r="CY542" s="30"/>
      <c r="CZ542" s="30"/>
      <c r="DA542" s="30"/>
      <c r="DB542" s="30"/>
      <c r="DC542" s="30"/>
      <c r="DD542" s="30"/>
      <c r="DE542" s="30"/>
      <c r="DF542" s="30"/>
      <c r="DG542" s="30"/>
      <c r="DH542" s="135"/>
      <c r="DI542" s="30"/>
      <c r="DJ542" s="30"/>
      <c r="DK542" s="30"/>
      <c r="DL542" s="30"/>
      <c r="DM542" s="30"/>
      <c r="DN542" s="30"/>
      <c r="DO542" s="30"/>
      <c r="DP542" s="30"/>
      <c r="DQ542" s="30"/>
      <c r="DR542" s="135"/>
      <c r="DS542" s="30"/>
      <c r="DT542" s="30"/>
      <c r="DU542" s="30"/>
      <c r="DV542" s="130"/>
      <c r="DW542" s="130"/>
      <c r="DX542" s="130"/>
      <c r="DY542" s="130"/>
      <c r="DZ542" s="130"/>
      <c r="EA542" s="130"/>
      <c r="EB542" s="130"/>
      <c r="EC542" s="130"/>
      <c r="ED542" s="130"/>
      <c r="EE542" s="130"/>
      <c r="EF542" s="130"/>
      <c r="EG542" s="130"/>
      <c r="EH542" s="130"/>
      <c r="EI542" s="130"/>
      <c r="EJ542" s="130"/>
      <c r="EK542" s="130"/>
      <c r="EL542" s="130"/>
      <c r="EM542" s="130"/>
      <c r="EN542" s="130"/>
      <c r="EO542" s="130"/>
      <c r="EP542" s="30"/>
      <c r="EQ542" s="30"/>
      <c r="ER542" s="30"/>
      <c r="ES542" s="30"/>
      <c r="ET542" s="30"/>
      <c r="EU542" s="30"/>
      <c r="EV542" s="30"/>
      <c r="EW542" s="30"/>
      <c r="EX542" s="30"/>
      <c r="EY542" s="135"/>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152" t="s">
        <v>1068</v>
      </c>
      <c r="GE542" s="152" t="s">
        <v>1068</v>
      </c>
      <c r="GF542" s="30">
        <v>2</v>
      </c>
      <c r="GG542" s="30">
        <v>2</v>
      </c>
      <c r="GH542" s="30">
        <v>2</v>
      </c>
      <c r="GI542" s="30">
        <v>2</v>
      </c>
      <c r="GJ542" s="23">
        <v>1</v>
      </c>
      <c r="GK542" s="23">
        <v>1</v>
      </c>
      <c r="GL542" s="30">
        <v>2</v>
      </c>
      <c r="GM542" s="30">
        <v>2</v>
      </c>
      <c r="GN542" s="30">
        <v>2</v>
      </c>
      <c r="GO542" s="30">
        <v>2</v>
      </c>
      <c r="GP542" s="30">
        <v>2</v>
      </c>
      <c r="GQ542" s="30">
        <v>2</v>
      </c>
      <c r="GR542" s="30">
        <v>2</v>
      </c>
      <c r="GS542" s="23">
        <v>1</v>
      </c>
      <c r="GT542" s="30">
        <v>2</v>
      </c>
      <c r="GU542" s="30">
        <v>2</v>
      </c>
      <c r="GV542" s="30">
        <v>2</v>
      </c>
      <c r="GW542" s="30"/>
      <c r="GX542" s="30">
        <v>2</v>
      </c>
      <c r="GY542" s="224">
        <f>COUNTIF(GF542:GX542,"2")</f>
        <v>15</v>
      </c>
      <c r="GZ542" s="225">
        <f t="shared" ref="GZ542" si="1807">GY542/(GY542+HA542+HC542+HE542)</f>
        <v>0.83333333333333337</v>
      </c>
      <c r="HA542" s="224">
        <f>COUNTIF(GG542:GX542,"1")</f>
        <v>3</v>
      </c>
      <c r="HB542" s="225">
        <f t="shared" ref="HB542" si="1808">HA542/(GY542+HA542+HC542+HE542)</f>
        <v>0.16666666666666666</v>
      </c>
      <c r="HC542" s="224">
        <f>COUNTIF(GG542:GX542,"0")</f>
        <v>0</v>
      </c>
      <c r="HD542" s="225">
        <f t="shared" ref="HD542" si="1809">HC542/(GY542+HA542+HC542+HE542)</f>
        <v>0</v>
      </c>
      <c r="HE542" s="224">
        <f>COUNTIF(GG542:GX542,"KĐG")</f>
        <v>0</v>
      </c>
      <c r="HF542" s="225">
        <f t="shared" ref="HF542" si="1810">HE542/(GY542+HA542+HC542+HE542)</f>
        <v>0</v>
      </c>
      <c r="HG542" s="226">
        <f t="shared" ref="HG542" si="1811">(((GY542*2)+(HA542*1)+(HC542*0)))/(GY542+HA542+HC542)</f>
        <v>1.8333333333333333</v>
      </c>
      <c r="HH542" s="169" t="str">
        <f t="shared" ref="HH542" si="1812">IF(HF542&gt;=50%,"KĐG",IF(HG542&gt;=1.6,"ĐMT",IF(HG542&gt;=1,"CCG","CĐ")))</f>
        <v>ĐMT</v>
      </c>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130"/>
      <c r="LE542" s="130"/>
      <c r="LF542" s="130"/>
      <c r="LG542" s="130"/>
      <c r="LH542" s="130"/>
      <c r="LI542" s="130"/>
      <c r="LJ542" s="130"/>
      <c r="LK542" s="130"/>
      <c r="LL542" s="130"/>
      <c r="LM542" s="130"/>
      <c r="LN542" s="130"/>
      <c r="LO542" s="130"/>
      <c r="LP542" s="130"/>
      <c r="LQ542" s="130"/>
      <c r="LR542" s="130"/>
      <c r="LS542" s="130"/>
      <c r="LT542" s="130"/>
      <c r="LU542" s="130"/>
      <c r="LV542" s="130"/>
      <c r="LW542" s="130"/>
      <c r="LX542" s="135"/>
      <c r="LY542" s="30"/>
      <c r="LZ542" s="30"/>
      <c r="MA542" s="30"/>
      <c r="MB542" s="30"/>
      <c r="MC542" s="30"/>
      <c r="MD542" s="30"/>
      <c r="ME542" s="30"/>
      <c r="MF542" s="30"/>
      <c r="MG542" s="30"/>
      <c r="MH542" s="30"/>
      <c r="MI542" s="30"/>
      <c r="MJ542" s="30"/>
      <c r="MK542" s="30"/>
      <c r="ML542" s="30"/>
      <c r="MM542" s="30"/>
      <c r="MN542" s="30"/>
      <c r="MO542" s="30"/>
      <c r="MP542" s="30"/>
      <c r="MQ542" s="30"/>
      <c r="MR542" s="30"/>
      <c r="MS542" s="30"/>
      <c r="MT542" s="30"/>
      <c r="MU542" s="30"/>
      <c r="MV542" s="30"/>
      <c r="MW542" s="30"/>
      <c r="MX542" s="30"/>
      <c r="MY542" s="30"/>
      <c r="MZ542" s="30"/>
      <c r="NA542" s="30"/>
      <c r="NB542" s="30"/>
      <c r="NC542" s="135"/>
      <c r="ND542" s="30"/>
      <c r="NE542" s="30"/>
      <c r="NF542" s="30"/>
      <c r="NG542" s="30"/>
      <c r="NH542" s="30"/>
      <c r="NI542" s="30"/>
      <c r="NJ542" s="30"/>
      <c r="NK542" s="30"/>
      <c r="NL542" s="30"/>
      <c r="NM542" s="30"/>
      <c r="NN542" s="30"/>
      <c r="NO542" s="30"/>
      <c r="NP542" s="30"/>
      <c r="NQ542" s="30"/>
      <c r="NR542" s="30"/>
      <c r="NS542" s="30"/>
      <c r="NT542" s="30"/>
      <c r="NU542" s="30"/>
      <c r="NV542" s="30"/>
      <c r="NW542" s="30"/>
      <c r="NX542" s="30"/>
      <c r="NY542" s="30"/>
      <c r="NZ542" s="30"/>
      <c r="OA542" s="30"/>
      <c r="OB542" s="30"/>
      <c r="OC542" s="30"/>
      <c r="OD542" s="30"/>
      <c r="OE542" s="30"/>
      <c r="OF542" s="30"/>
      <c r="OG542" s="30"/>
      <c r="OH542" s="30"/>
      <c r="OI542" s="30"/>
      <c r="OJ542" s="30"/>
      <c r="OK542" s="30"/>
      <c r="OL542" s="30"/>
      <c r="OM542" s="30">
        <f t="shared" si="1644"/>
        <v>1</v>
      </c>
      <c r="ON542" s="80"/>
    </row>
    <row r="543" spans="1:404" ht="21" customHeight="1">
      <c r="A543" s="310"/>
      <c r="B543" s="80">
        <v>149</v>
      </c>
      <c r="C543" s="16" t="s">
        <v>413</v>
      </c>
      <c r="D543" s="82" t="s">
        <v>0</v>
      </c>
      <c r="E543" s="16" t="s">
        <v>414</v>
      </c>
      <c r="F543" s="82" t="s">
        <v>2</v>
      </c>
      <c r="G543" s="82"/>
      <c r="H543" s="89" t="s">
        <v>805</v>
      </c>
      <c r="I543" s="49" t="s">
        <v>806</v>
      </c>
      <c r="J543" s="79"/>
      <c r="K543" s="30" t="s">
        <v>958</v>
      </c>
      <c r="L543" s="30" t="s">
        <v>957</v>
      </c>
      <c r="M543" s="29" t="s">
        <v>985</v>
      </c>
      <c r="N543" s="93" t="s">
        <v>639</v>
      </c>
      <c r="O543" s="301"/>
      <c r="P543" s="301"/>
      <c r="Q543" s="30"/>
      <c r="R543" s="30"/>
      <c r="S543" s="30"/>
      <c r="T543" s="30"/>
      <c r="U543" s="30"/>
      <c r="V543" s="30"/>
      <c r="W543" s="30" t="s">
        <v>27</v>
      </c>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130"/>
      <c r="CP543" s="130"/>
      <c r="CQ543" s="130"/>
      <c r="CR543" s="130"/>
      <c r="CS543" s="130"/>
      <c r="CT543" s="130"/>
      <c r="CU543" s="130"/>
      <c r="CV543" s="130"/>
      <c r="CW543" s="130"/>
      <c r="CX543" s="130"/>
      <c r="CY543" s="30"/>
      <c r="CZ543" s="30"/>
      <c r="DA543" s="30"/>
      <c r="DB543" s="30"/>
      <c r="DC543" s="30"/>
      <c r="DD543" s="30"/>
      <c r="DE543" s="30"/>
      <c r="DF543" s="30"/>
      <c r="DG543" s="30"/>
      <c r="DH543" s="135"/>
      <c r="DI543" s="30"/>
      <c r="DJ543" s="30"/>
      <c r="DK543" s="30"/>
      <c r="DL543" s="30"/>
      <c r="DM543" s="30"/>
      <c r="DN543" s="30"/>
      <c r="DO543" s="30"/>
      <c r="DP543" s="30"/>
      <c r="DQ543" s="30"/>
      <c r="DR543" s="135"/>
      <c r="DS543" s="30"/>
      <c r="DT543" s="30"/>
      <c r="DU543" s="30"/>
      <c r="DV543" s="130"/>
      <c r="DW543" s="130"/>
      <c r="DX543" s="130"/>
      <c r="DY543" s="130"/>
      <c r="DZ543" s="130"/>
      <c r="EA543" s="130"/>
      <c r="EB543" s="130"/>
      <c r="EC543" s="130"/>
      <c r="ED543" s="130"/>
      <c r="EE543" s="130"/>
      <c r="EF543" s="130"/>
      <c r="EG543" s="130"/>
      <c r="EH543" s="130"/>
      <c r="EI543" s="130"/>
      <c r="EJ543" s="130"/>
      <c r="EK543" s="130"/>
      <c r="EL543" s="130"/>
      <c r="EM543" s="130"/>
      <c r="EN543" s="130"/>
      <c r="EO543" s="130"/>
      <c r="EP543" s="30"/>
      <c r="EQ543" s="30"/>
      <c r="ER543" s="30"/>
      <c r="ES543" s="30"/>
      <c r="ET543" s="30"/>
      <c r="EU543" s="30"/>
      <c r="EV543" s="30"/>
      <c r="EW543" s="30"/>
      <c r="EX543" s="30"/>
      <c r="EY543" s="135"/>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152" t="s">
        <v>1068</v>
      </c>
      <c r="HJ543" s="152" t="s">
        <v>1068</v>
      </c>
      <c r="HK543" s="152" t="s">
        <v>1068</v>
      </c>
      <c r="HL543" s="152" t="s">
        <v>1068</v>
      </c>
      <c r="HM543" s="152" t="s">
        <v>1068</v>
      </c>
      <c r="HN543" s="30">
        <v>2</v>
      </c>
      <c r="HO543" s="30">
        <v>1</v>
      </c>
      <c r="HP543" s="30">
        <v>2</v>
      </c>
      <c r="HQ543" s="30">
        <v>2</v>
      </c>
      <c r="HR543" s="23">
        <v>2</v>
      </c>
      <c r="HS543" s="23">
        <v>2</v>
      </c>
      <c r="HT543" s="30">
        <v>2</v>
      </c>
      <c r="HU543" s="30">
        <v>1</v>
      </c>
      <c r="HV543" s="30">
        <v>2</v>
      </c>
      <c r="HW543" s="30">
        <v>2</v>
      </c>
      <c r="HX543" s="30">
        <v>2</v>
      </c>
      <c r="HY543" s="30">
        <v>2</v>
      </c>
      <c r="HZ543" s="30">
        <v>2</v>
      </c>
      <c r="IA543" s="23">
        <v>1</v>
      </c>
      <c r="IB543" s="30">
        <v>2</v>
      </c>
      <c r="IC543" s="30">
        <v>2</v>
      </c>
      <c r="ID543" s="30">
        <v>2</v>
      </c>
      <c r="IE543" s="30"/>
      <c r="IF543" s="30">
        <v>2</v>
      </c>
      <c r="IG543" s="234">
        <f>COUNTIF(HN543:IF543,"2")</f>
        <v>15</v>
      </c>
      <c r="IH543" s="235">
        <f t="shared" ref="IH543" si="1813">IG543/(IG543+II543+IK543+IM543)</f>
        <v>0.83333333333333337</v>
      </c>
      <c r="II543" s="234">
        <f>COUNTIF(HO543:IF543,"1")</f>
        <v>3</v>
      </c>
      <c r="IJ543" s="235">
        <f t="shared" ref="IJ543" si="1814">II543/(IG543+II543+IK543+IM543)</f>
        <v>0.16666666666666666</v>
      </c>
      <c r="IK543" s="234">
        <f>COUNTIF(HO543:IF543,"0")</f>
        <v>0</v>
      </c>
      <c r="IL543" s="235">
        <f t="shared" ref="IL543" si="1815">IK543/(IG543+II543+IK543+IM543)</f>
        <v>0</v>
      </c>
      <c r="IM543" s="234">
        <f>COUNTIF(HO543:IF543,"KĐG")</f>
        <v>0</v>
      </c>
      <c r="IN543" s="235">
        <f t="shared" ref="IN543" si="1816">IM543/(IG543+II543+IK543+IM543)</f>
        <v>0</v>
      </c>
      <c r="IO543" s="236">
        <f t="shared" ref="IO543" si="1817">(((IG543*2)+(II543*1)+(IK543*0)))/(IG543+II543+IK543)</f>
        <v>1.8333333333333333</v>
      </c>
      <c r="IP543" s="169" t="str">
        <f t="shared" ref="IP543" si="1818">IF(IN543&gt;=50%,"KĐG",IF(IO543&gt;=1.6,"ĐMT",IF(IO543&gt;=1,"CCG","CĐ")))</f>
        <v>ĐMT</v>
      </c>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c r="JW543" s="30"/>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30"/>
      <c r="KX543" s="30"/>
      <c r="KY543" s="30"/>
      <c r="KZ543" s="30"/>
      <c r="LA543" s="30"/>
      <c r="LB543" s="30"/>
      <c r="LC543" s="30"/>
      <c r="LD543" s="130"/>
      <c r="LE543" s="130"/>
      <c r="LF543" s="130"/>
      <c r="LG543" s="130"/>
      <c r="LH543" s="130"/>
      <c r="LI543" s="130"/>
      <c r="LJ543" s="130"/>
      <c r="LK543" s="130"/>
      <c r="LL543" s="130"/>
      <c r="LM543" s="130"/>
      <c r="LN543" s="130"/>
      <c r="LO543" s="130"/>
      <c r="LP543" s="130"/>
      <c r="LQ543" s="130"/>
      <c r="LR543" s="130"/>
      <c r="LS543" s="130"/>
      <c r="LT543" s="130"/>
      <c r="LU543" s="130"/>
      <c r="LV543" s="130"/>
      <c r="LW543" s="130"/>
      <c r="LX543" s="135"/>
      <c r="LY543" s="30"/>
      <c r="LZ543" s="30"/>
      <c r="MA543" s="30"/>
      <c r="MB543" s="30"/>
      <c r="MC543" s="30"/>
      <c r="MD543" s="30"/>
      <c r="ME543" s="30"/>
      <c r="MF543" s="30"/>
      <c r="MG543" s="30"/>
      <c r="MH543" s="30"/>
      <c r="MI543" s="30"/>
      <c r="MJ543" s="30"/>
      <c r="MK543" s="30"/>
      <c r="ML543" s="30"/>
      <c r="MM543" s="30"/>
      <c r="MN543" s="30"/>
      <c r="MO543" s="30"/>
      <c r="MP543" s="30"/>
      <c r="MQ543" s="30"/>
      <c r="MR543" s="30"/>
      <c r="MS543" s="30"/>
      <c r="MT543" s="30"/>
      <c r="MU543" s="30"/>
      <c r="MV543" s="30"/>
      <c r="MW543" s="30"/>
      <c r="MX543" s="30"/>
      <c r="MY543" s="30"/>
      <c r="MZ543" s="30"/>
      <c r="NA543" s="30"/>
      <c r="NB543" s="30"/>
      <c r="NC543" s="135"/>
      <c r="ND543" s="30"/>
      <c r="NE543" s="30"/>
      <c r="NF543" s="30"/>
      <c r="NG543" s="30"/>
      <c r="NH543" s="30"/>
      <c r="NI543" s="30"/>
      <c r="NJ543" s="30"/>
      <c r="NK543" s="30"/>
      <c r="NL543" s="30"/>
      <c r="NM543" s="30"/>
      <c r="NN543" s="30"/>
      <c r="NO543" s="30"/>
      <c r="NP543" s="30"/>
      <c r="NQ543" s="30"/>
      <c r="NR543" s="30"/>
      <c r="NS543" s="30"/>
      <c r="NT543" s="30"/>
      <c r="NU543" s="30"/>
      <c r="NV543" s="30"/>
      <c r="NW543" s="30"/>
      <c r="NX543" s="30"/>
      <c r="NY543" s="30"/>
      <c r="NZ543" s="30"/>
      <c r="OA543" s="30"/>
      <c r="OB543" s="30"/>
      <c r="OC543" s="30"/>
      <c r="OD543" s="30"/>
      <c r="OE543" s="30"/>
      <c r="OF543" s="30"/>
      <c r="OG543" s="30"/>
      <c r="OH543" s="30"/>
      <c r="OI543" s="30"/>
      <c r="OJ543" s="30"/>
      <c r="OK543" s="30"/>
      <c r="OL543" s="30"/>
      <c r="OM543" s="30">
        <f t="shared" si="1644"/>
        <v>1</v>
      </c>
      <c r="ON543" s="80"/>
    </row>
    <row r="544" spans="1:404" ht="39.75" hidden="1" customHeight="1">
      <c r="A544" s="310"/>
      <c r="B544" s="80">
        <v>149</v>
      </c>
      <c r="C544" s="16" t="s">
        <v>413</v>
      </c>
      <c r="D544" s="82" t="s">
        <v>0</v>
      </c>
      <c r="E544" s="16" t="s">
        <v>414</v>
      </c>
      <c r="F544" s="82" t="s">
        <v>2</v>
      </c>
      <c r="G544" s="82"/>
      <c r="H544" s="89" t="s">
        <v>805</v>
      </c>
      <c r="I544" s="49" t="s">
        <v>806</v>
      </c>
      <c r="J544" s="79"/>
      <c r="K544" s="30" t="s">
        <v>958</v>
      </c>
      <c r="L544" s="30" t="s">
        <v>957</v>
      </c>
      <c r="M544" s="29" t="s">
        <v>985</v>
      </c>
      <c r="N544" s="93" t="s">
        <v>639</v>
      </c>
      <c r="O544" s="301"/>
      <c r="P544" s="301"/>
      <c r="Q544" s="30"/>
      <c r="R544" s="30"/>
      <c r="S544" s="30"/>
      <c r="T544" s="30"/>
      <c r="U544" s="30"/>
      <c r="V544" s="30"/>
      <c r="W544" s="30"/>
      <c r="X544" s="30" t="s">
        <v>27</v>
      </c>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130"/>
      <c r="CP544" s="130"/>
      <c r="CQ544" s="130"/>
      <c r="CR544" s="130"/>
      <c r="CS544" s="130"/>
      <c r="CT544" s="130"/>
      <c r="CU544" s="130"/>
      <c r="CV544" s="130"/>
      <c r="CW544" s="130"/>
      <c r="CX544" s="130"/>
      <c r="CY544" s="30"/>
      <c r="CZ544" s="30"/>
      <c r="DA544" s="30"/>
      <c r="DB544" s="30"/>
      <c r="DC544" s="30"/>
      <c r="DD544" s="30"/>
      <c r="DE544" s="30"/>
      <c r="DF544" s="30"/>
      <c r="DG544" s="30"/>
      <c r="DH544" s="135"/>
      <c r="DI544" s="30"/>
      <c r="DJ544" s="30"/>
      <c r="DK544" s="30"/>
      <c r="DL544" s="30"/>
      <c r="DM544" s="30"/>
      <c r="DN544" s="30"/>
      <c r="DO544" s="30"/>
      <c r="DP544" s="30"/>
      <c r="DQ544" s="30"/>
      <c r="DR544" s="135"/>
      <c r="DS544" s="30"/>
      <c r="DT544" s="30"/>
      <c r="DU544" s="30"/>
      <c r="DV544" s="130"/>
      <c r="DW544" s="130"/>
      <c r="DX544" s="130"/>
      <c r="DY544" s="130"/>
      <c r="DZ544" s="130"/>
      <c r="EA544" s="130"/>
      <c r="EB544" s="130"/>
      <c r="EC544" s="130"/>
      <c r="ED544" s="130"/>
      <c r="EE544" s="130"/>
      <c r="EF544" s="130"/>
      <c r="EG544" s="130"/>
      <c r="EH544" s="130"/>
      <c r="EI544" s="130"/>
      <c r="EJ544" s="130"/>
      <c r="EK544" s="130"/>
      <c r="EL544" s="130"/>
      <c r="EM544" s="130"/>
      <c r="EN544" s="130"/>
      <c r="EO544" s="130"/>
      <c r="EP544" s="30"/>
      <c r="EQ544" s="30"/>
      <c r="ER544" s="30"/>
      <c r="ES544" s="30"/>
      <c r="ET544" s="30"/>
      <c r="EU544" s="30"/>
      <c r="EV544" s="30"/>
      <c r="EW544" s="30"/>
      <c r="EX544" s="30"/>
      <c r="EY544" s="135"/>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130"/>
      <c r="LE544" s="130"/>
      <c r="LF544" s="130"/>
      <c r="LG544" s="130"/>
      <c r="LH544" s="130"/>
      <c r="LI544" s="130"/>
      <c r="LJ544" s="130"/>
      <c r="LK544" s="130"/>
      <c r="LL544" s="130"/>
      <c r="LM544" s="130"/>
      <c r="LN544" s="130"/>
      <c r="LO544" s="130"/>
      <c r="LP544" s="130"/>
      <c r="LQ544" s="130"/>
      <c r="LR544" s="130"/>
      <c r="LS544" s="130"/>
      <c r="LT544" s="130"/>
      <c r="LU544" s="130"/>
      <c r="LV544" s="130"/>
      <c r="LW544" s="130"/>
      <c r="LX544" s="135"/>
      <c r="LY544" s="30"/>
      <c r="LZ544" s="30"/>
      <c r="MA544" s="30"/>
      <c r="MB544" s="30"/>
      <c r="MC544" s="30"/>
      <c r="MD544" s="30"/>
      <c r="ME544" s="30"/>
      <c r="MF544" s="30"/>
      <c r="MG544" s="30"/>
      <c r="MH544" s="30"/>
      <c r="MI544" s="30"/>
      <c r="MJ544" s="30"/>
      <c r="MK544" s="30"/>
      <c r="ML544" s="30"/>
      <c r="MM544" s="30"/>
      <c r="MN544" s="30"/>
      <c r="MO544" s="30"/>
      <c r="MP544" s="30"/>
      <c r="MQ544" s="30"/>
      <c r="MR544" s="30"/>
      <c r="MS544" s="30"/>
      <c r="MT544" s="30"/>
      <c r="MU544" s="30"/>
      <c r="MV544" s="30"/>
      <c r="MW544" s="30"/>
      <c r="MX544" s="30"/>
      <c r="MY544" s="30"/>
      <c r="MZ544" s="30"/>
      <c r="NA544" s="30"/>
      <c r="NB544" s="30"/>
      <c r="NC544" s="135"/>
      <c r="ND544" s="30"/>
      <c r="NE544" s="30"/>
      <c r="NF544" s="30"/>
      <c r="NG544" s="30"/>
      <c r="NH544" s="30"/>
      <c r="NI544" s="30"/>
      <c r="NJ544" s="30"/>
      <c r="NK544" s="30"/>
      <c r="NL544" s="30"/>
      <c r="NM544" s="30"/>
      <c r="NN544" s="30"/>
      <c r="NO544" s="30"/>
      <c r="NP544" s="30"/>
      <c r="NQ544" s="30"/>
      <c r="NR544" s="30"/>
      <c r="NS544" s="30"/>
      <c r="NT544" s="30"/>
      <c r="NU544" s="30"/>
      <c r="NV544" s="30"/>
      <c r="NW544" s="30"/>
      <c r="NX544" s="30"/>
      <c r="NY544" s="30"/>
      <c r="NZ544" s="30"/>
      <c r="OA544" s="30"/>
      <c r="OB544" s="30"/>
      <c r="OC544" s="30"/>
      <c r="OD544" s="30"/>
      <c r="OE544" s="30"/>
      <c r="OF544" s="30"/>
      <c r="OG544" s="30"/>
      <c r="OH544" s="30"/>
      <c r="OI544" s="30"/>
      <c r="OJ544" s="30"/>
      <c r="OK544" s="30"/>
      <c r="OL544" s="30"/>
      <c r="OM544" s="30">
        <f t="shared" si="1644"/>
        <v>1</v>
      </c>
      <c r="ON544" s="80"/>
    </row>
    <row r="545" spans="1:423" ht="39.75" hidden="1" customHeight="1">
      <c r="A545" s="310"/>
      <c r="B545" s="80">
        <v>149</v>
      </c>
      <c r="C545" s="16" t="s">
        <v>413</v>
      </c>
      <c r="D545" s="82" t="s">
        <v>0</v>
      </c>
      <c r="E545" s="16" t="s">
        <v>414</v>
      </c>
      <c r="F545" s="82" t="s">
        <v>2</v>
      </c>
      <c r="G545" s="82"/>
      <c r="H545" s="89" t="s">
        <v>805</v>
      </c>
      <c r="I545" s="49" t="s">
        <v>806</v>
      </c>
      <c r="J545" s="79"/>
      <c r="K545" s="30" t="s">
        <v>958</v>
      </c>
      <c r="L545" s="30" t="s">
        <v>957</v>
      </c>
      <c r="M545" s="29" t="s">
        <v>985</v>
      </c>
      <c r="N545" s="93" t="s">
        <v>639</v>
      </c>
      <c r="O545" s="301"/>
      <c r="P545" s="301"/>
      <c r="Q545" s="30"/>
      <c r="R545" s="30"/>
      <c r="S545" s="30"/>
      <c r="T545" s="30"/>
      <c r="U545" s="30"/>
      <c r="V545" s="30"/>
      <c r="W545" s="30"/>
      <c r="X545" s="30"/>
      <c r="Y545" s="30" t="s">
        <v>27</v>
      </c>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130"/>
      <c r="CP545" s="130"/>
      <c r="CQ545" s="130"/>
      <c r="CR545" s="130"/>
      <c r="CS545" s="130"/>
      <c r="CT545" s="130"/>
      <c r="CU545" s="130"/>
      <c r="CV545" s="130"/>
      <c r="CW545" s="130"/>
      <c r="CX545" s="130"/>
      <c r="CY545" s="30"/>
      <c r="CZ545" s="30"/>
      <c r="DA545" s="30"/>
      <c r="DB545" s="30"/>
      <c r="DC545" s="30"/>
      <c r="DD545" s="30"/>
      <c r="DE545" s="30"/>
      <c r="DF545" s="30"/>
      <c r="DG545" s="30"/>
      <c r="DH545" s="135"/>
      <c r="DI545" s="30"/>
      <c r="DJ545" s="30"/>
      <c r="DK545" s="30"/>
      <c r="DL545" s="30"/>
      <c r="DM545" s="30"/>
      <c r="DN545" s="30"/>
      <c r="DO545" s="30"/>
      <c r="DP545" s="30"/>
      <c r="DQ545" s="30"/>
      <c r="DR545" s="135"/>
      <c r="DS545" s="30"/>
      <c r="DT545" s="30"/>
      <c r="DU545" s="30"/>
      <c r="DV545" s="130"/>
      <c r="DW545" s="130"/>
      <c r="DX545" s="130"/>
      <c r="DY545" s="130"/>
      <c r="DZ545" s="130"/>
      <c r="EA545" s="130"/>
      <c r="EB545" s="130"/>
      <c r="EC545" s="130"/>
      <c r="ED545" s="130"/>
      <c r="EE545" s="130"/>
      <c r="EF545" s="130"/>
      <c r="EG545" s="130"/>
      <c r="EH545" s="130"/>
      <c r="EI545" s="130"/>
      <c r="EJ545" s="130"/>
      <c r="EK545" s="130"/>
      <c r="EL545" s="130"/>
      <c r="EM545" s="130"/>
      <c r="EN545" s="130"/>
      <c r="EO545" s="130"/>
      <c r="EP545" s="30"/>
      <c r="EQ545" s="30"/>
      <c r="ER545" s="30"/>
      <c r="ES545" s="30"/>
      <c r="ET545" s="30"/>
      <c r="EU545" s="30"/>
      <c r="EV545" s="30"/>
      <c r="EW545" s="30"/>
      <c r="EX545" s="30"/>
      <c r="EY545" s="135"/>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c r="JW545" s="30"/>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30"/>
      <c r="KX545" s="30"/>
      <c r="KY545" s="30"/>
      <c r="KZ545" s="30"/>
      <c r="LA545" s="30"/>
      <c r="LB545" s="30"/>
      <c r="LC545" s="30"/>
      <c r="LD545" s="130"/>
      <c r="LE545" s="130"/>
      <c r="LF545" s="130"/>
      <c r="LG545" s="130"/>
      <c r="LH545" s="130"/>
      <c r="LI545" s="130"/>
      <c r="LJ545" s="130"/>
      <c r="LK545" s="130"/>
      <c r="LL545" s="130"/>
      <c r="LM545" s="130"/>
      <c r="LN545" s="130"/>
      <c r="LO545" s="130"/>
      <c r="LP545" s="130"/>
      <c r="LQ545" s="130"/>
      <c r="LR545" s="130"/>
      <c r="LS545" s="130"/>
      <c r="LT545" s="130"/>
      <c r="LU545" s="130"/>
      <c r="LV545" s="130"/>
      <c r="LW545" s="130"/>
      <c r="LX545" s="135"/>
      <c r="LY545" s="30"/>
      <c r="LZ545" s="30"/>
      <c r="MA545" s="30"/>
      <c r="MB545" s="30"/>
      <c r="MC545" s="30"/>
      <c r="MD545" s="30"/>
      <c r="ME545" s="30"/>
      <c r="MF545" s="30"/>
      <c r="MG545" s="30"/>
      <c r="MH545" s="30"/>
      <c r="MI545" s="30"/>
      <c r="MJ545" s="30"/>
      <c r="MK545" s="30"/>
      <c r="ML545" s="30"/>
      <c r="MM545" s="30"/>
      <c r="MN545" s="30"/>
      <c r="MO545" s="30"/>
      <c r="MP545" s="30"/>
      <c r="MQ545" s="30"/>
      <c r="MR545" s="30"/>
      <c r="MS545" s="30"/>
      <c r="MT545" s="30"/>
      <c r="MU545" s="30"/>
      <c r="MV545" s="30"/>
      <c r="MW545" s="30"/>
      <c r="MX545" s="30"/>
      <c r="MY545" s="30"/>
      <c r="MZ545" s="30"/>
      <c r="NA545" s="30"/>
      <c r="NB545" s="30"/>
      <c r="NC545" s="135"/>
      <c r="ND545" s="30"/>
      <c r="NE545" s="30"/>
      <c r="NF545" s="30"/>
      <c r="NG545" s="30"/>
      <c r="NH545" s="30"/>
      <c r="NI545" s="30"/>
      <c r="NJ545" s="30"/>
      <c r="NK545" s="30"/>
      <c r="NL545" s="30"/>
      <c r="NM545" s="30"/>
      <c r="NN545" s="30"/>
      <c r="NO545" s="30"/>
      <c r="NP545" s="30"/>
      <c r="NQ545" s="30"/>
      <c r="NR545" s="30"/>
      <c r="NS545" s="30"/>
      <c r="NT545" s="30"/>
      <c r="NU545" s="30"/>
      <c r="NV545" s="30"/>
      <c r="NW545" s="30"/>
      <c r="NX545" s="30"/>
      <c r="NY545" s="30"/>
      <c r="NZ545" s="30"/>
      <c r="OA545" s="30"/>
      <c r="OB545" s="30"/>
      <c r="OC545" s="30"/>
      <c r="OD545" s="30"/>
      <c r="OE545" s="30"/>
      <c r="OF545" s="30"/>
      <c r="OG545" s="30"/>
      <c r="OH545" s="30"/>
      <c r="OI545" s="30"/>
      <c r="OJ545" s="30"/>
      <c r="OK545" s="30"/>
      <c r="OL545" s="30"/>
      <c r="OM545" s="30">
        <f t="shared" si="1644"/>
        <v>1</v>
      </c>
      <c r="ON545" s="80"/>
    </row>
    <row r="546" spans="1:423" ht="39.75" hidden="1" customHeight="1">
      <c r="A546" s="310"/>
      <c r="B546" s="80">
        <v>149</v>
      </c>
      <c r="C546" s="16" t="s">
        <v>413</v>
      </c>
      <c r="D546" s="82" t="s">
        <v>0</v>
      </c>
      <c r="E546" s="16" t="s">
        <v>414</v>
      </c>
      <c r="F546" s="82" t="s">
        <v>2</v>
      </c>
      <c r="G546" s="82"/>
      <c r="H546" s="89" t="s">
        <v>805</v>
      </c>
      <c r="I546" s="49" t="s">
        <v>806</v>
      </c>
      <c r="J546" s="79"/>
      <c r="K546" s="30" t="s">
        <v>958</v>
      </c>
      <c r="L546" s="30" t="s">
        <v>957</v>
      </c>
      <c r="M546" s="29" t="s">
        <v>985</v>
      </c>
      <c r="N546" s="93" t="s">
        <v>639</v>
      </c>
      <c r="O546" s="301"/>
      <c r="P546" s="301"/>
      <c r="Q546" s="30"/>
      <c r="R546" s="30"/>
      <c r="S546" s="30"/>
      <c r="T546" s="30"/>
      <c r="U546" s="30"/>
      <c r="V546" s="30"/>
      <c r="W546" s="30"/>
      <c r="X546" s="30"/>
      <c r="Y546" s="30"/>
      <c r="Z546" s="30" t="s">
        <v>27</v>
      </c>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130"/>
      <c r="CP546" s="130"/>
      <c r="CQ546" s="130"/>
      <c r="CR546" s="130"/>
      <c r="CS546" s="130"/>
      <c r="CT546" s="130"/>
      <c r="CU546" s="130"/>
      <c r="CV546" s="130"/>
      <c r="CW546" s="130"/>
      <c r="CX546" s="130"/>
      <c r="CY546" s="30"/>
      <c r="CZ546" s="30"/>
      <c r="DA546" s="30"/>
      <c r="DB546" s="30"/>
      <c r="DC546" s="30"/>
      <c r="DD546" s="30"/>
      <c r="DE546" s="30"/>
      <c r="DF546" s="30"/>
      <c r="DG546" s="30"/>
      <c r="DH546" s="135"/>
      <c r="DI546" s="30"/>
      <c r="DJ546" s="30"/>
      <c r="DK546" s="30"/>
      <c r="DL546" s="30"/>
      <c r="DM546" s="30"/>
      <c r="DN546" s="30"/>
      <c r="DO546" s="30"/>
      <c r="DP546" s="30"/>
      <c r="DQ546" s="30"/>
      <c r="DR546" s="135"/>
      <c r="DS546" s="30"/>
      <c r="DT546" s="30"/>
      <c r="DU546" s="30"/>
      <c r="DV546" s="130"/>
      <c r="DW546" s="130"/>
      <c r="DX546" s="130"/>
      <c r="DY546" s="130"/>
      <c r="DZ546" s="130"/>
      <c r="EA546" s="130"/>
      <c r="EB546" s="130"/>
      <c r="EC546" s="130"/>
      <c r="ED546" s="130"/>
      <c r="EE546" s="130"/>
      <c r="EF546" s="130"/>
      <c r="EG546" s="130"/>
      <c r="EH546" s="130"/>
      <c r="EI546" s="130"/>
      <c r="EJ546" s="130"/>
      <c r="EK546" s="130"/>
      <c r="EL546" s="130"/>
      <c r="EM546" s="130"/>
      <c r="EN546" s="130"/>
      <c r="EO546" s="130"/>
      <c r="EP546" s="30"/>
      <c r="EQ546" s="30"/>
      <c r="ER546" s="30"/>
      <c r="ES546" s="30"/>
      <c r="ET546" s="30"/>
      <c r="EU546" s="30"/>
      <c r="EV546" s="30"/>
      <c r="EW546" s="30"/>
      <c r="EX546" s="30"/>
      <c r="EY546" s="135"/>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130"/>
      <c r="LE546" s="130"/>
      <c r="LF546" s="130"/>
      <c r="LG546" s="130"/>
      <c r="LH546" s="130"/>
      <c r="LI546" s="130"/>
      <c r="LJ546" s="130"/>
      <c r="LK546" s="130"/>
      <c r="LL546" s="130"/>
      <c r="LM546" s="130"/>
      <c r="LN546" s="130"/>
      <c r="LO546" s="130"/>
      <c r="LP546" s="130"/>
      <c r="LQ546" s="130"/>
      <c r="LR546" s="130"/>
      <c r="LS546" s="130"/>
      <c r="LT546" s="130"/>
      <c r="LU546" s="130"/>
      <c r="LV546" s="130"/>
      <c r="LW546" s="130"/>
      <c r="LX546" s="135"/>
      <c r="LY546" s="30"/>
      <c r="LZ546" s="30"/>
      <c r="MA546" s="30"/>
      <c r="MB546" s="30"/>
      <c r="MC546" s="30"/>
      <c r="MD546" s="30"/>
      <c r="ME546" s="30"/>
      <c r="MF546" s="30"/>
      <c r="MG546" s="30"/>
      <c r="MH546" s="30"/>
      <c r="MI546" s="30"/>
      <c r="MJ546" s="30"/>
      <c r="MK546" s="30"/>
      <c r="ML546" s="30"/>
      <c r="MM546" s="30"/>
      <c r="MN546" s="30"/>
      <c r="MO546" s="30"/>
      <c r="MP546" s="30"/>
      <c r="MQ546" s="30"/>
      <c r="MR546" s="30"/>
      <c r="MS546" s="30"/>
      <c r="MT546" s="30"/>
      <c r="MU546" s="30"/>
      <c r="MV546" s="30"/>
      <c r="MW546" s="30"/>
      <c r="MX546" s="30"/>
      <c r="MY546" s="30"/>
      <c r="MZ546" s="30"/>
      <c r="NA546" s="30"/>
      <c r="NB546" s="30"/>
      <c r="NC546" s="135"/>
      <c r="ND546" s="30"/>
      <c r="NE546" s="30"/>
      <c r="NF546" s="30"/>
      <c r="NG546" s="30"/>
      <c r="NH546" s="30"/>
      <c r="NI546" s="30"/>
      <c r="NJ546" s="30"/>
      <c r="NK546" s="30"/>
      <c r="NL546" s="30"/>
      <c r="NM546" s="30"/>
      <c r="NN546" s="30"/>
      <c r="NO546" s="30"/>
      <c r="NP546" s="30"/>
      <c r="NQ546" s="30"/>
      <c r="NR546" s="30"/>
      <c r="NS546" s="30"/>
      <c r="NT546" s="30"/>
      <c r="NU546" s="30"/>
      <c r="NV546" s="30"/>
      <c r="NW546" s="30"/>
      <c r="NX546" s="30"/>
      <c r="NY546" s="30"/>
      <c r="NZ546" s="30"/>
      <c r="OA546" s="30"/>
      <c r="OB546" s="30"/>
      <c r="OC546" s="30"/>
      <c r="OD546" s="30"/>
      <c r="OE546" s="30"/>
      <c r="OF546" s="30"/>
      <c r="OG546" s="30"/>
      <c r="OH546" s="30"/>
      <c r="OI546" s="30"/>
      <c r="OJ546" s="30"/>
      <c r="OK546" s="30"/>
      <c r="OL546" s="30"/>
      <c r="OM546" s="30">
        <f t="shared" si="1644"/>
        <v>1</v>
      </c>
      <c r="ON546" s="80"/>
    </row>
    <row r="547" spans="1:423" ht="39.75" hidden="1" customHeight="1">
      <c r="A547" s="311"/>
      <c r="B547" s="80">
        <v>149</v>
      </c>
      <c r="C547" s="16" t="s">
        <v>413</v>
      </c>
      <c r="D547" s="82" t="s">
        <v>0</v>
      </c>
      <c r="E547" s="16" t="s">
        <v>414</v>
      </c>
      <c r="F547" s="82" t="s">
        <v>2</v>
      </c>
      <c r="G547" s="82"/>
      <c r="H547" s="89" t="s">
        <v>805</v>
      </c>
      <c r="I547" s="49" t="s">
        <v>806</v>
      </c>
      <c r="J547" s="79"/>
      <c r="K547" s="30" t="s">
        <v>958</v>
      </c>
      <c r="L547" s="30" t="s">
        <v>957</v>
      </c>
      <c r="M547" s="29" t="s">
        <v>985</v>
      </c>
      <c r="N547" s="93" t="s">
        <v>639</v>
      </c>
      <c r="O547" s="302"/>
      <c r="P547" s="302"/>
      <c r="Q547" s="30"/>
      <c r="R547" s="30"/>
      <c r="S547" s="30"/>
      <c r="T547" s="30"/>
      <c r="U547" s="30"/>
      <c r="V547" s="30"/>
      <c r="W547" s="30"/>
      <c r="X547" s="30"/>
      <c r="Y547" s="30"/>
      <c r="Z547" s="30"/>
      <c r="AA547" s="30" t="s">
        <v>27</v>
      </c>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130"/>
      <c r="CP547" s="130"/>
      <c r="CQ547" s="130"/>
      <c r="CR547" s="130"/>
      <c r="CS547" s="130"/>
      <c r="CT547" s="130"/>
      <c r="CU547" s="130"/>
      <c r="CV547" s="130"/>
      <c r="CW547" s="130"/>
      <c r="CX547" s="130"/>
      <c r="CY547" s="30"/>
      <c r="CZ547" s="30"/>
      <c r="DA547" s="30"/>
      <c r="DB547" s="30"/>
      <c r="DC547" s="30"/>
      <c r="DD547" s="30"/>
      <c r="DE547" s="30"/>
      <c r="DF547" s="30"/>
      <c r="DG547" s="30"/>
      <c r="DH547" s="135"/>
      <c r="DI547" s="30"/>
      <c r="DJ547" s="30"/>
      <c r="DK547" s="30"/>
      <c r="DL547" s="30"/>
      <c r="DM547" s="30"/>
      <c r="DN547" s="30"/>
      <c r="DO547" s="30"/>
      <c r="DP547" s="30"/>
      <c r="DQ547" s="30"/>
      <c r="DR547" s="135"/>
      <c r="DS547" s="30"/>
      <c r="DT547" s="30"/>
      <c r="DU547" s="30"/>
      <c r="DV547" s="130"/>
      <c r="DW547" s="130"/>
      <c r="DX547" s="130"/>
      <c r="DY547" s="130"/>
      <c r="DZ547" s="130"/>
      <c r="EA547" s="130"/>
      <c r="EB547" s="130"/>
      <c r="EC547" s="130"/>
      <c r="ED547" s="130"/>
      <c r="EE547" s="130"/>
      <c r="EF547" s="130"/>
      <c r="EG547" s="130"/>
      <c r="EH547" s="130"/>
      <c r="EI547" s="130"/>
      <c r="EJ547" s="130"/>
      <c r="EK547" s="130"/>
      <c r="EL547" s="130"/>
      <c r="EM547" s="130"/>
      <c r="EN547" s="130"/>
      <c r="EO547" s="130"/>
      <c r="EP547" s="30"/>
      <c r="EQ547" s="30"/>
      <c r="ER547" s="30"/>
      <c r="ES547" s="30"/>
      <c r="ET547" s="30"/>
      <c r="EU547" s="30"/>
      <c r="EV547" s="30"/>
      <c r="EW547" s="30"/>
      <c r="EX547" s="30"/>
      <c r="EY547" s="135"/>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c r="IA547" s="30"/>
      <c r="IB547" s="30"/>
      <c r="IC547" s="30"/>
      <c r="ID547" s="30"/>
      <c r="IE547" s="30"/>
      <c r="IF547" s="30"/>
      <c r="IG547" s="30"/>
      <c r="IH547" s="30"/>
      <c r="II547" s="30"/>
      <c r="IJ547" s="30"/>
      <c r="IK547" s="30"/>
      <c r="IL547" s="30"/>
      <c r="IM547" s="30"/>
      <c r="IN547" s="30"/>
      <c r="IO547" s="30"/>
      <c r="IP547" s="30"/>
      <c r="IQ547" s="30"/>
      <c r="IR547" s="30"/>
      <c r="IS547" s="30"/>
      <c r="IT547" s="30"/>
      <c r="IU547" s="30"/>
      <c r="IV547" s="30"/>
      <c r="IW547" s="30"/>
      <c r="IX547" s="30"/>
      <c r="IY547" s="30"/>
      <c r="IZ547" s="30"/>
      <c r="JA547" s="30"/>
      <c r="JB547" s="30"/>
      <c r="JC547" s="30"/>
      <c r="JD547" s="30"/>
      <c r="JE547" s="30"/>
      <c r="JF547" s="30"/>
      <c r="JG547" s="30"/>
      <c r="JH547" s="30"/>
      <c r="JI547" s="30"/>
      <c r="JJ547" s="30"/>
      <c r="JK547" s="30"/>
      <c r="JL547" s="30"/>
      <c r="JM547" s="30"/>
      <c r="JN547" s="30"/>
      <c r="JO547" s="30"/>
      <c r="JP547" s="30"/>
      <c r="JQ547" s="30"/>
      <c r="JR547" s="30"/>
      <c r="JS547" s="30"/>
      <c r="JT547" s="30"/>
      <c r="JU547" s="30"/>
      <c r="JV547" s="30"/>
      <c r="JW547" s="30"/>
      <c r="JX547" s="30"/>
      <c r="JY547" s="30"/>
      <c r="JZ547" s="30"/>
      <c r="KA547" s="30"/>
      <c r="KB547" s="30"/>
      <c r="KC547" s="30"/>
      <c r="KD547" s="30"/>
      <c r="KE547" s="30"/>
      <c r="KF547" s="30"/>
      <c r="KG547" s="30"/>
      <c r="KH547" s="30"/>
      <c r="KI547" s="30"/>
      <c r="KJ547" s="30"/>
      <c r="KK547" s="30"/>
      <c r="KL547" s="30"/>
      <c r="KM547" s="30"/>
      <c r="KN547" s="30"/>
      <c r="KO547" s="30"/>
      <c r="KP547" s="30"/>
      <c r="KQ547" s="30"/>
      <c r="KR547" s="30"/>
      <c r="KS547" s="30"/>
      <c r="KT547" s="30"/>
      <c r="KU547" s="30"/>
      <c r="KV547" s="30"/>
      <c r="KW547" s="30"/>
      <c r="KX547" s="30"/>
      <c r="KY547" s="30"/>
      <c r="KZ547" s="30"/>
      <c r="LA547" s="30"/>
      <c r="LB547" s="30"/>
      <c r="LC547" s="30"/>
      <c r="LD547" s="130"/>
      <c r="LE547" s="130"/>
      <c r="LF547" s="130"/>
      <c r="LG547" s="130"/>
      <c r="LH547" s="130"/>
      <c r="LI547" s="130"/>
      <c r="LJ547" s="130"/>
      <c r="LK547" s="130"/>
      <c r="LL547" s="130"/>
      <c r="LM547" s="130"/>
      <c r="LN547" s="130"/>
      <c r="LO547" s="130"/>
      <c r="LP547" s="130"/>
      <c r="LQ547" s="130"/>
      <c r="LR547" s="130"/>
      <c r="LS547" s="130"/>
      <c r="LT547" s="130"/>
      <c r="LU547" s="130"/>
      <c r="LV547" s="130"/>
      <c r="LW547" s="130"/>
      <c r="LX547" s="135"/>
      <c r="LY547" s="30"/>
      <c r="LZ547" s="30"/>
      <c r="MA547" s="30"/>
      <c r="MB547" s="30"/>
      <c r="MC547" s="30"/>
      <c r="MD547" s="30"/>
      <c r="ME547" s="30"/>
      <c r="MF547" s="30"/>
      <c r="MG547" s="30"/>
      <c r="MH547" s="30"/>
      <c r="MI547" s="30"/>
      <c r="MJ547" s="30"/>
      <c r="MK547" s="30"/>
      <c r="ML547" s="30"/>
      <c r="MM547" s="30"/>
      <c r="MN547" s="30"/>
      <c r="MO547" s="30"/>
      <c r="MP547" s="30"/>
      <c r="MQ547" s="30"/>
      <c r="MR547" s="30"/>
      <c r="MS547" s="30"/>
      <c r="MT547" s="30"/>
      <c r="MU547" s="30"/>
      <c r="MV547" s="30"/>
      <c r="MW547" s="30"/>
      <c r="MX547" s="30"/>
      <c r="MY547" s="30"/>
      <c r="MZ547" s="30"/>
      <c r="NA547" s="30"/>
      <c r="NB547" s="30"/>
      <c r="NC547" s="135"/>
      <c r="ND547" s="30"/>
      <c r="NE547" s="30"/>
      <c r="NF547" s="30"/>
      <c r="NG547" s="30"/>
      <c r="NH547" s="30"/>
      <c r="NI547" s="30"/>
      <c r="NJ547" s="30"/>
      <c r="NK547" s="30"/>
      <c r="NL547" s="30"/>
      <c r="NM547" s="30"/>
      <c r="NN547" s="30"/>
      <c r="NO547" s="30"/>
      <c r="NP547" s="30"/>
      <c r="NQ547" s="30"/>
      <c r="NR547" s="30"/>
      <c r="NS547" s="30"/>
      <c r="NT547" s="30"/>
      <c r="NU547" s="30"/>
      <c r="NV547" s="30"/>
      <c r="NW547" s="30"/>
      <c r="NX547" s="30"/>
      <c r="NY547" s="30"/>
      <c r="NZ547" s="30"/>
      <c r="OA547" s="30"/>
      <c r="OB547" s="30"/>
      <c r="OC547" s="30"/>
      <c r="OD547" s="30"/>
      <c r="OE547" s="30"/>
      <c r="OF547" s="30"/>
      <c r="OG547" s="30"/>
      <c r="OH547" s="30"/>
      <c r="OI547" s="30"/>
      <c r="OJ547" s="30"/>
      <c r="OK547" s="30"/>
      <c r="OL547" s="30"/>
      <c r="OM547" s="30">
        <f t="shared" si="1644"/>
        <v>1</v>
      </c>
      <c r="ON547" s="80"/>
    </row>
    <row r="548" spans="1:423" s="11" customFormat="1" ht="33" customHeight="1">
      <c r="A548" s="28"/>
      <c r="B548" s="13"/>
      <c r="C548" s="296" t="s">
        <v>47</v>
      </c>
      <c r="D548" s="296"/>
      <c r="E548" s="296"/>
      <c r="F548" s="82"/>
      <c r="G548" s="164">
        <f>G549+G571</f>
        <v>2</v>
      </c>
      <c r="H548" s="12"/>
      <c r="I548" s="17"/>
      <c r="J548" s="54"/>
      <c r="K548" s="105"/>
      <c r="L548" s="105"/>
      <c r="M548" s="105"/>
      <c r="N548" s="105"/>
      <c r="O548" s="25">
        <f>O549+O571</f>
        <v>22</v>
      </c>
      <c r="P548" s="12">
        <f>P549+P571</f>
        <v>22</v>
      </c>
      <c r="Q548" s="108" t="s">
        <v>122</v>
      </c>
      <c r="R548" s="124" t="s">
        <v>122</v>
      </c>
      <c r="S548" s="124" t="s">
        <v>122</v>
      </c>
      <c r="T548" s="124" t="s">
        <v>122</v>
      </c>
      <c r="U548" s="124" t="s">
        <v>122</v>
      </c>
      <c r="V548" s="124" t="s">
        <v>122</v>
      </c>
      <c r="W548" s="124" t="s">
        <v>122</v>
      </c>
      <c r="X548" s="124" t="s">
        <v>122</v>
      </c>
      <c r="Y548" s="124" t="s">
        <v>122</v>
      </c>
      <c r="Z548" s="124" t="s">
        <v>122</v>
      </c>
      <c r="AA548" s="124" t="s">
        <v>122</v>
      </c>
      <c r="AB548" s="124"/>
      <c r="AC548" s="124"/>
      <c r="AD548" s="124"/>
      <c r="AE548" s="119"/>
      <c r="AF548" s="120"/>
      <c r="AG548" s="120"/>
      <c r="AH548" s="120"/>
      <c r="AI548" s="25"/>
      <c r="AJ548" s="25"/>
      <c r="AK548" s="120"/>
      <c r="AL548" s="120"/>
      <c r="AM548" s="120"/>
      <c r="AN548" s="120"/>
      <c r="AO548" s="120"/>
      <c r="AP548" s="25"/>
      <c r="AQ548" s="120"/>
      <c r="AR548" s="25"/>
      <c r="AS548" s="120"/>
      <c r="AT548" s="120"/>
      <c r="AU548" s="120"/>
      <c r="AV548" s="164"/>
      <c r="AW548" s="120"/>
      <c r="AX548" s="120"/>
      <c r="AY548" s="120"/>
      <c r="AZ548" s="120"/>
      <c r="BA548" s="119"/>
      <c r="BB548" s="119"/>
      <c r="BC548" s="119"/>
      <c r="BD548" s="119"/>
      <c r="BE548" s="119"/>
      <c r="BF548" s="119"/>
      <c r="BG548" s="119"/>
      <c r="BH548" s="119"/>
      <c r="BI548" s="119"/>
      <c r="BJ548" s="119"/>
      <c r="BK548" s="120"/>
      <c r="BL548" s="120"/>
      <c r="BM548" s="120"/>
      <c r="BN548" s="164"/>
      <c r="BO548" s="164"/>
      <c r="BP548" s="164"/>
      <c r="BQ548" s="120"/>
      <c r="BR548" s="120"/>
      <c r="BS548" s="120"/>
      <c r="BT548" s="120"/>
      <c r="BU548" s="120"/>
      <c r="BV548" s="120"/>
      <c r="BW548" s="120"/>
      <c r="BX548" s="120"/>
      <c r="BY548" s="120"/>
      <c r="BZ548" s="120"/>
      <c r="CA548" s="120"/>
      <c r="CB548" s="120"/>
      <c r="CC548" s="120"/>
      <c r="CD548" s="120"/>
      <c r="CE548" s="120"/>
      <c r="CF548" s="119"/>
      <c r="CG548" s="119"/>
      <c r="CH548" s="119"/>
      <c r="CI548" s="119"/>
      <c r="CJ548" s="119"/>
      <c r="CK548" s="119"/>
      <c r="CL548" s="119"/>
      <c r="CM548" s="119"/>
      <c r="CN548" s="119"/>
      <c r="CO548" s="125"/>
      <c r="CP548" s="125"/>
      <c r="CQ548" s="125"/>
      <c r="CR548" s="125"/>
      <c r="CS548" s="125"/>
      <c r="CT548" s="125"/>
      <c r="CU548" s="125"/>
      <c r="CV548" s="125"/>
      <c r="CW548" s="125"/>
      <c r="CX548" s="125"/>
      <c r="CY548" s="120"/>
      <c r="CZ548" s="120"/>
      <c r="DA548" s="120"/>
      <c r="DB548" s="120"/>
      <c r="DC548" s="120"/>
      <c r="DD548" s="120"/>
      <c r="DE548" s="120"/>
      <c r="DF548" s="120"/>
      <c r="DG548" s="120"/>
      <c r="DH548" s="126"/>
      <c r="DI548" s="120"/>
      <c r="DJ548" s="120"/>
      <c r="DK548" s="120"/>
      <c r="DL548" s="120"/>
      <c r="DM548" s="120"/>
      <c r="DN548" s="120"/>
      <c r="DO548" s="120"/>
      <c r="DP548" s="120"/>
      <c r="DQ548" s="120"/>
      <c r="DR548" s="126"/>
      <c r="DS548" s="119"/>
      <c r="DT548" s="119"/>
      <c r="DU548" s="119"/>
      <c r="DV548" s="125"/>
      <c r="DW548" s="203"/>
      <c r="DX548" s="203"/>
      <c r="DY548" s="203"/>
      <c r="DZ548" s="203"/>
      <c r="EA548" s="203"/>
      <c r="EB548" s="203"/>
      <c r="EC548" s="203"/>
      <c r="ED548" s="203"/>
      <c r="EE548" s="125"/>
      <c r="EF548" s="125"/>
      <c r="EG548" s="125"/>
      <c r="EH548" s="125"/>
      <c r="EI548" s="125"/>
      <c r="EJ548" s="125"/>
      <c r="EK548" s="125"/>
      <c r="EL548" s="125"/>
      <c r="EM548" s="125"/>
      <c r="EN548" s="125"/>
      <c r="EO548" s="125"/>
      <c r="EP548" s="120"/>
      <c r="EQ548" s="120"/>
      <c r="ER548" s="120"/>
      <c r="ES548" s="120"/>
      <c r="ET548" s="120"/>
      <c r="EU548" s="120"/>
      <c r="EV548" s="120"/>
      <c r="EW548" s="120"/>
      <c r="EX548" s="120"/>
      <c r="EY548" s="126"/>
      <c r="EZ548" s="119"/>
      <c r="FA548" s="119"/>
      <c r="FB548" s="119"/>
      <c r="FC548" s="120"/>
      <c r="FD548" s="120"/>
      <c r="FE548" s="120"/>
      <c r="FF548" s="120"/>
      <c r="FG548" s="120"/>
      <c r="FH548" s="120"/>
      <c r="FI548" s="120"/>
      <c r="FJ548" s="120"/>
      <c r="FK548" s="120"/>
      <c r="FL548" s="120"/>
      <c r="FM548" s="120"/>
      <c r="FN548" s="120"/>
      <c r="FO548" s="120"/>
      <c r="FP548" s="120"/>
      <c r="FQ548" s="120"/>
      <c r="FR548" s="120"/>
      <c r="FS548" s="120"/>
      <c r="FT548" s="120"/>
      <c r="FU548" s="119"/>
      <c r="FV548" s="119"/>
      <c r="FW548" s="119"/>
      <c r="FX548" s="119"/>
      <c r="FY548" s="119"/>
      <c r="FZ548" s="119"/>
      <c r="GA548" s="119"/>
      <c r="GB548" s="119"/>
      <c r="GC548" s="119"/>
      <c r="GD548" s="119"/>
      <c r="GE548" s="119"/>
      <c r="GF548" s="119"/>
      <c r="GG548" s="120"/>
      <c r="GH548" s="120"/>
      <c r="GI548" s="120"/>
      <c r="GJ548" s="120"/>
      <c r="GK548" s="120"/>
      <c r="GL548" s="120"/>
      <c r="GM548" s="120"/>
      <c r="GN548" s="120"/>
      <c r="GO548" s="164"/>
      <c r="GP548" s="164"/>
      <c r="GQ548" s="164"/>
      <c r="GR548" s="164"/>
      <c r="GS548" s="164"/>
      <c r="GT548" s="120"/>
      <c r="GU548" s="120"/>
      <c r="GV548" s="120"/>
      <c r="GW548" s="120"/>
      <c r="GX548" s="119"/>
      <c r="GY548" s="119"/>
      <c r="GZ548" s="119"/>
      <c r="HA548" s="119"/>
      <c r="HB548" s="119"/>
      <c r="HC548" s="119"/>
      <c r="HD548" s="119"/>
      <c r="HE548" s="119"/>
      <c r="HF548" s="119"/>
      <c r="HG548" s="119"/>
      <c r="HH548" s="119"/>
      <c r="HI548" s="120"/>
      <c r="HJ548" s="119"/>
      <c r="HK548" s="119"/>
      <c r="HL548" s="119"/>
      <c r="HM548" s="119"/>
      <c r="HN548" s="120"/>
      <c r="HO548" s="120"/>
      <c r="HP548" s="120"/>
      <c r="HQ548" s="120"/>
      <c r="HR548" s="120"/>
      <c r="HS548" s="120"/>
      <c r="HT548" s="120"/>
      <c r="HU548" s="120"/>
      <c r="HV548" s="120"/>
      <c r="HW548" s="120"/>
      <c r="HX548" s="120"/>
      <c r="HY548" s="120"/>
      <c r="HZ548" s="120"/>
      <c r="IA548" s="120"/>
      <c r="IB548" s="120"/>
      <c r="IC548" s="119"/>
      <c r="ID548" s="119"/>
      <c r="IE548" s="119"/>
      <c r="IF548" s="119"/>
      <c r="IG548" s="119"/>
      <c r="IH548" s="119"/>
      <c r="II548" s="119"/>
      <c r="IJ548" s="119"/>
      <c r="IK548" s="119"/>
      <c r="IL548" s="119"/>
      <c r="IM548" s="119"/>
      <c r="IN548" s="119"/>
      <c r="IO548" s="119"/>
      <c r="IP548" s="119"/>
      <c r="IQ548" s="119"/>
      <c r="IR548" s="119"/>
      <c r="IS548" s="119"/>
      <c r="IT548" s="119"/>
      <c r="IU548" s="119"/>
      <c r="IV548" s="119"/>
      <c r="IW548" s="119"/>
      <c r="IX548" s="119"/>
      <c r="IY548" s="119"/>
      <c r="IZ548" s="119"/>
      <c r="JA548" s="120"/>
      <c r="JB548" s="120"/>
      <c r="JC548" s="120"/>
      <c r="JD548" s="120"/>
      <c r="JE548" s="120"/>
      <c r="JF548" s="120"/>
      <c r="JG548" s="119"/>
      <c r="JH548" s="119"/>
      <c r="JI548" s="119"/>
      <c r="JJ548" s="119"/>
      <c r="JK548" s="119"/>
      <c r="JL548" s="119"/>
      <c r="JM548" s="119"/>
      <c r="JN548" s="119"/>
      <c r="JO548" s="119"/>
      <c r="JP548" s="119"/>
      <c r="JQ548" s="119"/>
      <c r="JR548" s="119"/>
      <c r="JS548" s="119"/>
      <c r="JT548" s="119"/>
      <c r="JU548" s="119"/>
      <c r="JV548" s="119"/>
      <c r="JW548" s="119"/>
      <c r="JX548" s="119"/>
      <c r="JY548" s="119"/>
      <c r="JZ548" s="119"/>
      <c r="KA548" s="119"/>
      <c r="KB548" s="119"/>
      <c r="KC548" s="230"/>
      <c r="KD548" s="230"/>
      <c r="KE548" s="230"/>
      <c r="KF548" s="230"/>
      <c r="KG548" s="230"/>
      <c r="KH548" s="230"/>
      <c r="KI548" s="230"/>
      <c r="KJ548" s="230"/>
      <c r="KK548" s="230"/>
      <c r="KL548" s="230"/>
      <c r="KM548" s="230"/>
      <c r="KN548" s="230"/>
      <c r="KO548" s="230"/>
      <c r="KP548" s="230"/>
      <c r="KQ548" s="119"/>
      <c r="KR548" s="119"/>
      <c r="KS548" s="119"/>
      <c r="KT548" s="119"/>
      <c r="KU548" s="119"/>
      <c r="KV548" s="119"/>
      <c r="KW548" s="119"/>
      <c r="KX548" s="119"/>
      <c r="KY548" s="119"/>
      <c r="KZ548" s="119"/>
      <c r="LA548" s="119"/>
      <c r="LB548" s="119"/>
      <c r="LC548" s="119"/>
      <c r="LD548" s="125"/>
      <c r="LE548" s="125"/>
      <c r="LF548" s="125"/>
      <c r="LG548" s="231"/>
      <c r="LH548" s="231"/>
      <c r="LI548" s="231"/>
      <c r="LJ548" s="231"/>
      <c r="LK548" s="231"/>
      <c r="LL548" s="231"/>
      <c r="LM548" s="231"/>
      <c r="LN548" s="231"/>
      <c r="LO548" s="231"/>
      <c r="LP548" s="231"/>
      <c r="LQ548" s="231"/>
      <c r="LR548" s="231"/>
      <c r="LS548" s="125"/>
      <c r="LT548" s="125"/>
      <c r="LU548" s="125"/>
      <c r="LV548" s="125"/>
      <c r="LW548" s="125"/>
      <c r="LX548" s="126"/>
      <c r="LY548" s="119"/>
      <c r="LZ548" s="119"/>
      <c r="MA548" s="119"/>
      <c r="MB548" s="119"/>
      <c r="MC548" s="119"/>
      <c r="MD548" s="119"/>
      <c r="ME548" s="119"/>
      <c r="MF548" s="119"/>
      <c r="MG548" s="119"/>
      <c r="MH548" s="119"/>
      <c r="MI548" s="119"/>
      <c r="MJ548" s="119"/>
      <c r="MK548" s="230"/>
      <c r="ML548" s="230"/>
      <c r="MM548" s="230"/>
      <c r="MN548" s="230"/>
      <c r="MO548" s="230"/>
      <c r="MP548" s="230"/>
      <c r="MQ548" s="230"/>
      <c r="MR548" s="230"/>
      <c r="MS548" s="230"/>
      <c r="MT548" s="230"/>
      <c r="MU548" s="230"/>
      <c r="MV548" s="230"/>
      <c r="MW548" s="230"/>
      <c r="MX548" s="230"/>
      <c r="MY548" s="119"/>
      <c r="MZ548" s="119"/>
      <c r="NA548" s="119"/>
      <c r="NB548" s="119"/>
      <c r="NC548" s="126"/>
      <c r="ND548" s="119"/>
      <c r="NE548" s="119"/>
      <c r="NF548" s="119"/>
      <c r="NG548" s="119"/>
      <c r="NH548" s="119"/>
      <c r="NI548" s="119"/>
      <c r="NJ548" s="119"/>
      <c r="NK548" s="119"/>
      <c r="NL548" s="119"/>
      <c r="NM548" s="119"/>
      <c r="NN548" s="119"/>
      <c r="NO548" s="119"/>
      <c r="NP548" s="119"/>
      <c r="NQ548" s="119"/>
      <c r="NR548" s="119"/>
      <c r="NS548" s="119"/>
      <c r="NT548" s="119"/>
      <c r="NU548" s="119"/>
      <c r="NV548" s="119"/>
      <c r="NW548" s="119"/>
      <c r="NX548" s="119"/>
      <c r="NY548" s="119"/>
      <c r="NZ548" s="119"/>
      <c r="OA548" s="119"/>
      <c r="OB548" s="119"/>
      <c r="OC548" s="119"/>
      <c r="OD548" s="119"/>
      <c r="OE548" s="119"/>
      <c r="OF548" s="119"/>
      <c r="OG548" s="119"/>
      <c r="OH548" s="119"/>
      <c r="OI548" s="119"/>
      <c r="OJ548" s="119"/>
      <c r="OK548" s="119"/>
      <c r="OL548" s="119"/>
      <c r="OM548" s="30"/>
      <c r="ON548" s="15"/>
      <c r="OO548" s="1"/>
      <c r="OP548" s="1"/>
      <c r="OQ548" s="1"/>
      <c r="OR548" s="1"/>
      <c r="OS548" s="1"/>
      <c r="OT548" s="1"/>
      <c r="OU548" s="1"/>
      <c r="OV548" s="1"/>
      <c r="OW548" s="1"/>
      <c r="OX548" s="1"/>
      <c r="OY548" s="1"/>
      <c r="OZ548" s="1"/>
      <c r="PA548" s="1"/>
      <c r="PB548" s="1"/>
      <c r="PC548" s="1"/>
      <c r="PD548" s="1"/>
      <c r="PE548" s="1"/>
      <c r="PF548" s="1"/>
      <c r="PG548" s="1"/>
    </row>
    <row r="549" spans="1:423" ht="21" customHeight="1">
      <c r="A549" s="28"/>
      <c r="B549" s="13"/>
      <c r="C549" s="306" t="s">
        <v>48</v>
      </c>
      <c r="D549" s="307"/>
      <c r="E549" s="308"/>
      <c r="F549" s="82"/>
      <c r="G549" s="164">
        <f>G550+G553+G560</f>
        <v>2</v>
      </c>
      <c r="H549" s="12"/>
      <c r="I549" s="17"/>
      <c r="J549" s="54"/>
      <c r="K549" s="105"/>
      <c r="L549" s="105"/>
      <c r="M549" s="105"/>
      <c r="N549" s="105"/>
      <c r="O549" s="25">
        <f>O550+O553+O560</f>
        <v>13</v>
      </c>
      <c r="P549" s="12">
        <f>P550+P553+P560</f>
        <v>12</v>
      </c>
      <c r="Q549" s="124" t="s">
        <v>122</v>
      </c>
      <c r="R549" s="124" t="s">
        <v>122</v>
      </c>
      <c r="S549" s="124" t="s">
        <v>122</v>
      </c>
      <c r="T549" s="124" t="s">
        <v>122</v>
      </c>
      <c r="U549" s="124" t="s">
        <v>122</v>
      </c>
      <c r="V549" s="124" t="s">
        <v>122</v>
      </c>
      <c r="W549" s="124" t="s">
        <v>122</v>
      </c>
      <c r="X549" s="124" t="s">
        <v>122</v>
      </c>
      <c r="Y549" s="124" t="s">
        <v>122</v>
      </c>
      <c r="Z549" s="124" t="s">
        <v>122</v>
      </c>
      <c r="AA549" s="124" t="s">
        <v>122</v>
      </c>
      <c r="AB549" s="124"/>
      <c r="AC549" s="124"/>
      <c r="AD549" s="124"/>
      <c r="AE549" s="119"/>
      <c r="AF549" s="120"/>
      <c r="AG549" s="120"/>
      <c r="AH549" s="120"/>
      <c r="AI549" s="25"/>
      <c r="AJ549" s="25"/>
      <c r="AK549" s="120"/>
      <c r="AL549" s="120"/>
      <c r="AM549" s="120"/>
      <c r="AN549" s="120"/>
      <c r="AO549" s="120"/>
      <c r="AP549" s="25"/>
      <c r="AQ549" s="120"/>
      <c r="AR549" s="25"/>
      <c r="AS549" s="120"/>
      <c r="AT549" s="120"/>
      <c r="AU549" s="120"/>
      <c r="AV549" s="164"/>
      <c r="AW549" s="120"/>
      <c r="AX549" s="120"/>
      <c r="AY549" s="120"/>
      <c r="AZ549" s="120"/>
      <c r="BA549" s="119"/>
      <c r="BB549" s="119"/>
      <c r="BC549" s="119"/>
      <c r="BD549" s="119"/>
      <c r="BE549" s="119"/>
      <c r="BF549" s="119"/>
      <c r="BG549" s="119"/>
      <c r="BH549" s="119"/>
      <c r="BI549" s="119"/>
      <c r="BJ549" s="119"/>
      <c r="BK549" s="120"/>
      <c r="BL549" s="120"/>
      <c r="BM549" s="120"/>
      <c r="BN549" s="164"/>
      <c r="BO549" s="164"/>
      <c r="BP549" s="164"/>
      <c r="BQ549" s="120"/>
      <c r="BR549" s="120"/>
      <c r="BS549" s="120"/>
      <c r="BT549" s="120"/>
      <c r="BU549" s="120"/>
      <c r="BV549" s="120"/>
      <c r="BW549" s="120"/>
      <c r="BX549" s="120"/>
      <c r="BY549" s="120"/>
      <c r="BZ549" s="120"/>
      <c r="CA549" s="120"/>
      <c r="CB549" s="120"/>
      <c r="CC549" s="120"/>
      <c r="CD549" s="120"/>
      <c r="CE549" s="120"/>
      <c r="CF549" s="119"/>
      <c r="CG549" s="119"/>
      <c r="CH549" s="119"/>
      <c r="CI549" s="119"/>
      <c r="CJ549" s="119"/>
      <c r="CK549" s="119"/>
      <c r="CL549" s="119"/>
      <c r="CM549" s="119"/>
      <c r="CN549" s="119"/>
      <c r="CO549" s="125"/>
      <c r="CP549" s="125"/>
      <c r="CQ549" s="125"/>
      <c r="CR549" s="125"/>
      <c r="CS549" s="125"/>
      <c r="CT549" s="125"/>
      <c r="CU549" s="125"/>
      <c r="CV549" s="125"/>
      <c r="CW549" s="125"/>
      <c r="CX549" s="125"/>
      <c r="CY549" s="120"/>
      <c r="CZ549" s="120"/>
      <c r="DA549" s="120"/>
      <c r="DB549" s="120"/>
      <c r="DC549" s="120"/>
      <c r="DD549" s="120"/>
      <c r="DE549" s="120"/>
      <c r="DF549" s="120"/>
      <c r="DG549" s="120"/>
      <c r="DH549" s="126"/>
      <c r="DI549" s="120"/>
      <c r="DJ549" s="120"/>
      <c r="DK549" s="120"/>
      <c r="DL549" s="120"/>
      <c r="DM549" s="120"/>
      <c r="DN549" s="120"/>
      <c r="DO549" s="120"/>
      <c r="DP549" s="120"/>
      <c r="DQ549" s="120"/>
      <c r="DR549" s="126"/>
      <c r="DS549" s="119"/>
      <c r="DT549" s="119"/>
      <c r="DU549" s="119"/>
      <c r="DV549" s="125"/>
      <c r="DW549" s="203"/>
      <c r="DX549" s="203"/>
      <c r="DY549" s="203"/>
      <c r="DZ549" s="203"/>
      <c r="EA549" s="203"/>
      <c r="EB549" s="203"/>
      <c r="EC549" s="203"/>
      <c r="ED549" s="203"/>
      <c r="EE549" s="125"/>
      <c r="EF549" s="125"/>
      <c r="EG549" s="125"/>
      <c r="EH549" s="125"/>
      <c r="EI549" s="125"/>
      <c r="EJ549" s="125"/>
      <c r="EK549" s="125"/>
      <c r="EL549" s="125"/>
      <c r="EM549" s="125"/>
      <c r="EN549" s="125"/>
      <c r="EO549" s="125"/>
      <c r="EP549" s="120"/>
      <c r="EQ549" s="120"/>
      <c r="ER549" s="120"/>
      <c r="ES549" s="120"/>
      <c r="ET549" s="120"/>
      <c r="EU549" s="120"/>
      <c r="EV549" s="120"/>
      <c r="EW549" s="120"/>
      <c r="EX549" s="120"/>
      <c r="EY549" s="126"/>
      <c r="EZ549" s="119"/>
      <c r="FA549" s="119"/>
      <c r="FB549" s="119"/>
      <c r="FC549" s="120"/>
      <c r="FD549" s="120"/>
      <c r="FE549" s="120"/>
      <c r="FF549" s="120"/>
      <c r="FG549" s="120"/>
      <c r="FH549" s="120"/>
      <c r="FI549" s="120"/>
      <c r="FJ549" s="120"/>
      <c r="FK549" s="120"/>
      <c r="FL549" s="120"/>
      <c r="FM549" s="120"/>
      <c r="FN549" s="120"/>
      <c r="FO549" s="120"/>
      <c r="FP549" s="120"/>
      <c r="FQ549" s="120"/>
      <c r="FR549" s="120"/>
      <c r="FS549" s="120"/>
      <c r="FT549" s="120"/>
      <c r="FU549" s="119"/>
      <c r="FV549" s="119"/>
      <c r="FW549" s="119"/>
      <c r="FX549" s="119"/>
      <c r="FY549" s="119"/>
      <c r="FZ549" s="119"/>
      <c r="GA549" s="119"/>
      <c r="GB549" s="119"/>
      <c r="GC549" s="119"/>
      <c r="GD549" s="119"/>
      <c r="GE549" s="119"/>
      <c r="GF549" s="119"/>
      <c r="GG549" s="120"/>
      <c r="GH549" s="120"/>
      <c r="GI549" s="120"/>
      <c r="GJ549" s="120"/>
      <c r="GK549" s="120"/>
      <c r="GL549" s="120"/>
      <c r="GM549" s="120"/>
      <c r="GN549" s="120"/>
      <c r="GO549" s="164"/>
      <c r="GP549" s="164"/>
      <c r="GQ549" s="164"/>
      <c r="GR549" s="164"/>
      <c r="GS549" s="164"/>
      <c r="GT549" s="120"/>
      <c r="GU549" s="120"/>
      <c r="GV549" s="120"/>
      <c r="GW549" s="120"/>
      <c r="GX549" s="119"/>
      <c r="GY549" s="119"/>
      <c r="GZ549" s="119"/>
      <c r="HA549" s="119"/>
      <c r="HB549" s="119"/>
      <c r="HC549" s="119"/>
      <c r="HD549" s="119"/>
      <c r="HE549" s="119"/>
      <c r="HF549" s="119"/>
      <c r="HG549" s="119"/>
      <c r="HH549" s="119"/>
      <c r="HI549" s="120"/>
      <c r="HJ549" s="119"/>
      <c r="HK549" s="119"/>
      <c r="HL549" s="119"/>
      <c r="HM549" s="119"/>
      <c r="HN549" s="120"/>
      <c r="HO549" s="120"/>
      <c r="HP549" s="120"/>
      <c r="HQ549" s="120"/>
      <c r="HR549" s="120"/>
      <c r="HS549" s="120"/>
      <c r="HT549" s="120"/>
      <c r="HU549" s="120"/>
      <c r="HV549" s="120"/>
      <c r="HW549" s="120"/>
      <c r="HX549" s="120"/>
      <c r="HY549" s="120"/>
      <c r="HZ549" s="120"/>
      <c r="IA549" s="120"/>
      <c r="IB549" s="120"/>
      <c r="IC549" s="119"/>
      <c r="ID549" s="119"/>
      <c r="IE549" s="119"/>
      <c r="IF549" s="119"/>
      <c r="IG549" s="119"/>
      <c r="IH549" s="119"/>
      <c r="II549" s="119"/>
      <c r="IJ549" s="119"/>
      <c r="IK549" s="119"/>
      <c r="IL549" s="119"/>
      <c r="IM549" s="119"/>
      <c r="IN549" s="119"/>
      <c r="IO549" s="119"/>
      <c r="IP549" s="119"/>
      <c r="IQ549" s="119"/>
      <c r="IR549" s="119"/>
      <c r="IS549" s="119"/>
      <c r="IT549" s="119"/>
      <c r="IU549" s="119"/>
      <c r="IV549" s="119"/>
      <c r="IW549" s="119"/>
      <c r="IX549" s="119"/>
      <c r="IY549" s="119"/>
      <c r="IZ549" s="119"/>
      <c r="JA549" s="120"/>
      <c r="JB549" s="120"/>
      <c r="JC549" s="120"/>
      <c r="JD549" s="120"/>
      <c r="JE549" s="120"/>
      <c r="JF549" s="120"/>
      <c r="JG549" s="119"/>
      <c r="JH549" s="119"/>
      <c r="JI549" s="119"/>
      <c r="JJ549" s="119"/>
      <c r="JK549" s="119"/>
      <c r="JL549" s="119"/>
      <c r="JM549" s="119"/>
      <c r="JN549" s="119"/>
      <c r="JO549" s="119"/>
      <c r="JP549" s="119"/>
      <c r="JQ549" s="119"/>
      <c r="JR549" s="119"/>
      <c r="JS549" s="119"/>
      <c r="JT549" s="119"/>
      <c r="JU549" s="119"/>
      <c r="JV549" s="119"/>
      <c r="JW549" s="119"/>
      <c r="JX549" s="119"/>
      <c r="JY549" s="119"/>
      <c r="JZ549" s="119"/>
      <c r="KA549" s="119"/>
      <c r="KB549" s="119"/>
      <c r="KC549" s="230"/>
      <c r="KD549" s="230"/>
      <c r="KE549" s="230"/>
      <c r="KF549" s="230"/>
      <c r="KG549" s="230"/>
      <c r="KH549" s="230"/>
      <c r="KI549" s="230"/>
      <c r="KJ549" s="230"/>
      <c r="KK549" s="230"/>
      <c r="KL549" s="230"/>
      <c r="KM549" s="230"/>
      <c r="KN549" s="230"/>
      <c r="KO549" s="230"/>
      <c r="KP549" s="230"/>
      <c r="KQ549" s="119"/>
      <c r="KR549" s="119"/>
      <c r="KS549" s="119"/>
      <c r="KT549" s="119"/>
      <c r="KU549" s="119"/>
      <c r="KV549" s="119"/>
      <c r="KW549" s="119"/>
      <c r="KX549" s="119"/>
      <c r="KY549" s="119"/>
      <c r="KZ549" s="119"/>
      <c r="LA549" s="119"/>
      <c r="LB549" s="119"/>
      <c r="LC549" s="119"/>
      <c r="LD549" s="125"/>
      <c r="LE549" s="125"/>
      <c r="LF549" s="125"/>
      <c r="LG549" s="231"/>
      <c r="LH549" s="231"/>
      <c r="LI549" s="231"/>
      <c r="LJ549" s="231"/>
      <c r="LK549" s="231"/>
      <c r="LL549" s="231"/>
      <c r="LM549" s="231"/>
      <c r="LN549" s="231"/>
      <c r="LO549" s="231"/>
      <c r="LP549" s="231"/>
      <c r="LQ549" s="231"/>
      <c r="LR549" s="231"/>
      <c r="LS549" s="125"/>
      <c r="LT549" s="125"/>
      <c r="LU549" s="125"/>
      <c r="LV549" s="125"/>
      <c r="LW549" s="125"/>
      <c r="LX549" s="126"/>
      <c r="LY549" s="119"/>
      <c r="LZ549" s="119"/>
      <c r="MA549" s="119"/>
      <c r="MB549" s="119"/>
      <c r="MC549" s="119"/>
      <c r="MD549" s="119"/>
      <c r="ME549" s="119"/>
      <c r="MF549" s="119"/>
      <c r="MG549" s="119"/>
      <c r="MH549" s="119"/>
      <c r="MI549" s="119"/>
      <c r="MJ549" s="119"/>
      <c r="MK549" s="230"/>
      <c r="ML549" s="230"/>
      <c r="MM549" s="230"/>
      <c r="MN549" s="230"/>
      <c r="MO549" s="230"/>
      <c r="MP549" s="230"/>
      <c r="MQ549" s="230"/>
      <c r="MR549" s="230"/>
      <c r="MS549" s="230"/>
      <c r="MT549" s="230"/>
      <c r="MU549" s="230"/>
      <c r="MV549" s="230"/>
      <c r="MW549" s="230"/>
      <c r="MX549" s="230"/>
      <c r="MY549" s="119"/>
      <c r="MZ549" s="119"/>
      <c r="NA549" s="119"/>
      <c r="NB549" s="119"/>
      <c r="NC549" s="126"/>
      <c r="ND549" s="119"/>
      <c r="NE549" s="119"/>
      <c r="NF549" s="119"/>
      <c r="NG549" s="119"/>
      <c r="NH549" s="119"/>
      <c r="NI549" s="119"/>
      <c r="NJ549" s="119"/>
      <c r="NK549" s="119"/>
      <c r="NL549" s="119"/>
      <c r="NM549" s="119"/>
      <c r="NN549" s="119"/>
      <c r="NO549" s="119"/>
      <c r="NP549" s="119"/>
      <c r="NQ549" s="119"/>
      <c r="NR549" s="119"/>
      <c r="NS549" s="119"/>
      <c r="NT549" s="119"/>
      <c r="NU549" s="119"/>
      <c r="NV549" s="119"/>
      <c r="NW549" s="119"/>
      <c r="NX549" s="119"/>
      <c r="NY549" s="119"/>
      <c r="NZ549" s="119"/>
      <c r="OA549" s="119"/>
      <c r="OB549" s="119"/>
      <c r="OC549" s="119"/>
      <c r="OD549" s="119"/>
      <c r="OE549" s="119"/>
      <c r="OF549" s="119"/>
      <c r="OG549" s="119"/>
      <c r="OH549" s="119"/>
      <c r="OI549" s="119"/>
      <c r="OJ549" s="119"/>
      <c r="OK549" s="119"/>
      <c r="OL549" s="119"/>
      <c r="OM549" s="30"/>
      <c r="ON549" s="15"/>
    </row>
    <row r="550" spans="1:423" ht="30" hidden="1" customHeight="1">
      <c r="A550" s="28"/>
      <c r="B550" s="13"/>
      <c r="C550" s="306" t="s">
        <v>49</v>
      </c>
      <c r="D550" s="307"/>
      <c r="E550" s="308"/>
      <c r="F550" s="82"/>
      <c r="G550" s="164">
        <f>COUNTIF(G551:G552,"x")</f>
        <v>0</v>
      </c>
      <c r="H550" s="12"/>
      <c r="I550" s="17"/>
      <c r="J550" s="54"/>
      <c r="K550" s="105"/>
      <c r="L550" s="105"/>
      <c r="M550" s="105"/>
      <c r="N550" s="105"/>
      <c r="O550" s="25">
        <f>COUNTIF(O551:O552,"x")</f>
        <v>2</v>
      </c>
      <c r="P550" s="12">
        <f>SUM(P551:P552)</f>
        <v>2</v>
      </c>
      <c r="Q550" s="124" t="s">
        <v>122</v>
      </c>
      <c r="R550" s="124" t="s">
        <v>122</v>
      </c>
      <c r="S550" s="124" t="s">
        <v>122</v>
      </c>
      <c r="T550" s="124" t="s">
        <v>122</v>
      </c>
      <c r="U550" s="124" t="s">
        <v>122</v>
      </c>
      <c r="V550" s="124" t="s">
        <v>122</v>
      </c>
      <c r="W550" s="124" t="s">
        <v>122</v>
      </c>
      <c r="X550" s="124" t="s">
        <v>122</v>
      </c>
      <c r="Y550" s="124" t="s">
        <v>122</v>
      </c>
      <c r="Z550" s="124" t="s">
        <v>122</v>
      </c>
      <c r="AA550" s="124" t="s">
        <v>122</v>
      </c>
      <c r="AB550" s="124"/>
      <c r="AC550" s="124"/>
      <c r="AD550" s="124"/>
      <c r="AE550" s="119"/>
      <c r="AF550" s="120"/>
      <c r="AG550" s="120"/>
      <c r="AH550" s="120"/>
      <c r="AI550" s="120"/>
      <c r="AJ550" s="120"/>
      <c r="AK550" s="120"/>
      <c r="AL550" s="120"/>
      <c r="AM550" s="120"/>
      <c r="AN550" s="120"/>
      <c r="AO550" s="120"/>
      <c r="AP550" s="120"/>
      <c r="AQ550" s="120"/>
      <c r="AR550" s="120"/>
      <c r="AS550" s="120"/>
      <c r="AT550" s="120"/>
      <c r="AU550" s="120"/>
      <c r="AV550" s="164"/>
      <c r="AW550" s="120"/>
      <c r="AX550" s="120"/>
      <c r="AY550" s="120"/>
      <c r="AZ550" s="120"/>
      <c r="BA550" s="119"/>
      <c r="BB550" s="119"/>
      <c r="BC550" s="119"/>
      <c r="BD550" s="119"/>
      <c r="BE550" s="119"/>
      <c r="BF550" s="119"/>
      <c r="BG550" s="119"/>
      <c r="BH550" s="119"/>
      <c r="BI550" s="119"/>
      <c r="BJ550" s="119"/>
      <c r="BK550" s="120"/>
      <c r="BL550" s="120"/>
      <c r="BM550" s="120"/>
      <c r="BN550" s="164"/>
      <c r="BO550" s="164"/>
      <c r="BP550" s="164"/>
      <c r="BQ550" s="120"/>
      <c r="BR550" s="120"/>
      <c r="BS550" s="120"/>
      <c r="BT550" s="120"/>
      <c r="BU550" s="120"/>
      <c r="BV550" s="120"/>
      <c r="BW550" s="120"/>
      <c r="BX550" s="120"/>
      <c r="BY550" s="120"/>
      <c r="BZ550" s="120"/>
      <c r="CA550" s="120"/>
      <c r="CB550" s="120"/>
      <c r="CC550" s="120"/>
      <c r="CD550" s="120"/>
      <c r="CE550" s="120"/>
      <c r="CF550" s="119"/>
      <c r="CG550" s="119"/>
      <c r="CH550" s="119"/>
      <c r="CI550" s="119"/>
      <c r="CJ550" s="119"/>
      <c r="CK550" s="119"/>
      <c r="CL550" s="119"/>
      <c r="CM550" s="119"/>
      <c r="CN550" s="119"/>
      <c r="CO550" s="125"/>
      <c r="CP550" s="125"/>
      <c r="CQ550" s="125"/>
      <c r="CR550" s="125"/>
      <c r="CS550" s="125"/>
      <c r="CT550" s="125"/>
      <c r="CU550" s="125"/>
      <c r="CV550" s="125"/>
      <c r="CW550" s="125"/>
      <c r="CX550" s="125"/>
      <c r="CY550" s="120"/>
      <c r="CZ550" s="120"/>
      <c r="DA550" s="120"/>
      <c r="DB550" s="120"/>
      <c r="DC550" s="120"/>
      <c r="DD550" s="120"/>
      <c r="DE550" s="120"/>
      <c r="DF550" s="120"/>
      <c r="DG550" s="120"/>
      <c r="DH550" s="126"/>
      <c r="DI550" s="120"/>
      <c r="DJ550" s="120"/>
      <c r="DK550" s="120"/>
      <c r="DL550" s="120"/>
      <c r="DM550" s="120"/>
      <c r="DN550" s="120"/>
      <c r="DO550" s="120"/>
      <c r="DP550" s="120"/>
      <c r="DQ550" s="120"/>
      <c r="DR550" s="126"/>
      <c r="DS550" s="119"/>
      <c r="DT550" s="119"/>
      <c r="DU550" s="119"/>
      <c r="DV550" s="125"/>
      <c r="DW550" s="203"/>
      <c r="DX550" s="203"/>
      <c r="DY550" s="203"/>
      <c r="DZ550" s="203"/>
      <c r="EA550" s="203"/>
      <c r="EB550" s="203"/>
      <c r="EC550" s="203"/>
      <c r="ED550" s="203"/>
      <c r="EE550" s="125"/>
      <c r="EF550" s="125"/>
      <c r="EG550" s="125"/>
      <c r="EH550" s="125"/>
      <c r="EI550" s="125"/>
      <c r="EJ550" s="125"/>
      <c r="EK550" s="125"/>
      <c r="EL550" s="125"/>
      <c r="EM550" s="125"/>
      <c r="EN550" s="125"/>
      <c r="EO550" s="125"/>
      <c r="EP550" s="120"/>
      <c r="EQ550" s="120"/>
      <c r="ER550" s="120"/>
      <c r="ES550" s="120"/>
      <c r="ET550" s="120"/>
      <c r="EU550" s="120"/>
      <c r="EV550" s="120"/>
      <c r="EW550" s="120"/>
      <c r="EX550" s="120"/>
      <c r="EY550" s="126"/>
      <c r="EZ550" s="119"/>
      <c r="FA550" s="119"/>
      <c r="FB550" s="119"/>
      <c r="FC550" s="120"/>
      <c r="FD550" s="120"/>
      <c r="FE550" s="120"/>
      <c r="FF550" s="120"/>
      <c r="FG550" s="120"/>
      <c r="FH550" s="120"/>
      <c r="FI550" s="120"/>
      <c r="FJ550" s="120"/>
      <c r="FK550" s="120"/>
      <c r="FL550" s="120"/>
      <c r="FM550" s="120"/>
      <c r="FN550" s="120"/>
      <c r="FO550" s="120"/>
      <c r="FP550" s="120"/>
      <c r="FQ550" s="120"/>
      <c r="FR550" s="120"/>
      <c r="FS550" s="120"/>
      <c r="FT550" s="120"/>
      <c r="FU550" s="119"/>
      <c r="FV550" s="119"/>
      <c r="FW550" s="119"/>
      <c r="FX550" s="119"/>
      <c r="FY550" s="119"/>
      <c r="FZ550" s="119"/>
      <c r="GA550" s="119"/>
      <c r="GB550" s="119"/>
      <c r="GC550" s="119"/>
      <c r="GD550" s="119"/>
      <c r="GE550" s="119"/>
      <c r="GF550" s="119"/>
      <c r="GG550" s="120"/>
      <c r="GH550" s="120"/>
      <c r="GI550" s="120"/>
      <c r="GJ550" s="120"/>
      <c r="GK550" s="120"/>
      <c r="GL550" s="120"/>
      <c r="GM550" s="120"/>
      <c r="GN550" s="120"/>
      <c r="GO550" s="164"/>
      <c r="GP550" s="164"/>
      <c r="GQ550" s="164"/>
      <c r="GR550" s="164"/>
      <c r="GS550" s="164"/>
      <c r="GT550" s="120"/>
      <c r="GU550" s="120"/>
      <c r="GV550" s="120"/>
      <c r="GW550" s="120"/>
      <c r="GX550" s="119"/>
      <c r="GY550" s="119"/>
      <c r="GZ550" s="119"/>
      <c r="HA550" s="119"/>
      <c r="HB550" s="119"/>
      <c r="HC550" s="119"/>
      <c r="HD550" s="119"/>
      <c r="HE550" s="119"/>
      <c r="HF550" s="119"/>
      <c r="HG550" s="119"/>
      <c r="HH550" s="119"/>
      <c r="HI550" s="120"/>
      <c r="HJ550" s="119"/>
      <c r="HK550" s="119"/>
      <c r="HL550" s="119"/>
      <c r="HM550" s="119"/>
      <c r="HN550" s="120"/>
      <c r="HO550" s="120"/>
      <c r="HP550" s="120"/>
      <c r="HQ550" s="120"/>
      <c r="HR550" s="120"/>
      <c r="HS550" s="120"/>
      <c r="HT550" s="120"/>
      <c r="HU550" s="120"/>
      <c r="HV550" s="120"/>
      <c r="HW550" s="120"/>
      <c r="HX550" s="120"/>
      <c r="HY550" s="120"/>
      <c r="HZ550" s="120"/>
      <c r="IA550" s="120"/>
      <c r="IB550" s="120"/>
      <c r="IC550" s="119"/>
      <c r="ID550" s="119"/>
      <c r="IE550" s="119"/>
      <c r="IF550" s="119"/>
      <c r="IG550" s="119"/>
      <c r="IH550" s="119"/>
      <c r="II550" s="119"/>
      <c r="IJ550" s="119"/>
      <c r="IK550" s="119"/>
      <c r="IL550" s="119"/>
      <c r="IM550" s="119"/>
      <c r="IN550" s="119"/>
      <c r="IO550" s="119"/>
      <c r="IP550" s="119"/>
      <c r="IQ550" s="119"/>
      <c r="IR550" s="119"/>
      <c r="IS550" s="119"/>
      <c r="IT550" s="119"/>
      <c r="IU550" s="119"/>
      <c r="IV550" s="119"/>
      <c r="IW550" s="119"/>
      <c r="IX550" s="119"/>
      <c r="IY550" s="119"/>
      <c r="IZ550" s="119"/>
      <c r="JA550" s="120"/>
      <c r="JB550" s="120"/>
      <c r="JC550" s="120"/>
      <c r="JD550" s="120"/>
      <c r="JE550" s="120"/>
      <c r="JF550" s="120"/>
      <c r="JG550" s="119"/>
      <c r="JH550" s="119"/>
      <c r="JI550" s="119"/>
      <c r="JJ550" s="119"/>
      <c r="JK550" s="119"/>
      <c r="JL550" s="119"/>
      <c r="JM550" s="119"/>
      <c r="JN550" s="119"/>
      <c r="JO550" s="119"/>
      <c r="JP550" s="119"/>
      <c r="JQ550" s="119"/>
      <c r="JR550" s="119"/>
      <c r="JS550" s="119"/>
      <c r="JT550" s="119"/>
      <c r="JU550" s="119"/>
      <c r="JV550" s="119"/>
      <c r="JW550" s="119"/>
      <c r="JX550" s="119"/>
      <c r="JY550" s="119"/>
      <c r="JZ550" s="119"/>
      <c r="KA550" s="119"/>
      <c r="KB550" s="119"/>
      <c r="KC550" s="230"/>
      <c r="KD550" s="230"/>
      <c r="KE550" s="230"/>
      <c r="KF550" s="230"/>
      <c r="KG550" s="230"/>
      <c r="KH550" s="230"/>
      <c r="KI550" s="230"/>
      <c r="KJ550" s="230"/>
      <c r="KK550" s="230"/>
      <c r="KL550" s="230"/>
      <c r="KM550" s="230"/>
      <c r="KN550" s="230"/>
      <c r="KO550" s="230"/>
      <c r="KP550" s="230"/>
      <c r="KQ550" s="119"/>
      <c r="KR550" s="119"/>
      <c r="KS550" s="119"/>
      <c r="KT550" s="119"/>
      <c r="KU550" s="119"/>
      <c r="KV550" s="119"/>
      <c r="KW550" s="119"/>
      <c r="KX550" s="119"/>
      <c r="KY550" s="119"/>
      <c r="KZ550" s="119"/>
      <c r="LA550" s="119"/>
      <c r="LB550" s="119"/>
      <c r="LC550" s="119"/>
      <c r="LD550" s="125"/>
      <c r="LE550" s="125"/>
      <c r="LF550" s="125"/>
      <c r="LG550" s="231"/>
      <c r="LH550" s="231"/>
      <c r="LI550" s="231"/>
      <c r="LJ550" s="231"/>
      <c r="LK550" s="231"/>
      <c r="LL550" s="231"/>
      <c r="LM550" s="231"/>
      <c r="LN550" s="231"/>
      <c r="LO550" s="231"/>
      <c r="LP550" s="231"/>
      <c r="LQ550" s="231"/>
      <c r="LR550" s="231"/>
      <c r="LS550" s="125"/>
      <c r="LT550" s="125"/>
      <c r="LU550" s="125"/>
      <c r="LV550" s="125"/>
      <c r="LW550" s="125"/>
      <c r="LX550" s="126"/>
      <c r="LY550" s="119"/>
      <c r="LZ550" s="119"/>
      <c r="MA550" s="119"/>
      <c r="MB550" s="119"/>
      <c r="MC550" s="119"/>
      <c r="MD550" s="119"/>
      <c r="ME550" s="119"/>
      <c r="MF550" s="119"/>
      <c r="MG550" s="119"/>
      <c r="MH550" s="119"/>
      <c r="MI550" s="119"/>
      <c r="MJ550" s="119"/>
      <c r="MK550" s="230"/>
      <c r="ML550" s="230"/>
      <c r="MM550" s="230"/>
      <c r="MN550" s="230"/>
      <c r="MO550" s="230"/>
      <c r="MP550" s="230"/>
      <c r="MQ550" s="230"/>
      <c r="MR550" s="230"/>
      <c r="MS550" s="230"/>
      <c r="MT550" s="230"/>
      <c r="MU550" s="230"/>
      <c r="MV550" s="230"/>
      <c r="MW550" s="230"/>
      <c r="MX550" s="230"/>
      <c r="MY550" s="119"/>
      <c r="MZ550" s="119"/>
      <c r="NA550" s="119"/>
      <c r="NB550" s="119"/>
      <c r="NC550" s="126"/>
      <c r="ND550" s="119"/>
      <c r="NE550" s="119"/>
      <c r="NF550" s="119"/>
      <c r="NG550" s="119"/>
      <c r="NH550" s="119"/>
      <c r="NI550" s="119"/>
      <c r="NJ550" s="119"/>
      <c r="NK550" s="119"/>
      <c r="NL550" s="119"/>
      <c r="NM550" s="119"/>
      <c r="NN550" s="119"/>
      <c r="NO550" s="119"/>
      <c r="NP550" s="119"/>
      <c r="NQ550" s="119"/>
      <c r="NR550" s="119"/>
      <c r="NS550" s="119"/>
      <c r="NT550" s="119"/>
      <c r="NU550" s="119"/>
      <c r="NV550" s="119"/>
      <c r="NW550" s="119"/>
      <c r="NX550" s="119"/>
      <c r="NY550" s="119"/>
      <c r="NZ550" s="119"/>
      <c r="OA550" s="119"/>
      <c r="OB550" s="119"/>
      <c r="OC550" s="119"/>
      <c r="OD550" s="119"/>
      <c r="OE550" s="119"/>
      <c r="OF550" s="119"/>
      <c r="OG550" s="119"/>
      <c r="OH550" s="119"/>
      <c r="OI550" s="119"/>
      <c r="OJ550" s="119"/>
      <c r="OK550" s="119"/>
      <c r="OL550" s="119"/>
      <c r="OM550" s="30"/>
      <c r="ON550" s="15"/>
    </row>
    <row r="551" spans="1:423" ht="29.25" hidden="1" customHeight="1">
      <c r="A551" s="95">
        <v>464</v>
      </c>
      <c r="B551" s="51">
        <v>150</v>
      </c>
      <c r="C551" s="16" t="s">
        <v>415</v>
      </c>
      <c r="D551" s="14" t="s">
        <v>0</v>
      </c>
      <c r="E551" s="16" t="s">
        <v>329</v>
      </c>
      <c r="F551" s="82" t="s">
        <v>2</v>
      </c>
      <c r="G551" s="14"/>
      <c r="H551" s="89" t="s">
        <v>329</v>
      </c>
      <c r="I551" s="101" t="s">
        <v>1144</v>
      </c>
      <c r="J551" s="54"/>
      <c r="K551" s="30" t="s">
        <v>636</v>
      </c>
      <c r="L551" s="30" t="s">
        <v>957</v>
      </c>
      <c r="M551" s="29" t="s">
        <v>986</v>
      </c>
      <c r="N551" s="93" t="s">
        <v>639</v>
      </c>
      <c r="O551" s="105" t="s">
        <v>27</v>
      </c>
      <c r="P551" s="54">
        <v>1</v>
      </c>
      <c r="Q551" s="30"/>
      <c r="R551" s="30" t="s">
        <v>27</v>
      </c>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152"/>
      <c r="BH551" s="152" t="s">
        <v>1066</v>
      </c>
      <c r="BI551" s="152"/>
      <c r="BJ551" s="30">
        <v>2</v>
      </c>
      <c r="BK551" s="30">
        <v>2</v>
      </c>
      <c r="BL551" s="30">
        <v>2</v>
      </c>
      <c r="BM551" s="30">
        <v>2</v>
      </c>
      <c r="BN551" s="23">
        <v>1</v>
      </c>
      <c r="BO551" s="23">
        <v>2</v>
      </c>
      <c r="BP551" s="30">
        <v>2</v>
      </c>
      <c r="BQ551" s="30">
        <v>2</v>
      </c>
      <c r="BR551" s="30">
        <v>2</v>
      </c>
      <c r="BS551" s="30">
        <v>2</v>
      </c>
      <c r="BT551" s="30">
        <v>2</v>
      </c>
      <c r="BU551" s="23">
        <v>2</v>
      </c>
      <c r="BV551" s="30">
        <v>2</v>
      </c>
      <c r="BW551" s="23">
        <v>1</v>
      </c>
      <c r="BX551" s="30">
        <v>2</v>
      </c>
      <c r="BY551" s="30">
        <v>2</v>
      </c>
      <c r="BZ551" s="30">
        <v>2</v>
      </c>
      <c r="CA551" s="30">
        <v>1</v>
      </c>
      <c r="CB551" s="30"/>
      <c r="CC551" s="185">
        <f>COUNTIF(BJ551:CA551,"2")</f>
        <v>15</v>
      </c>
      <c r="CD551" s="186">
        <f t="shared" ref="CD551:CD552" si="1819">CC551/(CC551+CE551+CG551+CI551)</f>
        <v>0.83333333333333337</v>
      </c>
      <c r="CE551" s="185">
        <f>COUNTIF(BJ551:CA551,"1")</f>
        <v>3</v>
      </c>
      <c r="CF551" s="186">
        <f t="shared" ref="CF551:CF552" si="1820">CE551/(CC551+CE551+CG551+CI551)</f>
        <v>0.16666666666666666</v>
      </c>
      <c r="CG551" s="185">
        <f>COUNTIF(BJ551:CA551,"0")</f>
        <v>0</v>
      </c>
      <c r="CH551" s="186">
        <f t="shared" ref="CH551:CH552" si="1821">CG551/(CC551+CE551+CG551+CI551)</f>
        <v>0</v>
      </c>
      <c r="CI551" s="185">
        <f>COUNTIF(BJ551:CA551,"KĐG")</f>
        <v>0</v>
      </c>
      <c r="CJ551" s="186">
        <f t="shared" ref="CJ551:CJ552" si="1822">CI551/(CC551+CE551+CG551+CI551)</f>
        <v>0</v>
      </c>
      <c r="CK551" s="187">
        <f t="shared" ref="CK551:CK552" si="1823">(((CC551*2)+(CE551*1)+(CG551*0)))/(CC551+CE551+CG551)</f>
        <v>1.8333333333333333</v>
      </c>
      <c r="CL551" s="169" t="str">
        <f t="shared" ref="CL551:CL552" si="1824">IF(CJ551&gt;=50%,"KĐG",IF(CK551&gt;=1.6,"ĐMT",IF(CK551&gt;=1,"CCG","CĐ")))</f>
        <v>ĐMT</v>
      </c>
      <c r="CM551" s="30"/>
      <c r="CN551" s="30"/>
      <c r="CO551" s="130"/>
      <c r="CP551" s="130"/>
      <c r="CQ551" s="130"/>
      <c r="CR551" s="130"/>
      <c r="CS551" s="130"/>
      <c r="CT551" s="130"/>
      <c r="CU551" s="130"/>
      <c r="CV551" s="130"/>
      <c r="CW551" s="130"/>
      <c r="CX551" s="130"/>
      <c r="CY551" s="30"/>
      <c r="CZ551" s="30"/>
      <c r="DA551" s="30"/>
      <c r="DB551" s="30"/>
      <c r="DC551" s="30"/>
      <c r="DD551" s="30"/>
      <c r="DE551" s="30"/>
      <c r="DF551" s="30"/>
      <c r="DG551" s="30"/>
      <c r="DH551" s="135"/>
      <c r="DI551" s="30"/>
      <c r="DJ551" s="30"/>
      <c r="DK551" s="30"/>
      <c r="DL551" s="30"/>
      <c r="DM551" s="30"/>
      <c r="DN551" s="30"/>
      <c r="DO551" s="30"/>
      <c r="DP551" s="30"/>
      <c r="DQ551" s="30"/>
      <c r="DR551" s="135"/>
      <c r="DS551" s="30"/>
      <c r="DT551" s="30"/>
      <c r="DU551" s="30"/>
      <c r="DV551" s="130"/>
      <c r="DW551" s="130"/>
      <c r="DX551" s="130"/>
      <c r="DY551" s="130"/>
      <c r="DZ551" s="130"/>
      <c r="EA551" s="130"/>
      <c r="EB551" s="130"/>
      <c r="EC551" s="130"/>
      <c r="ED551" s="130"/>
      <c r="EE551" s="130"/>
      <c r="EF551" s="130"/>
      <c r="EG551" s="130"/>
      <c r="EH551" s="130"/>
      <c r="EI551" s="130"/>
      <c r="EJ551" s="130"/>
      <c r="EK551" s="130"/>
      <c r="EL551" s="130"/>
      <c r="EM551" s="130"/>
      <c r="EN551" s="130"/>
      <c r="EO551" s="130"/>
      <c r="EP551" s="30"/>
      <c r="EQ551" s="30"/>
      <c r="ER551" s="30"/>
      <c r="ES551" s="30"/>
      <c r="ET551" s="30"/>
      <c r="EU551" s="30"/>
      <c r="EV551" s="30"/>
      <c r="EW551" s="30"/>
      <c r="EX551" s="30"/>
      <c r="EY551" s="135"/>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c r="IM551" s="30"/>
      <c r="IN551" s="30"/>
      <c r="IO551" s="30"/>
      <c r="IP551" s="30"/>
      <c r="IQ551" s="30"/>
      <c r="IR551" s="30"/>
      <c r="IS551" s="30"/>
      <c r="IT551" s="30"/>
      <c r="IU551" s="30"/>
      <c r="IV551" s="30"/>
      <c r="IW551" s="30"/>
      <c r="IX551" s="30"/>
      <c r="IY551" s="30"/>
      <c r="IZ551" s="30"/>
      <c r="JA551" s="30"/>
      <c r="JB551" s="30"/>
      <c r="JC551" s="30"/>
      <c r="JD551" s="30"/>
      <c r="JE551" s="30"/>
      <c r="JF551" s="30"/>
      <c r="JG551" s="30"/>
      <c r="JH551" s="30"/>
      <c r="JI551" s="30"/>
      <c r="JJ551" s="30"/>
      <c r="JK551" s="30"/>
      <c r="JL551" s="30"/>
      <c r="JM551" s="30"/>
      <c r="JN551" s="30"/>
      <c r="JO551" s="30"/>
      <c r="JP551" s="30"/>
      <c r="JQ551" s="30"/>
      <c r="JR551" s="30"/>
      <c r="JS551" s="30"/>
      <c r="JT551" s="30"/>
      <c r="JU551" s="30"/>
      <c r="JV551" s="30"/>
      <c r="JW551" s="30"/>
      <c r="JX551" s="30"/>
      <c r="JY551" s="30"/>
      <c r="JZ551" s="30"/>
      <c r="KA551" s="30"/>
      <c r="KB551" s="30"/>
      <c r="KC551" s="30"/>
      <c r="KD551" s="30"/>
      <c r="KE551" s="30"/>
      <c r="KF551" s="30"/>
      <c r="KG551" s="30"/>
      <c r="KH551" s="30"/>
      <c r="KI551" s="30"/>
      <c r="KJ551" s="30"/>
      <c r="KK551" s="30"/>
      <c r="KL551" s="30"/>
      <c r="KM551" s="30"/>
      <c r="KN551" s="30"/>
      <c r="KO551" s="30"/>
      <c r="KP551" s="30"/>
      <c r="KQ551" s="30"/>
      <c r="KR551" s="30"/>
      <c r="KS551" s="30"/>
      <c r="KT551" s="30"/>
      <c r="KU551" s="30"/>
      <c r="KV551" s="30"/>
      <c r="KW551" s="30"/>
      <c r="KX551" s="30"/>
      <c r="KY551" s="30"/>
      <c r="KZ551" s="30"/>
      <c r="LA551" s="30"/>
      <c r="LB551" s="30"/>
      <c r="LC551" s="30"/>
      <c r="LD551" s="130"/>
      <c r="LE551" s="130"/>
      <c r="LF551" s="130"/>
      <c r="LG551" s="130"/>
      <c r="LH551" s="130"/>
      <c r="LI551" s="130"/>
      <c r="LJ551" s="130"/>
      <c r="LK551" s="130"/>
      <c r="LL551" s="130"/>
      <c r="LM551" s="130"/>
      <c r="LN551" s="130"/>
      <c r="LO551" s="130"/>
      <c r="LP551" s="130"/>
      <c r="LQ551" s="130"/>
      <c r="LR551" s="130"/>
      <c r="LS551" s="130"/>
      <c r="LT551" s="130"/>
      <c r="LU551" s="130"/>
      <c r="LV551" s="130"/>
      <c r="LW551" s="130"/>
      <c r="LX551" s="135"/>
      <c r="LY551" s="30"/>
      <c r="LZ551" s="30"/>
      <c r="MA551" s="30"/>
      <c r="MB551" s="30"/>
      <c r="MC551" s="30"/>
      <c r="MD551" s="30"/>
      <c r="ME551" s="30"/>
      <c r="MF551" s="30"/>
      <c r="MG551" s="30"/>
      <c r="MH551" s="30"/>
      <c r="MI551" s="30"/>
      <c r="MJ551" s="30"/>
      <c r="MK551" s="30"/>
      <c r="ML551" s="30"/>
      <c r="MM551" s="30"/>
      <c r="MN551" s="30"/>
      <c r="MO551" s="30"/>
      <c r="MP551" s="30"/>
      <c r="MQ551" s="30"/>
      <c r="MR551" s="30"/>
      <c r="MS551" s="30"/>
      <c r="MT551" s="30"/>
      <c r="MU551" s="30"/>
      <c r="MV551" s="30"/>
      <c r="MW551" s="30"/>
      <c r="MX551" s="30"/>
      <c r="MY551" s="30"/>
      <c r="MZ551" s="30"/>
      <c r="NA551" s="30"/>
      <c r="NB551" s="30"/>
      <c r="NC551" s="135"/>
      <c r="ND551" s="30"/>
      <c r="NE551" s="30"/>
      <c r="NF551" s="30"/>
      <c r="NG551" s="30"/>
      <c r="NH551" s="30"/>
      <c r="NI551" s="30"/>
      <c r="NJ551" s="30"/>
      <c r="NK551" s="30"/>
      <c r="NL551" s="30"/>
      <c r="NM551" s="30"/>
      <c r="NN551" s="30"/>
      <c r="NO551" s="30"/>
      <c r="NP551" s="30"/>
      <c r="NQ551" s="30"/>
      <c r="NR551" s="30"/>
      <c r="NS551" s="30"/>
      <c r="NT551" s="30"/>
      <c r="NU551" s="30"/>
      <c r="NV551" s="30"/>
      <c r="NW551" s="30"/>
      <c r="NX551" s="30"/>
      <c r="NY551" s="30"/>
      <c r="NZ551" s="30"/>
      <c r="OA551" s="30"/>
      <c r="OB551" s="30"/>
      <c r="OC551" s="30"/>
      <c r="OD551" s="30"/>
      <c r="OE551" s="30"/>
      <c r="OF551" s="30"/>
      <c r="OG551" s="30"/>
      <c r="OH551" s="30"/>
      <c r="OI551" s="30"/>
      <c r="OJ551" s="30"/>
      <c r="OK551" s="30"/>
      <c r="OL551" s="30"/>
      <c r="OM551" s="30">
        <f>COUNTIF(Q551:AA551,"x")</f>
        <v>1</v>
      </c>
      <c r="ON551" s="51"/>
    </row>
    <row r="552" spans="1:423" ht="30" hidden="1" customHeight="1">
      <c r="A552" s="95">
        <v>467</v>
      </c>
      <c r="B552" s="51">
        <v>151</v>
      </c>
      <c r="C552" s="16" t="s">
        <v>416</v>
      </c>
      <c r="D552" s="14" t="s">
        <v>0</v>
      </c>
      <c r="E552" s="16" t="s">
        <v>417</v>
      </c>
      <c r="F552" s="82" t="s">
        <v>2</v>
      </c>
      <c r="G552" s="14"/>
      <c r="H552" s="89" t="s">
        <v>417</v>
      </c>
      <c r="I552" s="101" t="s">
        <v>1151</v>
      </c>
      <c r="J552" s="54" t="s">
        <v>542</v>
      </c>
      <c r="K552" s="30" t="s">
        <v>636</v>
      </c>
      <c r="L552" s="30" t="s">
        <v>957</v>
      </c>
      <c r="M552" s="29" t="s">
        <v>986</v>
      </c>
      <c r="N552" s="93" t="s">
        <v>639</v>
      </c>
      <c r="O552" s="105" t="s">
        <v>27</v>
      </c>
      <c r="P552" s="54">
        <v>1</v>
      </c>
      <c r="Q552" s="30"/>
      <c r="R552" s="30" t="s">
        <v>27</v>
      </c>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152"/>
      <c r="BH552" s="152"/>
      <c r="BI552" s="152" t="s">
        <v>1066</v>
      </c>
      <c r="BJ552" s="30">
        <v>1</v>
      </c>
      <c r="BK552" s="30">
        <v>1</v>
      </c>
      <c r="BL552" s="30">
        <v>2</v>
      </c>
      <c r="BM552" s="30">
        <v>2</v>
      </c>
      <c r="BN552" s="23">
        <v>1</v>
      </c>
      <c r="BO552" s="23">
        <v>2</v>
      </c>
      <c r="BP552" s="30">
        <v>2</v>
      </c>
      <c r="BQ552" s="30">
        <v>2</v>
      </c>
      <c r="BR552" s="30">
        <v>2</v>
      </c>
      <c r="BS552" s="30">
        <v>2</v>
      </c>
      <c r="BT552" s="30">
        <v>2</v>
      </c>
      <c r="BU552" s="23">
        <v>2</v>
      </c>
      <c r="BV552" s="30">
        <v>2</v>
      </c>
      <c r="BW552" s="23">
        <v>1</v>
      </c>
      <c r="BX552" s="30">
        <v>2</v>
      </c>
      <c r="BY552" s="30">
        <v>2</v>
      </c>
      <c r="BZ552" s="30">
        <v>2</v>
      </c>
      <c r="CA552" s="30">
        <v>1</v>
      </c>
      <c r="CB552" s="30"/>
      <c r="CC552" s="185">
        <f>COUNTIF(BJ552:CA552,"2")</f>
        <v>13</v>
      </c>
      <c r="CD552" s="186">
        <f t="shared" si="1819"/>
        <v>0.72222222222222221</v>
      </c>
      <c r="CE552" s="185">
        <f>COUNTIF(BJ552:CA552,"1")</f>
        <v>5</v>
      </c>
      <c r="CF552" s="186">
        <f t="shared" si="1820"/>
        <v>0.27777777777777779</v>
      </c>
      <c r="CG552" s="185">
        <f>COUNTIF(BJ552:CA552,"0")</f>
        <v>0</v>
      </c>
      <c r="CH552" s="186">
        <f t="shared" si="1821"/>
        <v>0</v>
      </c>
      <c r="CI552" s="185">
        <f>COUNTIF(BJ552:CA552,"KĐG")</f>
        <v>0</v>
      </c>
      <c r="CJ552" s="186">
        <f t="shared" si="1822"/>
        <v>0</v>
      </c>
      <c r="CK552" s="187">
        <f t="shared" si="1823"/>
        <v>1.7222222222222223</v>
      </c>
      <c r="CL552" s="169" t="str">
        <f t="shared" si="1824"/>
        <v>ĐMT</v>
      </c>
      <c r="CM552" s="30"/>
      <c r="CN552" s="30"/>
      <c r="CO552" s="130"/>
      <c r="CP552" s="130"/>
      <c r="CQ552" s="130"/>
      <c r="CR552" s="130"/>
      <c r="CS552" s="130"/>
      <c r="CT552" s="130"/>
      <c r="CU552" s="130"/>
      <c r="CV552" s="130"/>
      <c r="CW552" s="130"/>
      <c r="CX552" s="130"/>
      <c r="CY552" s="30"/>
      <c r="CZ552" s="30"/>
      <c r="DA552" s="30"/>
      <c r="DB552" s="30"/>
      <c r="DC552" s="30"/>
      <c r="DD552" s="30"/>
      <c r="DE552" s="30"/>
      <c r="DF552" s="30"/>
      <c r="DG552" s="30"/>
      <c r="DH552" s="135"/>
      <c r="DI552" s="30"/>
      <c r="DJ552" s="30"/>
      <c r="DK552" s="30"/>
      <c r="DL552" s="30"/>
      <c r="DM552" s="30"/>
      <c r="DN552" s="30"/>
      <c r="DO552" s="30"/>
      <c r="DP552" s="30"/>
      <c r="DQ552" s="30"/>
      <c r="DR552" s="135"/>
      <c r="DS552" s="30"/>
      <c r="DT552" s="30"/>
      <c r="DU552" s="30"/>
      <c r="DV552" s="130"/>
      <c r="DW552" s="130"/>
      <c r="DX552" s="130"/>
      <c r="DY552" s="130"/>
      <c r="DZ552" s="130"/>
      <c r="EA552" s="130"/>
      <c r="EB552" s="130"/>
      <c r="EC552" s="130"/>
      <c r="ED552" s="130"/>
      <c r="EE552" s="130"/>
      <c r="EF552" s="130"/>
      <c r="EG552" s="130"/>
      <c r="EH552" s="130"/>
      <c r="EI552" s="130"/>
      <c r="EJ552" s="130"/>
      <c r="EK552" s="130"/>
      <c r="EL552" s="130"/>
      <c r="EM552" s="130"/>
      <c r="EN552" s="130"/>
      <c r="EO552" s="130"/>
      <c r="EP552" s="30"/>
      <c r="EQ552" s="30"/>
      <c r="ER552" s="30"/>
      <c r="ES552" s="30"/>
      <c r="ET552" s="30"/>
      <c r="EU552" s="30"/>
      <c r="EV552" s="30"/>
      <c r="EW552" s="30"/>
      <c r="EX552" s="30"/>
      <c r="EY552" s="135"/>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c r="IM552" s="30"/>
      <c r="IN552" s="30"/>
      <c r="IO552" s="30"/>
      <c r="IP552" s="30"/>
      <c r="IQ552" s="30"/>
      <c r="IR552" s="30"/>
      <c r="IS552" s="30"/>
      <c r="IT552" s="30"/>
      <c r="IU552" s="30"/>
      <c r="IV552" s="30"/>
      <c r="IW552" s="30"/>
      <c r="IX552" s="30"/>
      <c r="IY552" s="30"/>
      <c r="IZ552" s="30"/>
      <c r="JA552" s="30"/>
      <c r="JB552" s="30"/>
      <c r="JC552" s="30"/>
      <c r="JD552" s="30"/>
      <c r="JE552" s="30"/>
      <c r="JF552" s="30"/>
      <c r="JG552" s="30"/>
      <c r="JH552" s="30"/>
      <c r="JI552" s="30"/>
      <c r="JJ552" s="30"/>
      <c r="JK552" s="30"/>
      <c r="JL552" s="30"/>
      <c r="JM552" s="30"/>
      <c r="JN552" s="30"/>
      <c r="JO552" s="30"/>
      <c r="JP552" s="30"/>
      <c r="JQ552" s="30"/>
      <c r="JR552" s="30"/>
      <c r="JS552" s="30"/>
      <c r="JT552" s="30"/>
      <c r="JU552" s="30"/>
      <c r="JV552" s="30"/>
      <c r="JW552" s="30"/>
      <c r="JX552" s="30"/>
      <c r="JY552" s="30"/>
      <c r="JZ552" s="30"/>
      <c r="KA552" s="30"/>
      <c r="KB552" s="30"/>
      <c r="KC552" s="30"/>
      <c r="KD552" s="30"/>
      <c r="KE552" s="30"/>
      <c r="KF552" s="30"/>
      <c r="KG552" s="30"/>
      <c r="KH552" s="30"/>
      <c r="KI552" s="30"/>
      <c r="KJ552" s="30"/>
      <c r="KK552" s="30"/>
      <c r="KL552" s="30"/>
      <c r="KM552" s="30"/>
      <c r="KN552" s="30"/>
      <c r="KO552" s="30"/>
      <c r="KP552" s="30"/>
      <c r="KQ552" s="30"/>
      <c r="KR552" s="30"/>
      <c r="KS552" s="30"/>
      <c r="KT552" s="30"/>
      <c r="KU552" s="30"/>
      <c r="KV552" s="30"/>
      <c r="KW552" s="30"/>
      <c r="KX552" s="30"/>
      <c r="KY552" s="30"/>
      <c r="KZ552" s="30"/>
      <c r="LA552" s="30"/>
      <c r="LB552" s="30"/>
      <c r="LC552" s="30"/>
      <c r="LD552" s="130"/>
      <c r="LE552" s="130"/>
      <c r="LF552" s="130"/>
      <c r="LG552" s="130"/>
      <c r="LH552" s="130"/>
      <c r="LI552" s="130"/>
      <c r="LJ552" s="130"/>
      <c r="LK552" s="130"/>
      <c r="LL552" s="130"/>
      <c r="LM552" s="130"/>
      <c r="LN552" s="130"/>
      <c r="LO552" s="130"/>
      <c r="LP552" s="130"/>
      <c r="LQ552" s="130"/>
      <c r="LR552" s="130"/>
      <c r="LS552" s="130"/>
      <c r="LT552" s="130"/>
      <c r="LU552" s="130"/>
      <c r="LV552" s="130"/>
      <c r="LW552" s="130"/>
      <c r="LX552" s="135"/>
      <c r="LY552" s="30"/>
      <c r="LZ552" s="30"/>
      <c r="MA552" s="30"/>
      <c r="MB552" s="30"/>
      <c r="MC552" s="30"/>
      <c r="MD552" s="30"/>
      <c r="ME552" s="30"/>
      <c r="MF552" s="30"/>
      <c r="MG552" s="30"/>
      <c r="MH552" s="30"/>
      <c r="MI552" s="30"/>
      <c r="MJ552" s="30"/>
      <c r="MK552" s="30"/>
      <c r="ML552" s="30"/>
      <c r="MM552" s="30"/>
      <c r="MN552" s="30"/>
      <c r="MO552" s="30"/>
      <c r="MP552" s="30"/>
      <c r="MQ552" s="30"/>
      <c r="MR552" s="30"/>
      <c r="MS552" s="30"/>
      <c r="MT552" s="30"/>
      <c r="MU552" s="30"/>
      <c r="MV552" s="30"/>
      <c r="MW552" s="30"/>
      <c r="MX552" s="30"/>
      <c r="MY552" s="30"/>
      <c r="MZ552" s="30"/>
      <c r="NA552" s="30"/>
      <c r="NB552" s="30"/>
      <c r="NC552" s="135"/>
      <c r="ND552" s="30"/>
      <c r="NE552" s="30"/>
      <c r="NF552" s="30"/>
      <c r="NG552" s="30"/>
      <c r="NH552" s="30"/>
      <c r="NI552" s="30"/>
      <c r="NJ552" s="30"/>
      <c r="NK552" s="30"/>
      <c r="NL552" s="30"/>
      <c r="NM552" s="30"/>
      <c r="NN552" s="30"/>
      <c r="NO552" s="30"/>
      <c r="NP552" s="30"/>
      <c r="NQ552" s="30"/>
      <c r="NR552" s="30"/>
      <c r="NS552" s="30"/>
      <c r="NT552" s="30"/>
      <c r="NU552" s="30"/>
      <c r="NV552" s="30"/>
      <c r="NW552" s="30"/>
      <c r="NX552" s="30"/>
      <c r="NY552" s="30"/>
      <c r="NZ552" s="30"/>
      <c r="OA552" s="30"/>
      <c r="OB552" s="30"/>
      <c r="OC552" s="30"/>
      <c r="OD552" s="30"/>
      <c r="OE552" s="30"/>
      <c r="OF552" s="30"/>
      <c r="OG552" s="30"/>
      <c r="OH552" s="30"/>
      <c r="OI552" s="30"/>
      <c r="OJ552" s="30"/>
      <c r="OK552" s="30"/>
      <c r="OL552" s="30"/>
      <c r="OM552" s="30">
        <f>COUNTIF(Q552:AA552,"x")</f>
        <v>1</v>
      </c>
      <c r="ON552" s="51"/>
    </row>
    <row r="553" spans="1:423" s="8" customFormat="1" ht="23.25" hidden="1" customHeight="1">
      <c r="A553" s="37"/>
      <c r="B553" s="37"/>
      <c r="C553" s="353" t="s">
        <v>50</v>
      </c>
      <c r="D553" s="353"/>
      <c r="E553" s="353"/>
      <c r="F553" s="29"/>
      <c r="G553" s="164">
        <f>COUNTIF(G554:G559,"x")</f>
        <v>0</v>
      </c>
      <c r="H553" s="31"/>
      <c r="I553" s="38"/>
      <c r="J553" s="30"/>
      <c r="K553" s="30"/>
      <c r="L553" s="30"/>
      <c r="M553" s="30"/>
      <c r="N553" s="30"/>
      <c r="O553" s="25">
        <f>COUNTIF(O554:O559,"x")</f>
        <v>5</v>
      </c>
      <c r="P553" s="31">
        <f>SUM(P554:P559)</f>
        <v>5</v>
      </c>
      <c r="Q553" s="108" t="s">
        <v>122</v>
      </c>
      <c r="R553" s="108" t="s">
        <v>122</v>
      </c>
      <c r="S553" s="108" t="s">
        <v>122</v>
      </c>
      <c r="T553" s="108" t="s">
        <v>122</v>
      </c>
      <c r="U553" s="108" t="s">
        <v>122</v>
      </c>
      <c r="V553" s="108" t="s">
        <v>122</v>
      </c>
      <c r="W553" s="108" t="s">
        <v>122</v>
      </c>
      <c r="X553" s="108" t="s">
        <v>122</v>
      </c>
      <c r="Y553" s="108" t="s">
        <v>122</v>
      </c>
      <c r="Z553" s="108" t="s">
        <v>122</v>
      </c>
      <c r="AA553" s="108" t="s">
        <v>122</v>
      </c>
      <c r="AB553" s="124"/>
      <c r="AC553" s="124"/>
      <c r="AD553" s="124"/>
      <c r="AE553" s="119"/>
      <c r="AF553" s="120"/>
      <c r="AG553" s="120"/>
      <c r="AH553" s="120"/>
      <c r="AI553" s="25"/>
      <c r="AJ553" s="25"/>
      <c r="AK553" s="120"/>
      <c r="AL553" s="120"/>
      <c r="AM553" s="120"/>
      <c r="AN553" s="120"/>
      <c r="AO553" s="120"/>
      <c r="AP553" s="25"/>
      <c r="AQ553" s="120"/>
      <c r="AR553" s="25"/>
      <c r="AS553" s="120"/>
      <c r="AT553" s="120"/>
      <c r="AU553" s="120"/>
      <c r="AV553" s="164"/>
      <c r="AW553" s="120"/>
      <c r="AX553" s="120"/>
      <c r="AY553" s="120"/>
      <c r="AZ553" s="120"/>
      <c r="BA553" s="119"/>
      <c r="BB553" s="119"/>
      <c r="BC553" s="119"/>
      <c r="BD553" s="119"/>
      <c r="BE553" s="119"/>
      <c r="BF553" s="119"/>
      <c r="BG553" s="119"/>
      <c r="BH553" s="119"/>
      <c r="BI553" s="119"/>
      <c r="BJ553" s="119"/>
      <c r="BK553" s="120"/>
      <c r="BL553" s="120"/>
      <c r="BM553" s="120"/>
      <c r="BN553" s="164"/>
      <c r="BO553" s="164"/>
      <c r="BP553" s="164"/>
      <c r="BQ553" s="120"/>
      <c r="BR553" s="120"/>
      <c r="BS553" s="120"/>
      <c r="BT553" s="120"/>
      <c r="BU553" s="120"/>
      <c r="BV553" s="120"/>
      <c r="BW553" s="120"/>
      <c r="BX553" s="120"/>
      <c r="BY553" s="120"/>
      <c r="BZ553" s="120"/>
      <c r="CA553" s="120"/>
      <c r="CB553" s="120"/>
      <c r="CC553" s="120"/>
      <c r="CD553" s="120"/>
      <c r="CE553" s="120"/>
      <c r="CF553" s="119"/>
      <c r="CG553" s="119"/>
      <c r="CH553" s="119"/>
      <c r="CI553" s="119"/>
      <c r="CJ553" s="119"/>
      <c r="CK553" s="119"/>
      <c r="CL553" s="119"/>
      <c r="CM553" s="119"/>
      <c r="CN553" s="119"/>
      <c r="CO553" s="125"/>
      <c r="CP553" s="125"/>
      <c r="CQ553" s="125"/>
      <c r="CR553" s="125"/>
      <c r="CS553" s="125"/>
      <c r="CT553" s="125"/>
      <c r="CU553" s="125"/>
      <c r="CV553" s="125"/>
      <c r="CW553" s="125"/>
      <c r="CX553" s="125"/>
      <c r="CY553" s="120"/>
      <c r="CZ553" s="120"/>
      <c r="DA553" s="120"/>
      <c r="DB553" s="120"/>
      <c r="DC553" s="120"/>
      <c r="DD553" s="120"/>
      <c r="DE553" s="120"/>
      <c r="DF553" s="120"/>
      <c r="DG553" s="120"/>
      <c r="DH553" s="126"/>
      <c r="DI553" s="120"/>
      <c r="DJ553" s="120"/>
      <c r="DK553" s="120"/>
      <c r="DL553" s="120"/>
      <c r="DM553" s="120"/>
      <c r="DN553" s="120"/>
      <c r="DO553" s="120"/>
      <c r="DP553" s="120"/>
      <c r="DQ553" s="120"/>
      <c r="DR553" s="126"/>
      <c r="DS553" s="119"/>
      <c r="DT553" s="119"/>
      <c r="DU553" s="119"/>
      <c r="DV553" s="125"/>
      <c r="DW553" s="203"/>
      <c r="DX553" s="203"/>
      <c r="DY553" s="203"/>
      <c r="DZ553" s="203"/>
      <c r="EA553" s="203"/>
      <c r="EB553" s="203"/>
      <c r="EC553" s="203"/>
      <c r="ED553" s="203"/>
      <c r="EE553" s="125"/>
      <c r="EF553" s="125"/>
      <c r="EG553" s="125"/>
      <c r="EH553" s="125"/>
      <c r="EI553" s="125"/>
      <c r="EJ553" s="125"/>
      <c r="EK553" s="125"/>
      <c r="EL553" s="125"/>
      <c r="EM553" s="125"/>
      <c r="EN553" s="125"/>
      <c r="EO553" s="125"/>
      <c r="EP553" s="120"/>
      <c r="EQ553" s="120"/>
      <c r="ER553" s="120"/>
      <c r="ES553" s="120"/>
      <c r="ET553" s="120"/>
      <c r="EU553" s="120"/>
      <c r="EV553" s="120"/>
      <c r="EW553" s="120"/>
      <c r="EX553" s="120"/>
      <c r="EY553" s="126"/>
      <c r="EZ553" s="119"/>
      <c r="FA553" s="119"/>
      <c r="FB553" s="119"/>
      <c r="FC553" s="120"/>
      <c r="FD553" s="120"/>
      <c r="FE553" s="120"/>
      <c r="FF553" s="120"/>
      <c r="FG553" s="120"/>
      <c r="FH553" s="120"/>
      <c r="FI553" s="120"/>
      <c r="FJ553" s="120"/>
      <c r="FK553" s="120"/>
      <c r="FL553" s="120"/>
      <c r="FM553" s="120"/>
      <c r="FN553" s="120"/>
      <c r="FO553" s="120"/>
      <c r="FP553" s="120"/>
      <c r="FQ553" s="120"/>
      <c r="FR553" s="120"/>
      <c r="FS553" s="120"/>
      <c r="FT553" s="120"/>
      <c r="FU553" s="119"/>
      <c r="FV553" s="119"/>
      <c r="FW553" s="119"/>
      <c r="FX553" s="119"/>
      <c r="FY553" s="119"/>
      <c r="FZ553" s="119"/>
      <c r="GA553" s="119"/>
      <c r="GB553" s="119"/>
      <c r="GC553" s="119"/>
      <c r="GD553" s="119"/>
      <c r="GE553" s="119"/>
      <c r="GF553" s="119"/>
      <c r="GG553" s="120"/>
      <c r="GH553" s="120"/>
      <c r="GI553" s="120"/>
      <c r="GJ553" s="120"/>
      <c r="GK553" s="120"/>
      <c r="GL553" s="120"/>
      <c r="GM553" s="120"/>
      <c r="GN553" s="120"/>
      <c r="GO553" s="164"/>
      <c r="GP553" s="164"/>
      <c r="GQ553" s="164"/>
      <c r="GR553" s="164"/>
      <c r="GS553" s="164"/>
      <c r="GT553" s="120"/>
      <c r="GU553" s="120"/>
      <c r="GV553" s="120"/>
      <c r="GW553" s="120"/>
      <c r="GX553" s="119"/>
      <c r="GY553" s="119"/>
      <c r="GZ553" s="119"/>
      <c r="HA553" s="119"/>
      <c r="HB553" s="119"/>
      <c r="HC553" s="119"/>
      <c r="HD553" s="119"/>
      <c r="HE553" s="119"/>
      <c r="HF553" s="119"/>
      <c r="HG553" s="119"/>
      <c r="HH553" s="119"/>
      <c r="HI553" s="120"/>
      <c r="HJ553" s="119"/>
      <c r="HK553" s="119"/>
      <c r="HL553" s="119"/>
      <c r="HM553" s="119"/>
      <c r="HN553" s="120"/>
      <c r="HO553" s="120"/>
      <c r="HP553" s="120"/>
      <c r="HQ553" s="120"/>
      <c r="HR553" s="120"/>
      <c r="HS553" s="120"/>
      <c r="HT553" s="120"/>
      <c r="HU553" s="120"/>
      <c r="HV553" s="120"/>
      <c r="HW553" s="120"/>
      <c r="HX553" s="120"/>
      <c r="HY553" s="120"/>
      <c r="HZ553" s="120"/>
      <c r="IA553" s="120"/>
      <c r="IB553" s="120"/>
      <c r="IC553" s="119"/>
      <c r="ID553" s="119"/>
      <c r="IE553" s="119"/>
      <c r="IF553" s="119"/>
      <c r="IG553" s="119"/>
      <c r="IH553" s="119"/>
      <c r="II553" s="119"/>
      <c r="IJ553" s="119"/>
      <c r="IK553" s="119"/>
      <c r="IL553" s="119"/>
      <c r="IM553" s="119"/>
      <c r="IN553" s="119"/>
      <c r="IO553" s="119"/>
      <c r="IP553" s="119"/>
      <c r="IQ553" s="119"/>
      <c r="IR553" s="119"/>
      <c r="IS553" s="119"/>
      <c r="IT553" s="119"/>
      <c r="IU553" s="119"/>
      <c r="IV553" s="119"/>
      <c r="IW553" s="119"/>
      <c r="IX553" s="119"/>
      <c r="IY553" s="119"/>
      <c r="IZ553" s="119"/>
      <c r="JA553" s="120"/>
      <c r="JB553" s="120"/>
      <c r="JC553" s="120"/>
      <c r="JD553" s="120"/>
      <c r="JE553" s="120"/>
      <c r="JF553" s="120"/>
      <c r="JG553" s="119"/>
      <c r="JH553" s="119"/>
      <c r="JI553" s="119"/>
      <c r="JJ553" s="119"/>
      <c r="JK553" s="119"/>
      <c r="JL553" s="119"/>
      <c r="JM553" s="119"/>
      <c r="JN553" s="119"/>
      <c r="JO553" s="119"/>
      <c r="JP553" s="119"/>
      <c r="JQ553" s="119"/>
      <c r="JR553" s="119"/>
      <c r="JS553" s="119"/>
      <c r="JT553" s="119"/>
      <c r="JU553" s="119"/>
      <c r="JV553" s="119"/>
      <c r="JW553" s="119"/>
      <c r="JX553" s="119"/>
      <c r="JY553" s="119"/>
      <c r="JZ553" s="119"/>
      <c r="KA553" s="119"/>
      <c r="KB553" s="119"/>
      <c r="KC553" s="230"/>
      <c r="KD553" s="230"/>
      <c r="KE553" s="230"/>
      <c r="KF553" s="230"/>
      <c r="KG553" s="230"/>
      <c r="KH553" s="230"/>
      <c r="KI553" s="230"/>
      <c r="KJ553" s="230"/>
      <c r="KK553" s="230"/>
      <c r="KL553" s="230"/>
      <c r="KM553" s="230"/>
      <c r="KN553" s="230"/>
      <c r="KO553" s="230"/>
      <c r="KP553" s="230"/>
      <c r="KQ553" s="119"/>
      <c r="KR553" s="119"/>
      <c r="KS553" s="119"/>
      <c r="KT553" s="119"/>
      <c r="KU553" s="119"/>
      <c r="KV553" s="119"/>
      <c r="KW553" s="119"/>
      <c r="KX553" s="119"/>
      <c r="KY553" s="119"/>
      <c r="KZ553" s="119"/>
      <c r="LA553" s="119"/>
      <c r="LB553" s="119"/>
      <c r="LC553" s="119"/>
      <c r="LD553" s="125"/>
      <c r="LE553" s="125"/>
      <c r="LF553" s="125"/>
      <c r="LG553" s="231"/>
      <c r="LH553" s="231"/>
      <c r="LI553" s="231"/>
      <c r="LJ553" s="231"/>
      <c r="LK553" s="231"/>
      <c r="LL553" s="231"/>
      <c r="LM553" s="231"/>
      <c r="LN553" s="231"/>
      <c r="LO553" s="231"/>
      <c r="LP553" s="231"/>
      <c r="LQ553" s="231"/>
      <c r="LR553" s="231"/>
      <c r="LS553" s="125"/>
      <c r="LT553" s="125"/>
      <c r="LU553" s="125"/>
      <c r="LV553" s="125"/>
      <c r="LW553" s="125"/>
      <c r="LX553" s="126"/>
      <c r="LY553" s="119"/>
      <c r="LZ553" s="119"/>
      <c r="MA553" s="119"/>
      <c r="MB553" s="119"/>
      <c r="MC553" s="119"/>
      <c r="MD553" s="119"/>
      <c r="ME553" s="119"/>
      <c r="MF553" s="119"/>
      <c r="MG553" s="119"/>
      <c r="MH553" s="119"/>
      <c r="MI553" s="119"/>
      <c r="MJ553" s="119"/>
      <c r="MK553" s="230"/>
      <c r="ML553" s="230"/>
      <c r="MM553" s="230"/>
      <c r="MN553" s="230"/>
      <c r="MO553" s="230"/>
      <c r="MP553" s="230"/>
      <c r="MQ553" s="230"/>
      <c r="MR553" s="230"/>
      <c r="MS553" s="230"/>
      <c r="MT553" s="230"/>
      <c r="MU553" s="230"/>
      <c r="MV553" s="230"/>
      <c r="MW553" s="230"/>
      <c r="MX553" s="230"/>
      <c r="MY553" s="119"/>
      <c r="MZ553" s="119"/>
      <c r="NA553" s="119"/>
      <c r="NB553" s="119"/>
      <c r="NC553" s="126"/>
      <c r="ND553" s="119"/>
      <c r="NE553" s="119"/>
      <c r="NF553" s="119"/>
      <c r="NG553" s="119"/>
      <c r="NH553" s="119"/>
      <c r="NI553" s="119"/>
      <c r="NJ553" s="119"/>
      <c r="NK553" s="119"/>
      <c r="NL553" s="119"/>
      <c r="NM553" s="119"/>
      <c r="NN553" s="119"/>
      <c r="NO553" s="119"/>
      <c r="NP553" s="119"/>
      <c r="NQ553" s="119"/>
      <c r="NR553" s="119"/>
      <c r="NS553" s="119"/>
      <c r="NT553" s="119"/>
      <c r="NU553" s="119"/>
      <c r="NV553" s="119"/>
      <c r="NW553" s="119"/>
      <c r="NX553" s="119"/>
      <c r="NY553" s="119"/>
      <c r="NZ553" s="119"/>
      <c r="OA553" s="119"/>
      <c r="OB553" s="119"/>
      <c r="OC553" s="119"/>
      <c r="OD553" s="119"/>
      <c r="OE553" s="119"/>
      <c r="OF553" s="119"/>
      <c r="OG553" s="119"/>
      <c r="OH553" s="119"/>
      <c r="OI553" s="119"/>
      <c r="OJ553" s="119"/>
      <c r="OK553" s="119"/>
      <c r="OL553" s="119"/>
      <c r="OM553" s="30"/>
      <c r="ON553" s="32"/>
    </row>
    <row r="554" spans="1:423" ht="34.5" hidden="1" customHeight="1">
      <c r="A554" s="95">
        <v>475</v>
      </c>
      <c r="B554" s="51">
        <v>152</v>
      </c>
      <c r="C554" s="16" t="s">
        <v>418</v>
      </c>
      <c r="D554" s="14" t="s">
        <v>0</v>
      </c>
      <c r="E554" s="16" t="s">
        <v>419</v>
      </c>
      <c r="F554" s="82" t="s">
        <v>1</v>
      </c>
      <c r="G554" s="14"/>
      <c r="H554" s="89" t="s">
        <v>419</v>
      </c>
      <c r="I554" s="57" t="s">
        <v>1145</v>
      </c>
      <c r="J554" s="54"/>
      <c r="K554" s="30" t="s">
        <v>636</v>
      </c>
      <c r="L554" s="30" t="s">
        <v>957</v>
      </c>
      <c r="M554" s="29" t="s">
        <v>986</v>
      </c>
      <c r="N554" s="93" t="s">
        <v>639</v>
      </c>
      <c r="O554" s="105" t="s">
        <v>27</v>
      </c>
      <c r="P554" s="54"/>
      <c r="Q554" s="30"/>
      <c r="R554" s="30" t="s">
        <v>27</v>
      </c>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152"/>
      <c r="BH554" s="152"/>
      <c r="BI554" s="152" t="s">
        <v>1072</v>
      </c>
      <c r="BJ554" s="30">
        <v>2</v>
      </c>
      <c r="BK554" s="30">
        <v>1</v>
      </c>
      <c r="BL554" s="30">
        <v>2</v>
      </c>
      <c r="BM554" s="30">
        <v>2</v>
      </c>
      <c r="BN554" s="23">
        <v>1</v>
      </c>
      <c r="BO554" s="23">
        <v>2</v>
      </c>
      <c r="BP554" s="30">
        <v>2</v>
      </c>
      <c r="BQ554" s="30">
        <v>2</v>
      </c>
      <c r="BR554" s="30">
        <v>2</v>
      </c>
      <c r="BS554" s="30">
        <v>2</v>
      </c>
      <c r="BT554" s="30">
        <v>2</v>
      </c>
      <c r="BU554" s="23">
        <v>2</v>
      </c>
      <c r="BV554" s="30">
        <v>2</v>
      </c>
      <c r="BW554" s="23">
        <v>1</v>
      </c>
      <c r="BX554" s="30">
        <v>2</v>
      </c>
      <c r="BY554" s="30">
        <v>2</v>
      </c>
      <c r="BZ554" s="30">
        <v>2</v>
      </c>
      <c r="CA554" s="30">
        <v>1</v>
      </c>
      <c r="CB554" s="30"/>
      <c r="CC554" s="185">
        <f>COUNTIF(BJ554:CA554,"2")</f>
        <v>14</v>
      </c>
      <c r="CD554" s="186">
        <f t="shared" ref="CD554" si="1825">CC554/(CC554+CE554+CG554+CI554)</f>
        <v>0.77777777777777779</v>
      </c>
      <c r="CE554" s="185">
        <f>COUNTIF(BJ554:CA554,"1")</f>
        <v>4</v>
      </c>
      <c r="CF554" s="186">
        <f t="shared" ref="CF554" si="1826">CE554/(CC554+CE554+CG554+CI554)</f>
        <v>0.22222222222222221</v>
      </c>
      <c r="CG554" s="185">
        <f>COUNTIF(BJ554:CA554,"0")</f>
        <v>0</v>
      </c>
      <c r="CH554" s="186">
        <f t="shared" ref="CH554" si="1827">CG554/(CC554+CE554+CG554+CI554)</f>
        <v>0</v>
      </c>
      <c r="CI554" s="185">
        <f>COUNTIF(BJ554:CA554,"KĐG")</f>
        <v>0</v>
      </c>
      <c r="CJ554" s="186">
        <f t="shared" ref="CJ554" si="1828">CI554/(CC554+CE554+CG554+CI554)</f>
        <v>0</v>
      </c>
      <c r="CK554" s="187">
        <f t="shared" ref="CK554" si="1829">(((CC554*2)+(CE554*1)+(CG554*0)))/(CC554+CE554+CG554)</f>
        <v>1.7777777777777777</v>
      </c>
      <c r="CL554" s="169" t="str">
        <f t="shared" ref="CL554" si="1830">IF(CJ554&gt;=50%,"KĐG",IF(CK554&gt;=1.6,"ĐMT",IF(CK554&gt;=1,"CCG","CĐ")))</f>
        <v>ĐMT</v>
      </c>
      <c r="CM554" s="30"/>
      <c r="CN554" s="30"/>
      <c r="CO554" s="130"/>
      <c r="CP554" s="130"/>
      <c r="CQ554" s="130"/>
      <c r="CR554" s="130"/>
      <c r="CS554" s="130"/>
      <c r="CT554" s="130"/>
      <c r="CU554" s="130"/>
      <c r="CV554" s="130"/>
      <c r="CW554" s="130"/>
      <c r="CX554" s="130"/>
      <c r="CY554" s="30"/>
      <c r="CZ554" s="30"/>
      <c r="DA554" s="30"/>
      <c r="DB554" s="30"/>
      <c r="DC554" s="30"/>
      <c r="DD554" s="30"/>
      <c r="DE554" s="30"/>
      <c r="DF554" s="30"/>
      <c r="DG554" s="30"/>
      <c r="DH554" s="135"/>
      <c r="DI554" s="30"/>
      <c r="DJ554" s="30"/>
      <c r="DK554" s="30"/>
      <c r="DL554" s="30"/>
      <c r="DM554" s="30"/>
      <c r="DN554" s="30"/>
      <c r="DO554" s="30"/>
      <c r="DP554" s="30"/>
      <c r="DQ554" s="30"/>
      <c r="DR554" s="135"/>
      <c r="DS554" s="30"/>
      <c r="DT554" s="30"/>
      <c r="DU554" s="30"/>
      <c r="DV554" s="130"/>
      <c r="DW554" s="130"/>
      <c r="DX554" s="130"/>
      <c r="DY554" s="130"/>
      <c r="DZ554" s="130"/>
      <c r="EA554" s="130"/>
      <c r="EB554" s="130"/>
      <c r="EC554" s="130"/>
      <c r="ED554" s="130"/>
      <c r="EE554" s="130"/>
      <c r="EF554" s="130"/>
      <c r="EG554" s="130"/>
      <c r="EH554" s="130"/>
      <c r="EI554" s="130"/>
      <c r="EJ554" s="130"/>
      <c r="EK554" s="130"/>
      <c r="EL554" s="130"/>
      <c r="EM554" s="130"/>
      <c r="EN554" s="130"/>
      <c r="EO554" s="130"/>
      <c r="EP554" s="30"/>
      <c r="EQ554" s="30"/>
      <c r="ER554" s="30"/>
      <c r="ES554" s="30"/>
      <c r="ET554" s="30"/>
      <c r="EU554" s="30"/>
      <c r="EV554" s="30"/>
      <c r="EW554" s="30"/>
      <c r="EX554" s="30"/>
      <c r="EY554" s="135"/>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130"/>
      <c r="LE554" s="130"/>
      <c r="LF554" s="130"/>
      <c r="LG554" s="130"/>
      <c r="LH554" s="130"/>
      <c r="LI554" s="130"/>
      <c r="LJ554" s="130"/>
      <c r="LK554" s="130"/>
      <c r="LL554" s="130"/>
      <c r="LM554" s="130"/>
      <c r="LN554" s="130"/>
      <c r="LO554" s="130"/>
      <c r="LP554" s="130"/>
      <c r="LQ554" s="130"/>
      <c r="LR554" s="130"/>
      <c r="LS554" s="130"/>
      <c r="LT554" s="130"/>
      <c r="LU554" s="130"/>
      <c r="LV554" s="130"/>
      <c r="LW554" s="130"/>
      <c r="LX554" s="135"/>
      <c r="LY554" s="30"/>
      <c r="LZ554" s="30"/>
      <c r="MA554" s="30"/>
      <c r="MB554" s="30"/>
      <c r="MC554" s="30"/>
      <c r="MD554" s="30"/>
      <c r="ME554" s="30"/>
      <c r="MF554" s="30"/>
      <c r="MG554" s="30"/>
      <c r="MH554" s="30"/>
      <c r="MI554" s="30"/>
      <c r="MJ554" s="30"/>
      <c r="MK554" s="30"/>
      <c r="ML554" s="30"/>
      <c r="MM554" s="30"/>
      <c r="MN554" s="30"/>
      <c r="MO554" s="30"/>
      <c r="MP554" s="30"/>
      <c r="MQ554" s="30"/>
      <c r="MR554" s="30"/>
      <c r="MS554" s="30"/>
      <c r="MT554" s="30"/>
      <c r="MU554" s="30"/>
      <c r="MV554" s="30"/>
      <c r="MW554" s="30"/>
      <c r="MX554" s="30"/>
      <c r="MY554" s="30"/>
      <c r="MZ554" s="30"/>
      <c r="NA554" s="30"/>
      <c r="NB554" s="30"/>
      <c r="NC554" s="135"/>
      <c r="ND554" s="30"/>
      <c r="NE554" s="30"/>
      <c r="NF554" s="30"/>
      <c r="NG554" s="30"/>
      <c r="NH554" s="30"/>
      <c r="NI554" s="30"/>
      <c r="NJ554" s="30"/>
      <c r="NK554" s="30"/>
      <c r="NL554" s="30"/>
      <c r="NM554" s="30"/>
      <c r="NN554" s="30"/>
      <c r="NO554" s="30"/>
      <c r="NP554" s="30"/>
      <c r="NQ554" s="30"/>
      <c r="NR554" s="30"/>
      <c r="NS554" s="30"/>
      <c r="NT554" s="30"/>
      <c r="NU554" s="30"/>
      <c r="NV554" s="30"/>
      <c r="NW554" s="30"/>
      <c r="NX554" s="30"/>
      <c r="NY554" s="30"/>
      <c r="NZ554" s="30"/>
      <c r="OA554" s="30"/>
      <c r="OB554" s="30"/>
      <c r="OC554" s="30"/>
      <c r="OD554" s="30"/>
      <c r="OE554" s="30"/>
      <c r="OF554" s="30"/>
      <c r="OG554" s="30"/>
      <c r="OH554" s="30"/>
      <c r="OI554" s="30"/>
      <c r="OJ554" s="30"/>
      <c r="OK554" s="30"/>
      <c r="OL554" s="30"/>
      <c r="OM554" s="30">
        <f t="shared" ref="OM554:OM559" si="1831">COUNTIF(Q554:AA554,"x")</f>
        <v>1</v>
      </c>
      <c r="ON554" s="51"/>
    </row>
    <row r="555" spans="1:423" ht="35.25" hidden="1" customHeight="1">
      <c r="A555" s="323">
        <v>485</v>
      </c>
      <c r="B555" s="51">
        <v>153</v>
      </c>
      <c r="C555" s="16" t="s">
        <v>140</v>
      </c>
      <c r="D555" s="14" t="s">
        <v>0</v>
      </c>
      <c r="E555" s="16" t="s">
        <v>420</v>
      </c>
      <c r="F555" s="82" t="s">
        <v>1</v>
      </c>
      <c r="G555" s="14"/>
      <c r="H555" s="89" t="s">
        <v>807</v>
      </c>
      <c r="I555" s="57" t="s">
        <v>1084</v>
      </c>
      <c r="J555" s="54" t="s">
        <v>543</v>
      </c>
      <c r="K555" s="30" t="s">
        <v>636</v>
      </c>
      <c r="L555" s="30" t="s">
        <v>957</v>
      </c>
      <c r="M555" s="29" t="s">
        <v>986</v>
      </c>
      <c r="N555" s="93" t="s">
        <v>639</v>
      </c>
      <c r="O555" s="300" t="s">
        <v>27</v>
      </c>
      <c r="P555" s="300">
        <v>2</v>
      </c>
      <c r="Q555" s="30" t="s">
        <v>27</v>
      </c>
      <c r="R555" s="30"/>
      <c r="S555" s="30"/>
      <c r="T555" s="30"/>
      <c r="U555" s="30"/>
      <c r="V555" s="30"/>
      <c r="W555" s="30"/>
      <c r="X555" s="30"/>
      <c r="Y555" s="30"/>
      <c r="Z555" s="30"/>
      <c r="AA555" s="30"/>
      <c r="AB555" s="152"/>
      <c r="AC555" s="152"/>
      <c r="AD555" s="152" t="s">
        <v>1066</v>
      </c>
      <c r="AE555" s="30">
        <v>2</v>
      </c>
      <c r="AF555" s="30">
        <v>2</v>
      </c>
      <c r="AG555" s="30">
        <v>2</v>
      </c>
      <c r="AH555" s="30">
        <v>2</v>
      </c>
      <c r="AI555" s="23">
        <v>2</v>
      </c>
      <c r="AJ555" s="23">
        <v>1</v>
      </c>
      <c r="AK555" s="30">
        <v>2</v>
      </c>
      <c r="AL555" s="30">
        <v>1</v>
      </c>
      <c r="AM555" s="30">
        <v>2</v>
      </c>
      <c r="AN555" s="30">
        <v>2</v>
      </c>
      <c r="AO555" s="30">
        <v>2</v>
      </c>
      <c r="AP555" s="23">
        <v>2</v>
      </c>
      <c r="AQ555" s="30">
        <v>2</v>
      </c>
      <c r="AR555" s="23">
        <v>1</v>
      </c>
      <c r="AS555" s="30">
        <v>2</v>
      </c>
      <c r="AT555" s="30">
        <v>2</v>
      </c>
      <c r="AU555" s="30">
        <v>2</v>
      </c>
      <c r="AV555" s="30">
        <v>2</v>
      </c>
      <c r="AW555" s="173">
        <f>COUNTIF(AE555:AV555,"2")</f>
        <v>15</v>
      </c>
      <c r="AX555" s="174">
        <f t="shared" ref="AX555" si="1832">AW555/(AW555+AY555+BA555+BC555)</f>
        <v>0.83333333333333337</v>
      </c>
      <c r="AY555" s="173">
        <f>COUNTIF(AE555:AV555,"1")</f>
        <v>3</v>
      </c>
      <c r="AZ555" s="174">
        <f t="shared" ref="AZ555" si="1833">AY555/(AW555+AY555+BA555+BC555)</f>
        <v>0.16666666666666666</v>
      </c>
      <c r="BA555" s="173">
        <f>COUNTIF(AE555:AV555,"0")</f>
        <v>0</v>
      </c>
      <c r="BB555" s="174">
        <f t="shared" ref="BB555" si="1834">BA555/(AW555+AY555+BA555+BC555)</f>
        <v>0</v>
      </c>
      <c r="BC555" s="173">
        <f>COUNTIF(AE555:AV555,"KĐG")</f>
        <v>0</v>
      </c>
      <c r="BD555" s="174">
        <f t="shared" ref="BD555" si="1835">BC555/(AW555+AY555+BA555+BC555)</f>
        <v>0</v>
      </c>
      <c r="BE555" s="175">
        <f t="shared" ref="BE555" si="1836">(((AW555*2)+(AY555*1)+(BA555*0)))/(AW555+AY555+BA555)</f>
        <v>1.8333333333333333</v>
      </c>
      <c r="BF555" s="169" t="str">
        <f t="shared" ref="BF555" si="1837">IF(BD555&gt;=50%,"KĐG",IF(BE555&gt;=1.6,"ĐMT",IF(BE555&gt;=1,"CCG","CĐ")))</f>
        <v>ĐMT</v>
      </c>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130"/>
      <c r="CP555" s="130"/>
      <c r="CQ555" s="130"/>
      <c r="CR555" s="130"/>
      <c r="CS555" s="130"/>
      <c r="CT555" s="130"/>
      <c r="CU555" s="130"/>
      <c r="CV555" s="130"/>
      <c r="CW555" s="130"/>
      <c r="CX555" s="130"/>
      <c r="CY555" s="30"/>
      <c r="CZ555" s="30"/>
      <c r="DA555" s="30"/>
      <c r="DB555" s="30"/>
      <c r="DC555" s="30"/>
      <c r="DD555" s="30"/>
      <c r="DE555" s="30"/>
      <c r="DF555" s="30"/>
      <c r="DG555" s="30"/>
      <c r="DH555" s="135"/>
      <c r="DI555" s="30"/>
      <c r="DJ555" s="30"/>
      <c r="DK555" s="30"/>
      <c r="DL555" s="30"/>
      <c r="DM555" s="30"/>
      <c r="DN555" s="30"/>
      <c r="DO555" s="30"/>
      <c r="DP555" s="30"/>
      <c r="DQ555" s="30"/>
      <c r="DR555" s="135"/>
      <c r="DS555" s="30"/>
      <c r="DT555" s="30"/>
      <c r="DU555" s="30"/>
      <c r="DV555" s="130"/>
      <c r="DW555" s="130"/>
      <c r="DX555" s="130"/>
      <c r="DY555" s="130"/>
      <c r="DZ555" s="130"/>
      <c r="EA555" s="130"/>
      <c r="EB555" s="130"/>
      <c r="EC555" s="130"/>
      <c r="ED555" s="130"/>
      <c r="EE555" s="130"/>
      <c r="EF555" s="130"/>
      <c r="EG555" s="130"/>
      <c r="EH555" s="130"/>
      <c r="EI555" s="130"/>
      <c r="EJ555" s="130"/>
      <c r="EK555" s="130"/>
      <c r="EL555" s="130"/>
      <c r="EM555" s="130"/>
      <c r="EN555" s="130"/>
      <c r="EO555" s="130"/>
      <c r="EP555" s="30"/>
      <c r="EQ555" s="30"/>
      <c r="ER555" s="30"/>
      <c r="ES555" s="30"/>
      <c r="ET555" s="30"/>
      <c r="EU555" s="30"/>
      <c r="EV555" s="30"/>
      <c r="EW555" s="30"/>
      <c r="EX555" s="30"/>
      <c r="EY555" s="135"/>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130"/>
      <c r="LE555" s="130"/>
      <c r="LF555" s="130"/>
      <c r="LG555" s="130"/>
      <c r="LH555" s="130"/>
      <c r="LI555" s="130"/>
      <c r="LJ555" s="130"/>
      <c r="LK555" s="130"/>
      <c r="LL555" s="130"/>
      <c r="LM555" s="130"/>
      <c r="LN555" s="130"/>
      <c r="LO555" s="130"/>
      <c r="LP555" s="130"/>
      <c r="LQ555" s="130"/>
      <c r="LR555" s="130"/>
      <c r="LS555" s="130"/>
      <c r="LT555" s="130"/>
      <c r="LU555" s="130"/>
      <c r="LV555" s="130"/>
      <c r="LW555" s="130"/>
      <c r="LX555" s="135"/>
      <c r="LY555" s="30"/>
      <c r="LZ555" s="30"/>
      <c r="MA555" s="30"/>
      <c r="MB555" s="30"/>
      <c r="MC555" s="30"/>
      <c r="MD555" s="30"/>
      <c r="ME555" s="30"/>
      <c r="MF555" s="30"/>
      <c r="MG555" s="30"/>
      <c r="MH555" s="30"/>
      <c r="MI555" s="30"/>
      <c r="MJ555" s="30"/>
      <c r="MK555" s="30"/>
      <c r="ML555" s="30"/>
      <c r="MM555" s="30"/>
      <c r="MN555" s="30"/>
      <c r="MO555" s="30"/>
      <c r="MP555" s="30"/>
      <c r="MQ555" s="30"/>
      <c r="MR555" s="30"/>
      <c r="MS555" s="30"/>
      <c r="MT555" s="30"/>
      <c r="MU555" s="30"/>
      <c r="MV555" s="30"/>
      <c r="MW555" s="30"/>
      <c r="MX555" s="30"/>
      <c r="MY555" s="30"/>
      <c r="MZ555" s="30"/>
      <c r="NA555" s="30"/>
      <c r="NB555" s="30"/>
      <c r="NC555" s="135"/>
      <c r="ND555" s="30"/>
      <c r="NE555" s="30"/>
      <c r="NF555" s="30"/>
      <c r="NG555" s="30"/>
      <c r="NH555" s="30"/>
      <c r="NI555" s="30"/>
      <c r="NJ555" s="30"/>
      <c r="NK555" s="30"/>
      <c r="NL555" s="30"/>
      <c r="NM555" s="30"/>
      <c r="NN555" s="30"/>
      <c r="NO555" s="30"/>
      <c r="NP555" s="30"/>
      <c r="NQ555" s="30"/>
      <c r="NR555" s="30"/>
      <c r="NS555" s="30"/>
      <c r="NT555" s="30"/>
      <c r="NU555" s="30"/>
      <c r="NV555" s="30"/>
      <c r="NW555" s="30"/>
      <c r="NX555" s="30"/>
      <c r="NY555" s="30"/>
      <c r="NZ555" s="30"/>
      <c r="OA555" s="30"/>
      <c r="OB555" s="30"/>
      <c r="OC555" s="30"/>
      <c r="OD555" s="30"/>
      <c r="OE555" s="30"/>
      <c r="OF555" s="30"/>
      <c r="OG555" s="30"/>
      <c r="OH555" s="30"/>
      <c r="OI555" s="30"/>
      <c r="OJ555" s="30"/>
      <c r="OK555" s="30"/>
      <c r="OL555" s="30"/>
      <c r="OM555" s="30">
        <f t="shared" si="1831"/>
        <v>1</v>
      </c>
      <c r="ON555" s="121"/>
    </row>
    <row r="556" spans="1:423" ht="30" hidden="1" customHeight="1">
      <c r="A556" s="326"/>
      <c r="B556" s="80">
        <v>153</v>
      </c>
      <c r="C556" s="16" t="s">
        <v>140</v>
      </c>
      <c r="D556" s="82" t="s">
        <v>0</v>
      </c>
      <c r="E556" s="16" t="s">
        <v>420</v>
      </c>
      <c r="F556" s="82" t="s">
        <v>1</v>
      </c>
      <c r="G556" s="29"/>
      <c r="H556" s="89" t="s">
        <v>807</v>
      </c>
      <c r="I556" s="57" t="s">
        <v>1219</v>
      </c>
      <c r="J556" s="79"/>
      <c r="K556" s="30" t="s">
        <v>636</v>
      </c>
      <c r="L556" s="30" t="s">
        <v>957</v>
      </c>
      <c r="M556" s="29" t="s">
        <v>986</v>
      </c>
      <c r="N556" s="93" t="s">
        <v>639</v>
      </c>
      <c r="O556" s="302"/>
      <c r="P556" s="302"/>
      <c r="Q556" s="30"/>
      <c r="R556" s="30"/>
      <c r="S556" s="30" t="s">
        <v>27</v>
      </c>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152"/>
      <c r="CN556" s="152" t="s">
        <v>1066</v>
      </c>
      <c r="CO556" s="152"/>
      <c r="CP556" s="30">
        <v>1</v>
      </c>
      <c r="CQ556" s="30">
        <v>2</v>
      </c>
      <c r="CR556" s="30">
        <v>2</v>
      </c>
      <c r="CS556" s="30">
        <v>2</v>
      </c>
      <c r="CT556" s="23">
        <v>1</v>
      </c>
      <c r="CU556" s="23">
        <v>2</v>
      </c>
      <c r="CV556" s="30">
        <v>2</v>
      </c>
      <c r="CW556" s="30">
        <v>1</v>
      </c>
      <c r="CX556" s="30">
        <v>2</v>
      </c>
      <c r="CY556" s="30">
        <v>2</v>
      </c>
      <c r="CZ556" s="30">
        <v>2</v>
      </c>
      <c r="DA556" s="23">
        <v>2</v>
      </c>
      <c r="DB556" s="30">
        <v>2</v>
      </c>
      <c r="DC556" s="23">
        <v>1</v>
      </c>
      <c r="DD556" s="30">
        <v>2</v>
      </c>
      <c r="DE556" s="30">
        <v>2</v>
      </c>
      <c r="DF556" s="30">
        <v>2</v>
      </c>
      <c r="DG556" s="30"/>
      <c r="DH556" s="201">
        <f>COUNTIF(CP556:DG556,"2")</f>
        <v>13</v>
      </c>
      <c r="DI556" s="198">
        <f t="shared" ref="DI556" si="1838">DH556/(DH556+DJ556+DL556+DN556)</f>
        <v>0.76470588235294112</v>
      </c>
      <c r="DJ556" s="201">
        <f>COUNTIF(CP556:DG556,"1")</f>
        <v>4</v>
      </c>
      <c r="DK556" s="198">
        <f t="shared" ref="DK556" si="1839">DJ556/(DH556+DJ556+DL556+DN556)</f>
        <v>0.23529411764705882</v>
      </c>
      <c r="DL556" s="201">
        <f>COUNTIF(CP556:DG556,"0")</f>
        <v>0</v>
      </c>
      <c r="DM556" s="198">
        <f t="shared" ref="DM556" si="1840">DL556/(DH556+DJ556+DL556+DN556)</f>
        <v>0</v>
      </c>
      <c r="DN556" s="201">
        <f>COUNTIF(CP556:DG556,"KĐG")</f>
        <v>0</v>
      </c>
      <c r="DO556" s="198">
        <f t="shared" ref="DO556" si="1841">DN556/(DH556+DJ556+DL556+DN556)</f>
        <v>0</v>
      </c>
      <c r="DP556" s="199">
        <f t="shared" ref="DP556" si="1842">(((DH556*2)+(DJ556*1)+(DL556*0)))/(DH556+DJ556+DL556)</f>
        <v>1.7647058823529411</v>
      </c>
      <c r="DQ556" s="169" t="str">
        <f t="shared" ref="DQ556" si="1843">IF(DO556&gt;=50%,"KĐG",IF(DP556&gt;=1.6,"ĐMT",IF(DP556&gt;=1,"CCG","CĐ")))</f>
        <v>ĐMT</v>
      </c>
      <c r="DR556" s="135"/>
      <c r="DS556" s="30"/>
      <c r="DT556" s="30"/>
      <c r="DU556" s="30"/>
      <c r="DV556" s="130"/>
      <c r="DW556" s="130"/>
      <c r="DX556" s="130"/>
      <c r="DY556" s="130"/>
      <c r="DZ556" s="130"/>
      <c r="EA556" s="130"/>
      <c r="EB556" s="130"/>
      <c r="EC556" s="130"/>
      <c r="ED556" s="130"/>
      <c r="EE556" s="130"/>
      <c r="EF556" s="130"/>
      <c r="EG556" s="130"/>
      <c r="EH556" s="130"/>
      <c r="EI556" s="130"/>
      <c r="EJ556" s="130"/>
      <c r="EK556" s="130"/>
      <c r="EL556" s="130"/>
      <c r="EM556" s="130"/>
      <c r="EN556" s="130"/>
      <c r="EO556" s="130"/>
      <c r="EP556" s="30"/>
      <c r="EQ556" s="30"/>
      <c r="ER556" s="30"/>
      <c r="ES556" s="30"/>
      <c r="ET556" s="30"/>
      <c r="EU556" s="30"/>
      <c r="EV556" s="30"/>
      <c r="EW556" s="30"/>
      <c r="EX556" s="30"/>
      <c r="EY556" s="135"/>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c r="JW556" s="30"/>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30"/>
      <c r="KX556" s="30"/>
      <c r="KY556" s="30"/>
      <c r="KZ556" s="30"/>
      <c r="LA556" s="30"/>
      <c r="LB556" s="30"/>
      <c r="LC556" s="30"/>
      <c r="LD556" s="130"/>
      <c r="LE556" s="130"/>
      <c r="LF556" s="130"/>
      <c r="LG556" s="130"/>
      <c r="LH556" s="130"/>
      <c r="LI556" s="130"/>
      <c r="LJ556" s="130"/>
      <c r="LK556" s="130"/>
      <c r="LL556" s="130"/>
      <c r="LM556" s="130"/>
      <c r="LN556" s="130"/>
      <c r="LO556" s="130"/>
      <c r="LP556" s="130"/>
      <c r="LQ556" s="130"/>
      <c r="LR556" s="130"/>
      <c r="LS556" s="130"/>
      <c r="LT556" s="130"/>
      <c r="LU556" s="130"/>
      <c r="LV556" s="130"/>
      <c r="LW556" s="130"/>
      <c r="LX556" s="135"/>
      <c r="LY556" s="30"/>
      <c r="LZ556" s="30"/>
      <c r="MA556" s="30"/>
      <c r="MB556" s="30"/>
      <c r="MC556" s="30"/>
      <c r="MD556" s="30"/>
      <c r="ME556" s="30"/>
      <c r="MF556" s="30"/>
      <c r="MG556" s="30"/>
      <c r="MH556" s="30"/>
      <c r="MI556" s="30"/>
      <c r="MJ556" s="30"/>
      <c r="MK556" s="30"/>
      <c r="ML556" s="30"/>
      <c r="MM556" s="30"/>
      <c r="MN556" s="30"/>
      <c r="MO556" s="30"/>
      <c r="MP556" s="30"/>
      <c r="MQ556" s="30"/>
      <c r="MR556" s="30"/>
      <c r="MS556" s="30"/>
      <c r="MT556" s="30"/>
      <c r="MU556" s="30"/>
      <c r="MV556" s="30"/>
      <c r="MW556" s="30"/>
      <c r="MX556" s="30"/>
      <c r="MY556" s="30"/>
      <c r="MZ556" s="30"/>
      <c r="NA556" s="30"/>
      <c r="NB556" s="30"/>
      <c r="NC556" s="135"/>
      <c r="ND556" s="30"/>
      <c r="NE556" s="30"/>
      <c r="NF556" s="30"/>
      <c r="NG556" s="30"/>
      <c r="NH556" s="30"/>
      <c r="NI556" s="30"/>
      <c r="NJ556" s="30"/>
      <c r="NK556" s="30"/>
      <c r="NL556" s="30"/>
      <c r="NM556" s="30"/>
      <c r="NN556" s="30"/>
      <c r="NO556" s="30"/>
      <c r="NP556" s="30"/>
      <c r="NQ556" s="30"/>
      <c r="NR556" s="30"/>
      <c r="NS556" s="30"/>
      <c r="NT556" s="30"/>
      <c r="NU556" s="30"/>
      <c r="NV556" s="30"/>
      <c r="NW556" s="30"/>
      <c r="NX556" s="30"/>
      <c r="NY556" s="30"/>
      <c r="NZ556" s="30"/>
      <c r="OA556" s="30"/>
      <c r="OB556" s="30"/>
      <c r="OC556" s="30"/>
      <c r="OD556" s="30"/>
      <c r="OE556" s="30"/>
      <c r="OF556" s="30"/>
      <c r="OG556" s="30"/>
      <c r="OH556" s="30"/>
      <c r="OI556" s="30"/>
      <c r="OJ556" s="30"/>
      <c r="OK556" s="30"/>
      <c r="OL556" s="30"/>
      <c r="OM556" s="30">
        <f t="shared" si="1831"/>
        <v>1</v>
      </c>
      <c r="ON556" s="80"/>
    </row>
    <row r="557" spans="1:423" ht="26.25" hidden="1" customHeight="1">
      <c r="A557" s="95">
        <v>486</v>
      </c>
      <c r="B557" s="51">
        <v>154</v>
      </c>
      <c r="C557" s="16" t="s">
        <v>140</v>
      </c>
      <c r="D557" s="14" t="s">
        <v>0</v>
      </c>
      <c r="E557" s="16" t="s">
        <v>421</v>
      </c>
      <c r="F557" s="82" t="s">
        <v>1</v>
      </c>
      <c r="G557" s="14"/>
      <c r="H557" s="16" t="s">
        <v>421</v>
      </c>
      <c r="I557" s="36" t="s">
        <v>1278</v>
      </c>
      <c r="J557" s="54" t="s">
        <v>544</v>
      </c>
      <c r="K557" s="30" t="s">
        <v>636</v>
      </c>
      <c r="L557" s="30" t="s">
        <v>957</v>
      </c>
      <c r="M557" s="29" t="s">
        <v>986</v>
      </c>
      <c r="N557" s="93" t="s">
        <v>639</v>
      </c>
      <c r="O557" s="105" t="s">
        <v>27</v>
      </c>
      <c r="P557" s="54">
        <v>1</v>
      </c>
      <c r="Q557" s="30"/>
      <c r="R557" s="30"/>
      <c r="S557" s="30"/>
      <c r="T557" s="30"/>
      <c r="U557" s="30" t="s">
        <v>27</v>
      </c>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130"/>
      <c r="CP557" s="130"/>
      <c r="CQ557" s="130"/>
      <c r="CR557" s="130"/>
      <c r="CS557" s="130"/>
      <c r="CT557" s="130"/>
      <c r="CU557" s="130"/>
      <c r="CV557" s="130"/>
      <c r="CW557" s="130"/>
      <c r="CX557" s="130"/>
      <c r="CY557" s="30"/>
      <c r="CZ557" s="30"/>
      <c r="DA557" s="30"/>
      <c r="DB557" s="30"/>
      <c r="DC557" s="30"/>
      <c r="DD557" s="30"/>
      <c r="DE557" s="30"/>
      <c r="DF557" s="30"/>
      <c r="DG557" s="30"/>
      <c r="DH557" s="135"/>
      <c r="DI557" s="30"/>
      <c r="DJ557" s="30"/>
      <c r="DK557" s="30"/>
      <c r="DL557" s="30"/>
      <c r="DM557" s="30"/>
      <c r="DN557" s="30"/>
      <c r="DO557" s="30"/>
      <c r="DP557" s="30"/>
      <c r="DQ557" s="30"/>
      <c r="DR557" s="135"/>
      <c r="DS557" s="30"/>
      <c r="DT557" s="30"/>
      <c r="DU557" s="30"/>
      <c r="DV557" s="130"/>
      <c r="DW557" s="130"/>
      <c r="DX557" s="130"/>
      <c r="DY557" s="130"/>
      <c r="DZ557" s="130"/>
      <c r="EA557" s="130"/>
      <c r="EB557" s="130"/>
      <c r="EC557" s="130"/>
      <c r="ED557" s="130"/>
      <c r="EE557" s="130"/>
      <c r="EF557" s="130"/>
      <c r="EG557" s="130"/>
      <c r="EH557" s="130"/>
      <c r="EI557" s="130"/>
      <c r="EJ557" s="130"/>
      <c r="EK557" s="130"/>
      <c r="EL557" s="130"/>
      <c r="EM557" s="130"/>
      <c r="EN557" s="130"/>
      <c r="EO557" s="130"/>
      <c r="EP557" s="30"/>
      <c r="EQ557" s="30"/>
      <c r="ER557" s="30"/>
      <c r="ES557" s="30"/>
      <c r="ET557" s="30"/>
      <c r="EU557" s="30"/>
      <c r="EV557" s="30"/>
      <c r="EW557" s="30"/>
      <c r="EX557" s="30"/>
      <c r="EY557" s="152" t="s">
        <v>1072</v>
      </c>
      <c r="EZ557" s="152"/>
      <c r="FA557" s="152"/>
      <c r="FB557" s="30">
        <v>2</v>
      </c>
      <c r="FC557" s="30">
        <v>2</v>
      </c>
      <c r="FD557" s="30">
        <v>2</v>
      </c>
      <c r="FE557" s="30">
        <v>2</v>
      </c>
      <c r="FF557" s="23">
        <v>1</v>
      </c>
      <c r="FG557" s="23">
        <v>2</v>
      </c>
      <c r="FH557" s="30">
        <v>2</v>
      </c>
      <c r="FI557" s="30">
        <v>1</v>
      </c>
      <c r="FJ557" s="30">
        <v>2</v>
      </c>
      <c r="FK557" s="30">
        <v>2</v>
      </c>
      <c r="FL557" s="30">
        <v>2</v>
      </c>
      <c r="FM557" s="23">
        <v>2</v>
      </c>
      <c r="FN557" s="30">
        <v>2</v>
      </c>
      <c r="FO557" s="23">
        <v>1</v>
      </c>
      <c r="FP557" s="30">
        <v>2</v>
      </c>
      <c r="FQ557" s="30">
        <v>2</v>
      </c>
      <c r="FR557" s="30">
        <v>2</v>
      </c>
      <c r="FS557" s="30"/>
      <c r="FT557" s="214">
        <f>COUNTIF(FB557:FS557,"2")</f>
        <v>14</v>
      </c>
      <c r="FU557" s="215">
        <f t="shared" ref="FU557" si="1844">FT557/(FT557+FV557+FX557+FZ557)</f>
        <v>0.82352941176470584</v>
      </c>
      <c r="FV557" s="214">
        <f>COUNTIF(FB557:FS557,"1")</f>
        <v>3</v>
      </c>
      <c r="FW557" s="215">
        <f t="shared" ref="FW557" si="1845">FV557/(FT557+FV557+FX557+FZ557)</f>
        <v>0.17647058823529413</v>
      </c>
      <c r="FX557" s="214">
        <f>COUNTIF(FB557:FS557,"0")</f>
        <v>0</v>
      </c>
      <c r="FY557" s="215">
        <f t="shared" ref="FY557" si="1846">FX557/(FT557+FV557+FX557+FZ557)</f>
        <v>0</v>
      </c>
      <c r="FZ557" s="214">
        <f>COUNTIF(FB557:FS557,"KĐG")</f>
        <v>0</v>
      </c>
      <c r="GA557" s="215">
        <f t="shared" ref="GA557" si="1847">FZ557/(FT557+FV557+FX557+FZ557)</f>
        <v>0</v>
      </c>
      <c r="GB557" s="216">
        <f t="shared" ref="GB557" si="1848">(((FT557*2)+(FV557*1)+(FX557*0)))/(FT557+FV557+FX557)</f>
        <v>1.8235294117647058</v>
      </c>
      <c r="GC557" s="169" t="str">
        <f t="shared" ref="GC557" si="1849">IF(GA557&gt;=50%,"KĐG",IF(GB557&gt;=1.6,"ĐMT",IF(GB557&gt;=1,"CCG","CĐ")))</f>
        <v>ĐMT</v>
      </c>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c r="IM557" s="30"/>
      <c r="IN557" s="30"/>
      <c r="IO557" s="30"/>
      <c r="IP557" s="30"/>
      <c r="IQ557" s="30"/>
      <c r="IR557" s="30"/>
      <c r="IS557" s="30"/>
      <c r="IT557" s="30"/>
      <c r="IU557" s="30"/>
      <c r="IV557" s="30"/>
      <c r="IW557" s="30"/>
      <c r="IX557" s="30"/>
      <c r="IY557" s="30"/>
      <c r="IZ557" s="30"/>
      <c r="JA557" s="30"/>
      <c r="JB557" s="30"/>
      <c r="JC557" s="30"/>
      <c r="JD557" s="30"/>
      <c r="JE557" s="30"/>
      <c r="JF557" s="30"/>
      <c r="JG557" s="30"/>
      <c r="JH557" s="30"/>
      <c r="JI557" s="30"/>
      <c r="JJ557" s="30"/>
      <c r="JK557" s="30"/>
      <c r="JL557" s="30"/>
      <c r="JM557" s="30"/>
      <c r="JN557" s="30"/>
      <c r="JO557" s="30"/>
      <c r="JP557" s="30"/>
      <c r="JQ557" s="30"/>
      <c r="JR557" s="30"/>
      <c r="JS557" s="30"/>
      <c r="JT557" s="30"/>
      <c r="JU557" s="30"/>
      <c r="JV557" s="30"/>
      <c r="JW557" s="30"/>
      <c r="JX557" s="30"/>
      <c r="JY557" s="30"/>
      <c r="JZ557" s="30"/>
      <c r="KA557" s="30"/>
      <c r="KB557" s="30"/>
      <c r="KC557" s="30"/>
      <c r="KD557" s="30"/>
      <c r="KE557" s="30"/>
      <c r="KF557" s="30"/>
      <c r="KG557" s="30"/>
      <c r="KH557" s="30"/>
      <c r="KI557" s="30"/>
      <c r="KJ557" s="30"/>
      <c r="KK557" s="30"/>
      <c r="KL557" s="30"/>
      <c r="KM557" s="30"/>
      <c r="KN557" s="30"/>
      <c r="KO557" s="30"/>
      <c r="KP557" s="30"/>
      <c r="KQ557" s="30"/>
      <c r="KR557" s="30"/>
      <c r="KS557" s="30"/>
      <c r="KT557" s="30"/>
      <c r="KU557" s="30"/>
      <c r="KV557" s="30"/>
      <c r="KW557" s="30"/>
      <c r="KX557" s="30"/>
      <c r="KY557" s="30"/>
      <c r="KZ557" s="30"/>
      <c r="LA557" s="30"/>
      <c r="LB557" s="30"/>
      <c r="LC557" s="30"/>
      <c r="LD557" s="130"/>
      <c r="LE557" s="130"/>
      <c r="LF557" s="130"/>
      <c r="LG557" s="130"/>
      <c r="LH557" s="130"/>
      <c r="LI557" s="130"/>
      <c r="LJ557" s="130"/>
      <c r="LK557" s="130"/>
      <c r="LL557" s="130"/>
      <c r="LM557" s="130"/>
      <c r="LN557" s="130"/>
      <c r="LO557" s="130"/>
      <c r="LP557" s="130"/>
      <c r="LQ557" s="130"/>
      <c r="LR557" s="130"/>
      <c r="LS557" s="130"/>
      <c r="LT557" s="130"/>
      <c r="LU557" s="130"/>
      <c r="LV557" s="130"/>
      <c r="LW557" s="130"/>
      <c r="LX557" s="135"/>
      <c r="LY557" s="30"/>
      <c r="LZ557" s="30"/>
      <c r="MA557" s="30"/>
      <c r="MB557" s="30"/>
      <c r="MC557" s="30"/>
      <c r="MD557" s="30"/>
      <c r="ME557" s="30"/>
      <c r="MF557" s="30"/>
      <c r="MG557" s="30"/>
      <c r="MH557" s="30"/>
      <c r="MI557" s="30"/>
      <c r="MJ557" s="30"/>
      <c r="MK557" s="30"/>
      <c r="ML557" s="30"/>
      <c r="MM557" s="30"/>
      <c r="MN557" s="30"/>
      <c r="MO557" s="30"/>
      <c r="MP557" s="30"/>
      <c r="MQ557" s="30"/>
      <c r="MR557" s="30"/>
      <c r="MS557" s="30"/>
      <c r="MT557" s="30"/>
      <c r="MU557" s="30"/>
      <c r="MV557" s="30"/>
      <c r="MW557" s="30"/>
      <c r="MX557" s="30"/>
      <c r="MY557" s="30"/>
      <c r="MZ557" s="30"/>
      <c r="NA557" s="30"/>
      <c r="NB557" s="30"/>
      <c r="NC557" s="135"/>
      <c r="ND557" s="30"/>
      <c r="NE557" s="30"/>
      <c r="NF557" s="30"/>
      <c r="NG557" s="30"/>
      <c r="NH557" s="30"/>
      <c r="NI557" s="30"/>
      <c r="NJ557" s="30"/>
      <c r="NK557" s="30"/>
      <c r="NL557" s="30"/>
      <c r="NM557" s="30"/>
      <c r="NN557" s="30"/>
      <c r="NO557" s="30"/>
      <c r="NP557" s="30"/>
      <c r="NQ557" s="30"/>
      <c r="NR557" s="30"/>
      <c r="NS557" s="30"/>
      <c r="NT557" s="30"/>
      <c r="NU557" s="30"/>
      <c r="NV557" s="30"/>
      <c r="NW557" s="30"/>
      <c r="NX557" s="30"/>
      <c r="NY557" s="30"/>
      <c r="NZ557" s="30"/>
      <c r="OA557" s="30"/>
      <c r="OB557" s="30"/>
      <c r="OC557" s="30"/>
      <c r="OD557" s="30"/>
      <c r="OE557" s="30"/>
      <c r="OF557" s="30"/>
      <c r="OG557" s="30"/>
      <c r="OH557" s="30"/>
      <c r="OI557" s="30"/>
      <c r="OJ557" s="30"/>
      <c r="OK557" s="30"/>
      <c r="OL557" s="30"/>
      <c r="OM557" s="30">
        <f t="shared" si="1831"/>
        <v>1</v>
      </c>
      <c r="ON557" s="51"/>
    </row>
    <row r="558" spans="1:423" ht="27" hidden="1" customHeight="1">
      <c r="A558" s="95">
        <v>487</v>
      </c>
      <c r="B558" s="51">
        <v>155</v>
      </c>
      <c r="C558" s="16" t="s">
        <v>140</v>
      </c>
      <c r="D558" s="14" t="s">
        <v>0</v>
      </c>
      <c r="E558" s="16" t="s">
        <v>422</v>
      </c>
      <c r="F558" s="82" t="s">
        <v>1</v>
      </c>
      <c r="G558" s="14"/>
      <c r="H558" s="16" t="s">
        <v>422</v>
      </c>
      <c r="I558" s="36" t="s">
        <v>1146</v>
      </c>
      <c r="J558" s="54" t="s">
        <v>545</v>
      </c>
      <c r="K558" s="30" t="s">
        <v>636</v>
      </c>
      <c r="L558" s="30" t="s">
        <v>957</v>
      </c>
      <c r="M558" s="29" t="s">
        <v>986</v>
      </c>
      <c r="N558" s="93" t="s">
        <v>639</v>
      </c>
      <c r="O558" s="105" t="s">
        <v>27</v>
      </c>
      <c r="P558" s="54">
        <v>1</v>
      </c>
      <c r="Q558" s="30"/>
      <c r="R558" s="30" t="s">
        <v>27</v>
      </c>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152" t="s">
        <v>1072</v>
      </c>
      <c r="BH558" s="152"/>
      <c r="BI558" s="152"/>
      <c r="BJ558" s="30">
        <v>2</v>
      </c>
      <c r="BK558" s="30">
        <v>2</v>
      </c>
      <c r="BL558" s="30">
        <v>2</v>
      </c>
      <c r="BM558" s="30">
        <v>2</v>
      </c>
      <c r="BN558" s="23">
        <v>1</v>
      </c>
      <c r="BO558" s="23">
        <v>2</v>
      </c>
      <c r="BP558" s="30">
        <v>2</v>
      </c>
      <c r="BQ558" s="30">
        <v>2</v>
      </c>
      <c r="BR558" s="30">
        <v>2</v>
      </c>
      <c r="BS558" s="30">
        <v>2</v>
      </c>
      <c r="BT558" s="30">
        <v>2</v>
      </c>
      <c r="BU558" s="23">
        <v>2</v>
      </c>
      <c r="BV558" s="30">
        <v>2</v>
      </c>
      <c r="BW558" s="23">
        <v>1</v>
      </c>
      <c r="BX558" s="30">
        <v>2</v>
      </c>
      <c r="BY558" s="30">
        <v>2</v>
      </c>
      <c r="BZ558" s="30">
        <v>2</v>
      </c>
      <c r="CA558" s="30">
        <v>1</v>
      </c>
      <c r="CB558" s="30"/>
      <c r="CC558" s="185">
        <f>COUNTIF(BJ558:CA558,"2")</f>
        <v>15</v>
      </c>
      <c r="CD558" s="186">
        <f t="shared" ref="CD558" si="1850">CC558/(CC558+CE558+CG558+CI558)</f>
        <v>0.83333333333333337</v>
      </c>
      <c r="CE558" s="185">
        <f>COUNTIF(BJ558:CA558,"1")</f>
        <v>3</v>
      </c>
      <c r="CF558" s="186">
        <f t="shared" ref="CF558" si="1851">CE558/(CC558+CE558+CG558+CI558)</f>
        <v>0.16666666666666666</v>
      </c>
      <c r="CG558" s="185">
        <f>COUNTIF(BJ558:CA558,"0")</f>
        <v>0</v>
      </c>
      <c r="CH558" s="186">
        <f t="shared" ref="CH558" si="1852">CG558/(CC558+CE558+CG558+CI558)</f>
        <v>0</v>
      </c>
      <c r="CI558" s="185">
        <f>COUNTIF(BJ558:CA558,"KĐG")</f>
        <v>0</v>
      </c>
      <c r="CJ558" s="186">
        <f t="shared" ref="CJ558" si="1853">CI558/(CC558+CE558+CG558+CI558)</f>
        <v>0</v>
      </c>
      <c r="CK558" s="187">
        <f t="shared" ref="CK558" si="1854">(((CC558*2)+(CE558*1)+(CG558*0)))/(CC558+CE558+CG558)</f>
        <v>1.8333333333333333</v>
      </c>
      <c r="CL558" s="169" t="str">
        <f t="shared" ref="CL558" si="1855">IF(CJ558&gt;=50%,"KĐG",IF(CK558&gt;=1.6,"ĐMT",IF(CK558&gt;=1,"CCG","CĐ")))</f>
        <v>ĐMT</v>
      </c>
      <c r="CM558" s="30"/>
      <c r="CN558" s="30"/>
      <c r="CO558" s="130"/>
      <c r="CP558" s="130"/>
      <c r="CQ558" s="130"/>
      <c r="CR558" s="130"/>
      <c r="CS558" s="130"/>
      <c r="CT558" s="130"/>
      <c r="CU558" s="130"/>
      <c r="CV558" s="130"/>
      <c r="CW558" s="130"/>
      <c r="CX558" s="130"/>
      <c r="CY558" s="30"/>
      <c r="CZ558" s="30"/>
      <c r="DA558" s="30"/>
      <c r="DB558" s="30"/>
      <c r="DC558" s="30"/>
      <c r="DD558" s="30"/>
      <c r="DE558" s="30"/>
      <c r="DF558" s="30"/>
      <c r="DG558" s="30"/>
      <c r="DH558" s="135"/>
      <c r="DI558" s="30"/>
      <c r="DJ558" s="30"/>
      <c r="DK558" s="30"/>
      <c r="DL558" s="30"/>
      <c r="DM558" s="30"/>
      <c r="DN558" s="30"/>
      <c r="DO558" s="30"/>
      <c r="DP558" s="30"/>
      <c r="DQ558" s="30"/>
      <c r="DR558" s="135"/>
      <c r="DS558" s="30"/>
      <c r="DT558" s="30"/>
      <c r="DU558" s="30"/>
      <c r="DV558" s="130"/>
      <c r="DW558" s="130"/>
      <c r="DX558" s="130"/>
      <c r="DY558" s="130"/>
      <c r="DZ558" s="130"/>
      <c r="EA558" s="130"/>
      <c r="EB558" s="130"/>
      <c r="EC558" s="130"/>
      <c r="ED558" s="130"/>
      <c r="EE558" s="130"/>
      <c r="EF558" s="130"/>
      <c r="EG558" s="130"/>
      <c r="EH558" s="130"/>
      <c r="EI558" s="130"/>
      <c r="EJ558" s="130"/>
      <c r="EK558" s="130"/>
      <c r="EL558" s="130"/>
      <c r="EM558" s="130"/>
      <c r="EN558" s="130"/>
      <c r="EO558" s="130"/>
      <c r="EP558" s="30"/>
      <c r="EQ558" s="30"/>
      <c r="ER558" s="30"/>
      <c r="ES558" s="30"/>
      <c r="ET558" s="30"/>
      <c r="EU558" s="30"/>
      <c r="EV558" s="30"/>
      <c r="EW558" s="30"/>
      <c r="EX558" s="30"/>
      <c r="EY558" s="135"/>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130"/>
      <c r="LE558" s="130"/>
      <c r="LF558" s="130"/>
      <c r="LG558" s="130"/>
      <c r="LH558" s="130"/>
      <c r="LI558" s="130"/>
      <c r="LJ558" s="130"/>
      <c r="LK558" s="130"/>
      <c r="LL558" s="130"/>
      <c r="LM558" s="130"/>
      <c r="LN558" s="130"/>
      <c r="LO558" s="130"/>
      <c r="LP558" s="130"/>
      <c r="LQ558" s="130"/>
      <c r="LR558" s="130"/>
      <c r="LS558" s="130"/>
      <c r="LT558" s="130"/>
      <c r="LU558" s="130"/>
      <c r="LV558" s="130"/>
      <c r="LW558" s="130"/>
      <c r="LX558" s="135"/>
      <c r="LY558" s="30"/>
      <c r="LZ558" s="30"/>
      <c r="MA558" s="30"/>
      <c r="MB558" s="30"/>
      <c r="MC558" s="30"/>
      <c r="MD558" s="30"/>
      <c r="ME558" s="30"/>
      <c r="MF558" s="30"/>
      <c r="MG558" s="30"/>
      <c r="MH558" s="30"/>
      <c r="MI558" s="30"/>
      <c r="MJ558" s="30"/>
      <c r="MK558" s="30"/>
      <c r="ML558" s="30"/>
      <c r="MM558" s="30"/>
      <c r="MN558" s="30"/>
      <c r="MO558" s="30"/>
      <c r="MP558" s="30"/>
      <c r="MQ558" s="30"/>
      <c r="MR558" s="30"/>
      <c r="MS558" s="30"/>
      <c r="MT558" s="30"/>
      <c r="MU558" s="30"/>
      <c r="MV558" s="30"/>
      <c r="MW558" s="30"/>
      <c r="MX558" s="30"/>
      <c r="MY558" s="30"/>
      <c r="MZ558" s="30"/>
      <c r="NA558" s="30"/>
      <c r="NB558" s="30"/>
      <c r="NC558" s="135"/>
      <c r="ND558" s="30"/>
      <c r="NE558" s="30"/>
      <c r="NF558" s="30"/>
      <c r="NG558" s="30"/>
      <c r="NH558" s="30"/>
      <c r="NI558" s="30"/>
      <c r="NJ558" s="30"/>
      <c r="NK558" s="30"/>
      <c r="NL558" s="30"/>
      <c r="NM558" s="30"/>
      <c r="NN558" s="30"/>
      <c r="NO558" s="30"/>
      <c r="NP558" s="30"/>
      <c r="NQ558" s="30"/>
      <c r="NR558" s="30"/>
      <c r="NS558" s="30"/>
      <c r="NT558" s="30"/>
      <c r="NU558" s="30"/>
      <c r="NV558" s="30"/>
      <c r="NW558" s="30"/>
      <c r="NX558" s="30"/>
      <c r="NY558" s="30"/>
      <c r="NZ558" s="30"/>
      <c r="OA558" s="30"/>
      <c r="OB558" s="30"/>
      <c r="OC558" s="30"/>
      <c r="OD558" s="30"/>
      <c r="OE558" s="30"/>
      <c r="OF558" s="30"/>
      <c r="OG558" s="30"/>
      <c r="OH558" s="30"/>
      <c r="OI558" s="30"/>
      <c r="OJ558" s="30"/>
      <c r="OK558" s="30"/>
      <c r="OL558" s="30"/>
      <c r="OM558" s="30">
        <f t="shared" si="1831"/>
        <v>1</v>
      </c>
      <c r="ON558" s="51"/>
    </row>
    <row r="559" spans="1:423" ht="27.75" hidden="1" customHeight="1">
      <c r="A559" s="95">
        <v>488</v>
      </c>
      <c r="B559" s="51">
        <v>156</v>
      </c>
      <c r="C559" s="16" t="s">
        <v>140</v>
      </c>
      <c r="D559" s="14" t="s">
        <v>0</v>
      </c>
      <c r="E559" s="16" t="s">
        <v>423</v>
      </c>
      <c r="F559" s="82" t="s">
        <v>1</v>
      </c>
      <c r="G559" s="14"/>
      <c r="H559" s="16" t="s">
        <v>423</v>
      </c>
      <c r="I559" s="36" t="s">
        <v>1294</v>
      </c>
      <c r="J559" s="54" t="s">
        <v>546</v>
      </c>
      <c r="K559" s="30" t="s">
        <v>636</v>
      </c>
      <c r="L559" s="30" t="s">
        <v>957</v>
      </c>
      <c r="M559" s="29" t="s">
        <v>986</v>
      </c>
      <c r="N559" s="93" t="s">
        <v>639</v>
      </c>
      <c r="O559" s="105" t="s">
        <v>27</v>
      </c>
      <c r="P559" s="54">
        <v>1</v>
      </c>
      <c r="Q559" s="30"/>
      <c r="R559" s="30"/>
      <c r="S559" s="30"/>
      <c r="T559" s="30"/>
      <c r="U559" s="30"/>
      <c r="V559" s="30" t="s">
        <v>27</v>
      </c>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130"/>
      <c r="CP559" s="130"/>
      <c r="CQ559" s="130"/>
      <c r="CR559" s="130"/>
      <c r="CS559" s="130"/>
      <c r="CT559" s="130"/>
      <c r="CU559" s="130"/>
      <c r="CV559" s="130"/>
      <c r="CW559" s="130"/>
      <c r="CX559" s="130"/>
      <c r="CY559" s="30"/>
      <c r="CZ559" s="30"/>
      <c r="DA559" s="30"/>
      <c r="DB559" s="30"/>
      <c r="DC559" s="30"/>
      <c r="DD559" s="30"/>
      <c r="DE559" s="30"/>
      <c r="DF559" s="30"/>
      <c r="DG559" s="30"/>
      <c r="DH559" s="135"/>
      <c r="DI559" s="30"/>
      <c r="DJ559" s="30"/>
      <c r="DK559" s="30"/>
      <c r="DL559" s="30"/>
      <c r="DM559" s="30"/>
      <c r="DN559" s="30"/>
      <c r="DO559" s="30"/>
      <c r="DP559" s="30"/>
      <c r="DQ559" s="30"/>
      <c r="DR559" s="135"/>
      <c r="DS559" s="30"/>
      <c r="DT559" s="30"/>
      <c r="DU559" s="30"/>
      <c r="DV559" s="130"/>
      <c r="DW559" s="130"/>
      <c r="DX559" s="130"/>
      <c r="DY559" s="130"/>
      <c r="DZ559" s="130"/>
      <c r="EA559" s="130"/>
      <c r="EB559" s="130"/>
      <c r="EC559" s="130"/>
      <c r="ED559" s="130"/>
      <c r="EE559" s="130"/>
      <c r="EF559" s="130"/>
      <c r="EG559" s="130"/>
      <c r="EH559" s="130"/>
      <c r="EI559" s="130"/>
      <c r="EJ559" s="130"/>
      <c r="EK559" s="130"/>
      <c r="EL559" s="130"/>
      <c r="EM559" s="130"/>
      <c r="EN559" s="130"/>
      <c r="EO559" s="130"/>
      <c r="EP559" s="30"/>
      <c r="EQ559" s="30"/>
      <c r="ER559" s="30"/>
      <c r="ES559" s="30"/>
      <c r="ET559" s="30"/>
      <c r="EU559" s="30"/>
      <c r="EV559" s="30"/>
      <c r="EW559" s="30"/>
      <c r="EX559" s="30"/>
      <c r="EY559" s="135"/>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152" t="s">
        <v>1072</v>
      </c>
      <c r="GE559" s="152"/>
      <c r="GF559" s="30">
        <v>2</v>
      </c>
      <c r="GG559" s="30">
        <v>2</v>
      </c>
      <c r="GH559" s="30">
        <v>2</v>
      </c>
      <c r="GI559" s="30">
        <v>2</v>
      </c>
      <c r="GJ559" s="23">
        <v>2</v>
      </c>
      <c r="GK559" s="23">
        <v>2</v>
      </c>
      <c r="GL559" s="30">
        <v>2</v>
      </c>
      <c r="GM559" s="30">
        <v>2</v>
      </c>
      <c r="GN559" s="30">
        <v>2</v>
      </c>
      <c r="GO559" s="30">
        <v>2</v>
      </c>
      <c r="GP559" s="30">
        <v>2</v>
      </c>
      <c r="GQ559" s="30">
        <v>2</v>
      </c>
      <c r="GR559" s="30">
        <v>2</v>
      </c>
      <c r="GS559" s="23">
        <v>1</v>
      </c>
      <c r="GT559" s="30">
        <v>2</v>
      </c>
      <c r="GU559" s="30">
        <v>2</v>
      </c>
      <c r="GV559" s="30">
        <v>2</v>
      </c>
      <c r="GW559" s="30"/>
      <c r="GX559" s="30">
        <v>2</v>
      </c>
      <c r="GY559" s="224">
        <f>COUNTIF(GF559:GX559,"2")</f>
        <v>17</v>
      </c>
      <c r="GZ559" s="225">
        <f t="shared" ref="GZ559" si="1856">GY559/(GY559+HA559+HC559+HE559)</f>
        <v>0.94444444444444442</v>
      </c>
      <c r="HA559" s="224">
        <f>COUNTIF(GG559:GX559,"1")</f>
        <v>1</v>
      </c>
      <c r="HB559" s="225">
        <f t="shared" ref="HB559" si="1857">HA559/(GY559+HA559+HC559+HE559)</f>
        <v>5.5555555555555552E-2</v>
      </c>
      <c r="HC559" s="224">
        <f>COUNTIF(GG559:GX559,"0")</f>
        <v>0</v>
      </c>
      <c r="HD559" s="225">
        <f t="shared" ref="HD559" si="1858">HC559/(GY559+HA559+HC559+HE559)</f>
        <v>0</v>
      </c>
      <c r="HE559" s="224">
        <f>COUNTIF(GG559:GX559,"KĐG")</f>
        <v>0</v>
      </c>
      <c r="HF559" s="225">
        <f t="shared" ref="HF559" si="1859">HE559/(GY559+HA559+HC559+HE559)</f>
        <v>0</v>
      </c>
      <c r="HG559" s="226">
        <f t="shared" ref="HG559" si="1860">(((GY559*2)+(HA559*1)+(HC559*0)))/(GY559+HA559+HC559)</f>
        <v>1.9444444444444444</v>
      </c>
      <c r="HH559" s="169" t="str">
        <f t="shared" ref="HH559" si="1861">IF(HF559&gt;=50%,"KĐG",IF(HG559&gt;=1.6,"ĐMT",IF(HG559&gt;=1,"CCG","CĐ")))</f>
        <v>ĐMT</v>
      </c>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c r="IM559" s="30"/>
      <c r="IN559" s="30"/>
      <c r="IO559" s="30"/>
      <c r="IP559" s="30"/>
      <c r="IQ559" s="30"/>
      <c r="IR559" s="30"/>
      <c r="IS559" s="30"/>
      <c r="IT559" s="30"/>
      <c r="IU559" s="30"/>
      <c r="IV559" s="30"/>
      <c r="IW559" s="30"/>
      <c r="IX559" s="30"/>
      <c r="IY559" s="30"/>
      <c r="IZ559" s="30"/>
      <c r="JA559" s="30"/>
      <c r="JB559" s="30"/>
      <c r="JC559" s="30"/>
      <c r="JD559" s="30"/>
      <c r="JE559" s="30"/>
      <c r="JF559" s="30"/>
      <c r="JG559" s="30"/>
      <c r="JH559" s="30"/>
      <c r="JI559" s="30"/>
      <c r="JJ559" s="30"/>
      <c r="JK559" s="30"/>
      <c r="JL559" s="30"/>
      <c r="JM559" s="30"/>
      <c r="JN559" s="30"/>
      <c r="JO559" s="30"/>
      <c r="JP559" s="30"/>
      <c r="JQ559" s="30"/>
      <c r="JR559" s="30"/>
      <c r="JS559" s="30"/>
      <c r="JT559" s="30"/>
      <c r="JU559" s="30"/>
      <c r="JV559" s="30"/>
      <c r="JW559" s="30"/>
      <c r="JX559" s="30"/>
      <c r="JY559" s="30"/>
      <c r="JZ559" s="30"/>
      <c r="KA559" s="30"/>
      <c r="KB559" s="30"/>
      <c r="KC559" s="30"/>
      <c r="KD559" s="30"/>
      <c r="KE559" s="30"/>
      <c r="KF559" s="30"/>
      <c r="KG559" s="30"/>
      <c r="KH559" s="30"/>
      <c r="KI559" s="30"/>
      <c r="KJ559" s="30"/>
      <c r="KK559" s="30"/>
      <c r="KL559" s="30"/>
      <c r="KM559" s="30"/>
      <c r="KN559" s="30"/>
      <c r="KO559" s="30"/>
      <c r="KP559" s="30"/>
      <c r="KQ559" s="30"/>
      <c r="KR559" s="30"/>
      <c r="KS559" s="30"/>
      <c r="KT559" s="30"/>
      <c r="KU559" s="30"/>
      <c r="KV559" s="30"/>
      <c r="KW559" s="30"/>
      <c r="KX559" s="30"/>
      <c r="KY559" s="30"/>
      <c r="KZ559" s="30"/>
      <c r="LA559" s="30"/>
      <c r="LB559" s="30"/>
      <c r="LC559" s="30"/>
      <c r="LD559" s="130"/>
      <c r="LE559" s="130"/>
      <c r="LF559" s="130"/>
      <c r="LG559" s="130"/>
      <c r="LH559" s="130"/>
      <c r="LI559" s="130"/>
      <c r="LJ559" s="130"/>
      <c r="LK559" s="130"/>
      <c r="LL559" s="130"/>
      <c r="LM559" s="130"/>
      <c r="LN559" s="130"/>
      <c r="LO559" s="130"/>
      <c r="LP559" s="130"/>
      <c r="LQ559" s="130"/>
      <c r="LR559" s="130"/>
      <c r="LS559" s="130"/>
      <c r="LT559" s="130"/>
      <c r="LU559" s="130"/>
      <c r="LV559" s="130"/>
      <c r="LW559" s="130"/>
      <c r="LX559" s="135"/>
      <c r="LY559" s="30"/>
      <c r="LZ559" s="30"/>
      <c r="MA559" s="30"/>
      <c r="MB559" s="30"/>
      <c r="MC559" s="30"/>
      <c r="MD559" s="30"/>
      <c r="ME559" s="30"/>
      <c r="MF559" s="30"/>
      <c r="MG559" s="30"/>
      <c r="MH559" s="30"/>
      <c r="MI559" s="30"/>
      <c r="MJ559" s="30"/>
      <c r="MK559" s="30"/>
      <c r="ML559" s="30"/>
      <c r="MM559" s="30"/>
      <c r="MN559" s="30"/>
      <c r="MO559" s="30"/>
      <c r="MP559" s="30"/>
      <c r="MQ559" s="30"/>
      <c r="MR559" s="30"/>
      <c r="MS559" s="30"/>
      <c r="MT559" s="30"/>
      <c r="MU559" s="30"/>
      <c r="MV559" s="30"/>
      <c r="MW559" s="30"/>
      <c r="MX559" s="30"/>
      <c r="MY559" s="30"/>
      <c r="MZ559" s="30"/>
      <c r="NA559" s="30"/>
      <c r="NB559" s="30"/>
      <c r="NC559" s="135"/>
      <c r="ND559" s="30"/>
      <c r="NE559" s="30"/>
      <c r="NF559" s="30"/>
      <c r="NG559" s="30"/>
      <c r="NH559" s="30"/>
      <c r="NI559" s="30"/>
      <c r="NJ559" s="30"/>
      <c r="NK559" s="30"/>
      <c r="NL559" s="30"/>
      <c r="NM559" s="30"/>
      <c r="NN559" s="30"/>
      <c r="NO559" s="30"/>
      <c r="NP559" s="30"/>
      <c r="NQ559" s="30"/>
      <c r="NR559" s="30"/>
      <c r="NS559" s="30"/>
      <c r="NT559" s="30"/>
      <c r="NU559" s="30"/>
      <c r="NV559" s="30"/>
      <c r="NW559" s="30"/>
      <c r="NX559" s="30"/>
      <c r="NY559" s="30"/>
      <c r="NZ559" s="30"/>
      <c r="OA559" s="30"/>
      <c r="OB559" s="30"/>
      <c r="OC559" s="30"/>
      <c r="OD559" s="30"/>
      <c r="OE559" s="30"/>
      <c r="OF559" s="30"/>
      <c r="OG559" s="30"/>
      <c r="OH559" s="30"/>
      <c r="OI559" s="30"/>
      <c r="OJ559" s="30"/>
      <c r="OK559" s="30"/>
      <c r="OL559" s="30"/>
      <c r="OM559" s="30">
        <f t="shared" si="1831"/>
        <v>1</v>
      </c>
      <c r="ON559" s="51"/>
    </row>
    <row r="560" spans="1:423" ht="35.25" customHeight="1">
      <c r="A560" s="28"/>
      <c r="B560" s="13"/>
      <c r="C560" s="296" t="s">
        <v>51</v>
      </c>
      <c r="D560" s="296"/>
      <c r="E560" s="296"/>
      <c r="F560" s="82"/>
      <c r="G560" s="164">
        <f>COUNTIF(G561:G570,"x")</f>
        <v>2</v>
      </c>
      <c r="H560" s="12"/>
      <c r="I560" s="55"/>
      <c r="J560" s="54"/>
      <c r="K560" s="105"/>
      <c r="L560" s="105"/>
      <c r="M560" s="105"/>
      <c r="N560" s="105"/>
      <c r="O560" s="25">
        <f>COUNTIF(O561:O566,"x")</f>
        <v>6</v>
      </c>
      <c r="P560" s="12">
        <f>SUM(P561:P570)</f>
        <v>5</v>
      </c>
      <c r="Q560" s="108" t="s">
        <v>122</v>
      </c>
      <c r="R560" s="124" t="s">
        <v>122</v>
      </c>
      <c r="S560" s="124" t="s">
        <v>122</v>
      </c>
      <c r="T560" s="124" t="s">
        <v>122</v>
      </c>
      <c r="U560" s="124" t="s">
        <v>122</v>
      </c>
      <c r="V560" s="124" t="s">
        <v>122</v>
      </c>
      <c r="W560" s="124" t="s">
        <v>122</v>
      </c>
      <c r="X560" s="124" t="s">
        <v>122</v>
      </c>
      <c r="Y560" s="124" t="s">
        <v>122</v>
      </c>
      <c r="Z560" s="124" t="s">
        <v>122</v>
      </c>
      <c r="AA560" s="124" t="s">
        <v>122</v>
      </c>
      <c r="AB560" s="124"/>
      <c r="AC560" s="124"/>
      <c r="AD560" s="124"/>
      <c r="AE560" s="119"/>
      <c r="AF560" s="120"/>
      <c r="AG560" s="120"/>
      <c r="AH560" s="120"/>
      <c r="AI560" s="120"/>
      <c r="AJ560" s="120"/>
      <c r="AK560" s="120"/>
      <c r="AL560" s="120"/>
      <c r="AM560" s="120"/>
      <c r="AN560" s="120"/>
      <c r="AO560" s="120"/>
      <c r="AP560" s="120"/>
      <c r="AQ560" s="120"/>
      <c r="AR560" s="120"/>
      <c r="AS560" s="120"/>
      <c r="AT560" s="120"/>
      <c r="AU560" s="120"/>
      <c r="AV560" s="164"/>
      <c r="AW560" s="120"/>
      <c r="AX560" s="120"/>
      <c r="AY560" s="120"/>
      <c r="AZ560" s="120"/>
      <c r="BA560" s="119"/>
      <c r="BB560" s="119"/>
      <c r="BC560" s="119"/>
      <c r="BD560" s="119"/>
      <c r="BE560" s="119"/>
      <c r="BF560" s="119"/>
      <c r="BG560" s="119"/>
      <c r="BH560" s="119"/>
      <c r="BI560" s="119"/>
      <c r="BJ560" s="119"/>
      <c r="BK560" s="120"/>
      <c r="BL560" s="120"/>
      <c r="BM560" s="120"/>
      <c r="BN560" s="164"/>
      <c r="BO560" s="164"/>
      <c r="BP560" s="164"/>
      <c r="BQ560" s="120"/>
      <c r="BR560" s="120"/>
      <c r="BS560" s="120"/>
      <c r="BT560" s="120"/>
      <c r="BU560" s="120"/>
      <c r="BV560" s="120"/>
      <c r="BW560" s="120"/>
      <c r="BX560" s="120"/>
      <c r="BY560" s="120"/>
      <c r="BZ560" s="120"/>
      <c r="CA560" s="120"/>
      <c r="CB560" s="120"/>
      <c r="CC560" s="120"/>
      <c r="CD560" s="120"/>
      <c r="CE560" s="120"/>
      <c r="CF560" s="119"/>
      <c r="CG560" s="119"/>
      <c r="CH560" s="119"/>
      <c r="CI560" s="119"/>
      <c r="CJ560" s="119"/>
      <c r="CK560" s="119"/>
      <c r="CL560" s="119"/>
      <c r="CM560" s="119"/>
      <c r="CN560" s="119"/>
      <c r="CO560" s="125"/>
      <c r="CP560" s="125"/>
      <c r="CQ560" s="125"/>
      <c r="CR560" s="125"/>
      <c r="CS560" s="125"/>
      <c r="CT560" s="125"/>
      <c r="CU560" s="125"/>
      <c r="CV560" s="125"/>
      <c r="CW560" s="125"/>
      <c r="CX560" s="125"/>
      <c r="CY560" s="120"/>
      <c r="CZ560" s="120"/>
      <c r="DA560" s="120"/>
      <c r="DB560" s="120"/>
      <c r="DC560" s="120"/>
      <c r="DD560" s="120"/>
      <c r="DE560" s="120"/>
      <c r="DF560" s="120"/>
      <c r="DG560" s="120"/>
      <c r="DH560" s="126"/>
      <c r="DI560" s="120"/>
      <c r="DJ560" s="120"/>
      <c r="DK560" s="120"/>
      <c r="DL560" s="120"/>
      <c r="DM560" s="120"/>
      <c r="DN560" s="120"/>
      <c r="DO560" s="120"/>
      <c r="DP560" s="120"/>
      <c r="DQ560" s="120"/>
      <c r="DR560" s="126"/>
      <c r="DS560" s="119"/>
      <c r="DT560" s="119"/>
      <c r="DU560" s="119"/>
      <c r="DV560" s="125"/>
      <c r="DW560" s="203"/>
      <c r="DX560" s="203"/>
      <c r="DY560" s="203"/>
      <c r="DZ560" s="203"/>
      <c r="EA560" s="203"/>
      <c r="EB560" s="203"/>
      <c r="EC560" s="203"/>
      <c r="ED560" s="203"/>
      <c r="EE560" s="125"/>
      <c r="EF560" s="125"/>
      <c r="EG560" s="125"/>
      <c r="EH560" s="125"/>
      <c r="EI560" s="125"/>
      <c r="EJ560" s="125"/>
      <c r="EK560" s="125"/>
      <c r="EL560" s="125"/>
      <c r="EM560" s="125"/>
      <c r="EN560" s="125"/>
      <c r="EO560" s="125"/>
      <c r="EP560" s="120"/>
      <c r="EQ560" s="120"/>
      <c r="ER560" s="120"/>
      <c r="ES560" s="120"/>
      <c r="ET560" s="120"/>
      <c r="EU560" s="120"/>
      <c r="EV560" s="120"/>
      <c r="EW560" s="120"/>
      <c r="EX560" s="120"/>
      <c r="EY560" s="126"/>
      <c r="EZ560" s="119"/>
      <c r="FA560" s="119"/>
      <c r="FB560" s="119"/>
      <c r="FC560" s="120"/>
      <c r="FD560" s="120"/>
      <c r="FE560" s="120"/>
      <c r="FF560" s="120"/>
      <c r="FG560" s="120"/>
      <c r="FH560" s="120"/>
      <c r="FI560" s="120"/>
      <c r="FJ560" s="120"/>
      <c r="FK560" s="120"/>
      <c r="FL560" s="120"/>
      <c r="FM560" s="120"/>
      <c r="FN560" s="120"/>
      <c r="FO560" s="120"/>
      <c r="FP560" s="120"/>
      <c r="FQ560" s="120"/>
      <c r="FR560" s="120"/>
      <c r="FS560" s="120"/>
      <c r="FT560" s="120"/>
      <c r="FU560" s="119"/>
      <c r="FV560" s="119"/>
      <c r="FW560" s="119"/>
      <c r="FX560" s="119"/>
      <c r="FY560" s="119"/>
      <c r="FZ560" s="119"/>
      <c r="GA560" s="119"/>
      <c r="GB560" s="119"/>
      <c r="GC560" s="119"/>
      <c r="GD560" s="119"/>
      <c r="GE560" s="119"/>
      <c r="GF560" s="119"/>
      <c r="GG560" s="120"/>
      <c r="GH560" s="120"/>
      <c r="GI560" s="120"/>
      <c r="GJ560" s="120"/>
      <c r="GK560" s="120"/>
      <c r="GL560" s="120"/>
      <c r="GM560" s="120"/>
      <c r="GN560" s="120"/>
      <c r="GO560" s="164"/>
      <c r="GP560" s="164"/>
      <c r="GQ560" s="164"/>
      <c r="GR560" s="164"/>
      <c r="GS560" s="164"/>
      <c r="GT560" s="120"/>
      <c r="GU560" s="120"/>
      <c r="GV560" s="120"/>
      <c r="GW560" s="120"/>
      <c r="GX560" s="119"/>
      <c r="GY560" s="119"/>
      <c r="GZ560" s="119"/>
      <c r="HA560" s="119"/>
      <c r="HB560" s="119"/>
      <c r="HC560" s="119"/>
      <c r="HD560" s="119"/>
      <c r="HE560" s="119"/>
      <c r="HF560" s="119"/>
      <c r="HG560" s="119"/>
      <c r="HH560" s="119"/>
      <c r="HI560" s="120"/>
      <c r="HJ560" s="119"/>
      <c r="HK560" s="119"/>
      <c r="HL560" s="119"/>
      <c r="HM560" s="119"/>
      <c r="HN560" s="120"/>
      <c r="HO560" s="120"/>
      <c r="HP560" s="120"/>
      <c r="HQ560" s="120"/>
      <c r="HR560" s="120"/>
      <c r="HS560" s="120"/>
      <c r="HT560" s="120"/>
      <c r="HU560" s="120"/>
      <c r="HV560" s="120"/>
      <c r="HW560" s="120"/>
      <c r="HX560" s="120"/>
      <c r="HY560" s="120"/>
      <c r="HZ560" s="120"/>
      <c r="IA560" s="120"/>
      <c r="IB560" s="120"/>
      <c r="IC560" s="119"/>
      <c r="ID560" s="119"/>
      <c r="IE560" s="119"/>
      <c r="IF560" s="119"/>
      <c r="IG560" s="119"/>
      <c r="IH560" s="119"/>
      <c r="II560" s="119"/>
      <c r="IJ560" s="119"/>
      <c r="IK560" s="119"/>
      <c r="IL560" s="119"/>
      <c r="IM560" s="119"/>
      <c r="IN560" s="119"/>
      <c r="IO560" s="119"/>
      <c r="IP560" s="119"/>
      <c r="IQ560" s="119"/>
      <c r="IR560" s="119"/>
      <c r="IS560" s="119"/>
      <c r="IT560" s="119"/>
      <c r="IU560" s="119"/>
      <c r="IV560" s="119"/>
      <c r="IW560" s="119"/>
      <c r="IX560" s="119"/>
      <c r="IY560" s="119"/>
      <c r="IZ560" s="119"/>
      <c r="JA560" s="120"/>
      <c r="JB560" s="120"/>
      <c r="JC560" s="120"/>
      <c r="JD560" s="120"/>
      <c r="JE560" s="120"/>
      <c r="JF560" s="120"/>
      <c r="JG560" s="119"/>
      <c r="JH560" s="119"/>
      <c r="JI560" s="119"/>
      <c r="JJ560" s="119"/>
      <c r="JK560" s="119"/>
      <c r="JL560" s="119"/>
      <c r="JM560" s="119"/>
      <c r="JN560" s="119"/>
      <c r="JO560" s="119"/>
      <c r="JP560" s="119"/>
      <c r="JQ560" s="119"/>
      <c r="JR560" s="119"/>
      <c r="JS560" s="119"/>
      <c r="JT560" s="119"/>
      <c r="JU560" s="119"/>
      <c r="JV560" s="119"/>
      <c r="JW560" s="119"/>
      <c r="JX560" s="119"/>
      <c r="JY560" s="119"/>
      <c r="JZ560" s="119"/>
      <c r="KA560" s="119"/>
      <c r="KB560" s="119"/>
      <c r="KC560" s="230"/>
      <c r="KD560" s="230"/>
      <c r="KE560" s="230"/>
      <c r="KF560" s="230"/>
      <c r="KG560" s="230"/>
      <c r="KH560" s="230"/>
      <c r="KI560" s="230"/>
      <c r="KJ560" s="230"/>
      <c r="KK560" s="230"/>
      <c r="KL560" s="230"/>
      <c r="KM560" s="230"/>
      <c r="KN560" s="230"/>
      <c r="KO560" s="230"/>
      <c r="KP560" s="230"/>
      <c r="KQ560" s="119"/>
      <c r="KR560" s="119"/>
      <c r="KS560" s="119"/>
      <c r="KT560" s="119"/>
      <c r="KU560" s="119"/>
      <c r="KV560" s="119"/>
      <c r="KW560" s="119"/>
      <c r="KX560" s="119"/>
      <c r="KY560" s="119"/>
      <c r="KZ560" s="119"/>
      <c r="LA560" s="119"/>
      <c r="LB560" s="119"/>
      <c r="LC560" s="119"/>
      <c r="LD560" s="125"/>
      <c r="LE560" s="125"/>
      <c r="LF560" s="125"/>
      <c r="LG560" s="231"/>
      <c r="LH560" s="231"/>
      <c r="LI560" s="231"/>
      <c r="LJ560" s="231"/>
      <c r="LK560" s="231"/>
      <c r="LL560" s="231"/>
      <c r="LM560" s="231"/>
      <c r="LN560" s="231"/>
      <c r="LO560" s="231"/>
      <c r="LP560" s="231"/>
      <c r="LQ560" s="231"/>
      <c r="LR560" s="231"/>
      <c r="LS560" s="125"/>
      <c r="LT560" s="125"/>
      <c r="LU560" s="125"/>
      <c r="LV560" s="125"/>
      <c r="LW560" s="125"/>
      <c r="LX560" s="126"/>
      <c r="LY560" s="119"/>
      <c r="LZ560" s="119"/>
      <c r="MA560" s="119"/>
      <c r="MB560" s="119"/>
      <c r="MC560" s="119"/>
      <c r="MD560" s="119"/>
      <c r="ME560" s="119"/>
      <c r="MF560" s="119"/>
      <c r="MG560" s="119"/>
      <c r="MH560" s="119"/>
      <c r="MI560" s="119"/>
      <c r="MJ560" s="119"/>
      <c r="MK560" s="230"/>
      <c r="ML560" s="230"/>
      <c r="MM560" s="230"/>
      <c r="MN560" s="230"/>
      <c r="MO560" s="230"/>
      <c r="MP560" s="230"/>
      <c r="MQ560" s="230"/>
      <c r="MR560" s="230"/>
      <c r="MS560" s="230"/>
      <c r="MT560" s="230"/>
      <c r="MU560" s="230"/>
      <c r="MV560" s="230"/>
      <c r="MW560" s="230"/>
      <c r="MX560" s="230"/>
      <c r="MY560" s="119"/>
      <c r="MZ560" s="119"/>
      <c r="NA560" s="119"/>
      <c r="NB560" s="119"/>
      <c r="NC560" s="126"/>
      <c r="ND560" s="119"/>
      <c r="NE560" s="119"/>
      <c r="NF560" s="119"/>
      <c r="NG560" s="119"/>
      <c r="NH560" s="119"/>
      <c r="NI560" s="119"/>
      <c r="NJ560" s="119"/>
      <c r="NK560" s="119"/>
      <c r="NL560" s="119"/>
      <c r="NM560" s="119"/>
      <c r="NN560" s="119"/>
      <c r="NO560" s="119"/>
      <c r="NP560" s="119"/>
      <c r="NQ560" s="119"/>
      <c r="NR560" s="119"/>
      <c r="NS560" s="119"/>
      <c r="NT560" s="119"/>
      <c r="NU560" s="119"/>
      <c r="NV560" s="119"/>
      <c r="NW560" s="119"/>
      <c r="NX560" s="119"/>
      <c r="NY560" s="119"/>
      <c r="NZ560" s="119"/>
      <c r="OA560" s="119"/>
      <c r="OB560" s="119"/>
      <c r="OC560" s="119"/>
      <c r="OD560" s="119"/>
      <c r="OE560" s="119"/>
      <c r="OF560" s="119"/>
      <c r="OG560" s="119"/>
      <c r="OH560" s="119"/>
      <c r="OI560" s="119"/>
      <c r="OJ560" s="119"/>
      <c r="OK560" s="119"/>
      <c r="OL560" s="119"/>
      <c r="OM560" s="30"/>
      <c r="ON560" s="15"/>
    </row>
    <row r="561" spans="1:404" ht="49.5" hidden="1" customHeight="1">
      <c r="A561" s="95">
        <v>498</v>
      </c>
      <c r="B561" s="51">
        <v>157</v>
      </c>
      <c r="C561" s="16" t="s">
        <v>141</v>
      </c>
      <c r="D561" s="14" t="s">
        <v>0</v>
      </c>
      <c r="E561" s="16" t="s">
        <v>142</v>
      </c>
      <c r="F561" s="82" t="s">
        <v>2</v>
      </c>
      <c r="G561" s="14"/>
      <c r="H561" s="89" t="s">
        <v>808</v>
      </c>
      <c r="I561" s="101" t="s">
        <v>1147</v>
      </c>
      <c r="J561" s="54"/>
      <c r="K561" s="30" t="s">
        <v>636</v>
      </c>
      <c r="L561" s="30" t="s">
        <v>957</v>
      </c>
      <c r="M561" s="29" t="s">
        <v>986</v>
      </c>
      <c r="N561" s="93" t="s">
        <v>982</v>
      </c>
      <c r="O561" s="105" t="s">
        <v>27</v>
      </c>
      <c r="P561" s="54">
        <v>1</v>
      </c>
      <c r="Q561" s="30"/>
      <c r="R561" s="30" t="s">
        <v>27</v>
      </c>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152" t="s">
        <v>1072</v>
      </c>
      <c r="BH561" s="152"/>
      <c r="BI561" s="152"/>
      <c r="BJ561" s="30">
        <v>2</v>
      </c>
      <c r="BK561" s="30">
        <v>2</v>
      </c>
      <c r="BL561" s="30">
        <v>2</v>
      </c>
      <c r="BM561" s="30">
        <v>2</v>
      </c>
      <c r="BN561" s="23">
        <v>1</v>
      </c>
      <c r="BO561" s="23">
        <v>2</v>
      </c>
      <c r="BP561" s="30">
        <v>2</v>
      </c>
      <c r="BQ561" s="30">
        <v>2</v>
      </c>
      <c r="BR561" s="30">
        <v>2</v>
      </c>
      <c r="BS561" s="30">
        <v>2</v>
      </c>
      <c r="BT561" s="30">
        <v>2</v>
      </c>
      <c r="BU561" s="23">
        <v>2</v>
      </c>
      <c r="BV561" s="30">
        <v>2</v>
      </c>
      <c r="BW561" s="23">
        <v>1</v>
      </c>
      <c r="BX561" s="30">
        <v>2</v>
      </c>
      <c r="BY561" s="30">
        <v>2</v>
      </c>
      <c r="BZ561" s="30">
        <v>2</v>
      </c>
      <c r="CA561" s="30">
        <v>1</v>
      </c>
      <c r="CB561" s="30"/>
      <c r="CC561" s="185">
        <f>COUNTIF(BJ561:CA561,"2")</f>
        <v>15</v>
      </c>
      <c r="CD561" s="186">
        <f t="shared" ref="CD561:CD562" si="1862">CC561/(CC561+CE561+CG561+CI561)</f>
        <v>0.83333333333333337</v>
      </c>
      <c r="CE561" s="185">
        <f>COUNTIF(BJ561:CA561,"1")</f>
        <v>3</v>
      </c>
      <c r="CF561" s="186">
        <f t="shared" ref="CF561:CF562" si="1863">CE561/(CC561+CE561+CG561+CI561)</f>
        <v>0.16666666666666666</v>
      </c>
      <c r="CG561" s="185">
        <f>COUNTIF(BJ561:CA561,"0")</f>
        <v>0</v>
      </c>
      <c r="CH561" s="186">
        <f t="shared" ref="CH561:CH562" si="1864">CG561/(CC561+CE561+CG561+CI561)</f>
        <v>0</v>
      </c>
      <c r="CI561" s="185">
        <f>COUNTIF(BJ561:CA561,"KĐG")</f>
        <v>0</v>
      </c>
      <c r="CJ561" s="186">
        <f t="shared" ref="CJ561:CJ562" si="1865">CI561/(CC561+CE561+CG561+CI561)</f>
        <v>0</v>
      </c>
      <c r="CK561" s="187">
        <f t="shared" ref="CK561:CK562" si="1866">(((CC561*2)+(CE561*1)+(CG561*0)))/(CC561+CE561+CG561)</f>
        <v>1.8333333333333333</v>
      </c>
      <c r="CL561" s="169" t="str">
        <f t="shared" ref="CL561:CL562" si="1867">IF(CJ561&gt;=50%,"KĐG",IF(CK561&gt;=1.6,"ĐMT",IF(CK561&gt;=1,"CCG","CĐ")))</f>
        <v>ĐMT</v>
      </c>
      <c r="CM561" s="30"/>
      <c r="CN561" s="30"/>
      <c r="CO561" s="130"/>
      <c r="CP561" s="130"/>
      <c r="CQ561" s="130"/>
      <c r="CR561" s="130"/>
      <c r="CS561" s="130"/>
      <c r="CT561" s="130"/>
      <c r="CU561" s="130"/>
      <c r="CV561" s="130"/>
      <c r="CW561" s="130"/>
      <c r="CX561" s="130"/>
      <c r="CY561" s="30"/>
      <c r="CZ561" s="30"/>
      <c r="DA561" s="30"/>
      <c r="DB561" s="30"/>
      <c r="DC561" s="30"/>
      <c r="DD561" s="30"/>
      <c r="DE561" s="30"/>
      <c r="DF561" s="30"/>
      <c r="DG561" s="30"/>
      <c r="DH561" s="135"/>
      <c r="DI561" s="30"/>
      <c r="DJ561" s="30"/>
      <c r="DK561" s="30"/>
      <c r="DL561" s="30"/>
      <c r="DM561" s="30"/>
      <c r="DN561" s="30"/>
      <c r="DO561" s="30"/>
      <c r="DP561" s="30"/>
      <c r="DQ561" s="30"/>
      <c r="DR561" s="135"/>
      <c r="DS561" s="30"/>
      <c r="DT561" s="30"/>
      <c r="DU561" s="30"/>
      <c r="DV561" s="130"/>
      <c r="DW561" s="130"/>
      <c r="DX561" s="130"/>
      <c r="DY561" s="130"/>
      <c r="DZ561" s="130"/>
      <c r="EA561" s="130"/>
      <c r="EB561" s="130"/>
      <c r="EC561" s="130"/>
      <c r="ED561" s="130"/>
      <c r="EE561" s="130"/>
      <c r="EF561" s="130"/>
      <c r="EG561" s="130"/>
      <c r="EH561" s="130"/>
      <c r="EI561" s="130"/>
      <c r="EJ561" s="130"/>
      <c r="EK561" s="130"/>
      <c r="EL561" s="130"/>
      <c r="EM561" s="130"/>
      <c r="EN561" s="130"/>
      <c r="EO561" s="130"/>
      <c r="EP561" s="30"/>
      <c r="EQ561" s="30"/>
      <c r="ER561" s="30"/>
      <c r="ES561" s="30"/>
      <c r="ET561" s="30"/>
      <c r="EU561" s="30"/>
      <c r="EV561" s="30"/>
      <c r="EW561" s="30"/>
      <c r="EX561" s="30"/>
      <c r="EY561" s="135"/>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c r="JW561" s="30"/>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c r="KZ561" s="30"/>
      <c r="LA561" s="30"/>
      <c r="LB561" s="30"/>
      <c r="LC561" s="30"/>
      <c r="LD561" s="130"/>
      <c r="LE561" s="130"/>
      <c r="LF561" s="130"/>
      <c r="LG561" s="130"/>
      <c r="LH561" s="130"/>
      <c r="LI561" s="130"/>
      <c r="LJ561" s="130"/>
      <c r="LK561" s="130"/>
      <c r="LL561" s="130"/>
      <c r="LM561" s="130"/>
      <c r="LN561" s="130"/>
      <c r="LO561" s="130"/>
      <c r="LP561" s="130"/>
      <c r="LQ561" s="130"/>
      <c r="LR561" s="130"/>
      <c r="LS561" s="130"/>
      <c r="LT561" s="130"/>
      <c r="LU561" s="130"/>
      <c r="LV561" s="130"/>
      <c r="LW561" s="130"/>
      <c r="LX561" s="135"/>
      <c r="LY561" s="30"/>
      <c r="LZ561" s="30"/>
      <c r="MA561" s="30"/>
      <c r="MB561" s="30"/>
      <c r="MC561" s="30"/>
      <c r="MD561" s="30"/>
      <c r="ME561" s="30"/>
      <c r="MF561" s="30"/>
      <c r="MG561" s="30"/>
      <c r="MH561" s="30"/>
      <c r="MI561" s="30"/>
      <c r="MJ561" s="30"/>
      <c r="MK561" s="30"/>
      <c r="ML561" s="30"/>
      <c r="MM561" s="30"/>
      <c r="MN561" s="30"/>
      <c r="MO561" s="30"/>
      <c r="MP561" s="30"/>
      <c r="MQ561" s="30"/>
      <c r="MR561" s="30"/>
      <c r="MS561" s="30"/>
      <c r="MT561" s="30"/>
      <c r="MU561" s="30"/>
      <c r="MV561" s="30"/>
      <c r="MW561" s="30"/>
      <c r="MX561" s="30"/>
      <c r="MY561" s="30"/>
      <c r="MZ561" s="30"/>
      <c r="NA561" s="30"/>
      <c r="NB561" s="30"/>
      <c r="NC561" s="135"/>
      <c r="ND561" s="30"/>
      <c r="NE561" s="30"/>
      <c r="NF561" s="30"/>
      <c r="NG561" s="30"/>
      <c r="NH561" s="30"/>
      <c r="NI561" s="30"/>
      <c r="NJ561" s="30"/>
      <c r="NK561" s="30"/>
      <c r="NL561" s="30"/>
      <c r="NM561" s="30"/>
      <c r="NN561" s="30"/>
      <c r="NO561" s="30"/>
      <c r="NP561" s="30"/>
      <c r="NQ561" s="30"/>
      <c r="NR561" s="30"/>
      <c r="NS561" s="30"/>
      <c r="NT561" s="30"/>
      <c r="NU561" s="30"/>
      <c r="NV561" s="30"/>
      <c r="NW561" s="30"/>
      <c r="NX561" s="30"/>
      <c r="NY561" s="30"/>
      <c r="NZ561" s="30"/>
      <c r="OA561" s="30"/>
      <c r="OB561" s="30"/>
      <c r="OC561" s="30"/>
      <c r="OD561" s="30"/>
      <c r="OE561" s="30"/>
      <c r="OF561" s="30"/>
      <c r="OG561" s="30"/>
      <c r="OH561" s="30"/>
      <c r="OI561" s="30"/>
      <c r="OJ561" s="30"/>
      <c r="OK561" s="30"/>
      <c r="OL561" s="30"/>
      <c r="OM561" s="30">
        <f t="shared" ref="OM561:OM570" si="1868">COUNTIF(Q561:AA561,"x")</f>
        <v>1</v>
      </c>
      <c r="ON561" s="51"/>
    </row>
    <row r="562" spans="1:404" ht="27" hidden="1" customHeight="1">
      <c r="A562" s="95">
        <v>500</v>
      </c>
      <c r="B562" s="51">
        <v>158</v>
      </c>
      <c r="C562" s="16" t="s">
        <v>424</v>
      </c>
      <c r="D562" s="14" t="s">
        <v>0</v>
      </c>
      <c r="E562" s="16" t="s">
        <v>425</v>
      </c>
      <c r="F562" s="82" t="s">
        <v>2</v>
      </c>
      <c r="G562" s="14"/>
      <c r="H562" s="89" t="s">
        <v>425</v>
      </c>
      <c r="I562" s="57" t="s">
        <v>1148</v>
      </c>
      <c r="J562" s="54"/>
      <c r="K562" s="30" t="s">
        <v>636</v>
      </c>
      <c r="L562" s="30" t="s">
        <v>957</v>
      </c>
      <c r="M562" s="29" t="s">
        <v>986</v>
      </c>
      <c r="N562" s="93" t="s">
        <v>639</v>
      </c>
      <c r="O562" s="105" t="s">
        <v>27</v>
      </c>
      <c r="P562" s="54">
        <v>1</v>
      </c>
      <c r="Q562" s="30"/>
      <c r="R562" s="30" t="s">
        <v>27</v>
      </c>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152"/>
      <c r="BH562" s="152" t="s">
        <v>1072</v>
      </c>
      <c r="BI562" s="152"/>
      <c r="BJ562" s="30">
        <v>1</v>
      </c>
      <c r="BK562" s="30">
        <v>2</v>
      </c>
      <c r="BL562" s="30">
        <v>2</v>
      </c>
      <c r="BM562" s="30">
        <v>2</v>
      </c>
      <c r="BN562" s="23">
        <v>1</v>
      </c>
      <c r="BO562" s="23">
        <v>2</v>
      </c>
      <c r="BP562" s="30">
        <v>2</v>
      </c>
      <c r="BQ562" s="30">
        <v>2</v>
      </c>
      <c r="BR562" s="30">
        <v>2</v>
      </c>
      <c r="BS562" s="30">
        <v>2</v>
      </c>
      <c r="BT562" s="30">
        <v>2</v>
      </c>
      <c r="BU562" s="23">
        <v>2</v>
      </c>
      <c r="BV562" s="30">
        <v>2</v>
      </c>
      <c r="BW562" s="23">
        <v>1</v>
      </c>
      <c r="BX562" s="30">
        <v>2</v>
      </c>
      <c r="BY562" s="30">
        <v>2</v>
      </c>
      <c r="BZ562" s="30">
        <v>2</v>
      </c>
      <c r="CA562" s="30">
        <v>1</v>
      </c>
      <c r="CB562" s="30"/>
      <c r="CC562" s="185">
        <f>COUNTIF(BJ562:CA562,"2")</f>
        <v>14</v>
      </c>
      <c r="CD562" s="186">
        <f t="shared" si="1862"/>
        <v>0.77777777777777779</v>
      </c>
      <c r="CE562" s="185">
        <f>COUNTIF(BJ562:CA562,"1")</f>
        <v>4</v>
      </c>
      <c r="CF562" s="186">
        <f t="shared" si="1863"/>
        <v>0.22222222222222221</v>
      </c>
      <c r="CG562" s="185">
        <f>COUNTIF(BJ562:CA562,"0")</f>
        <v>0</v>
      </c>
      <c r="CH562" s="186">
        <f t="shared" si="1864"/>
        <v>0</v>
      </c>
      <c r="CI562" s="185">
        <f>COUNTIF(BJ562:CA562,"KĐG")</f>
        <v>0</v>
      </c>
      <c r="CJ562" s="186">
        <f t="shared" si="1865"/>
        <v>0</v>
      </c>
      <c r="CK562" s="187">
        <f t="shared" si="1866"/>
        <v>1.7777777777777777</v>
      </c>
      <c r="CL562" s="169" t="str">
        <f t="shared" si="1867"/>
        <v>ĐMT</v>
      </c>
      <c r="CM562" s="30"/>
      <c r="CN562" s="30"/>
      <c r="CO562" s="130"/>
      <c r="CP562" s="130"/>
      <c r="CQ562" s="130"/>
      <c r="CR562" s="130"/>
      <c r="CS562" s="130"/>
      <c r="CT562" s="130"/>
      <c r="CU562" s="130"/>
      <c r="CV562" s="130"/>
      <c r="CW562" s="130"/>
      <c r="CX562" s="130"/>
      <c r="CY562" s="30"/>
      <c r="CZ562" s="30"/>
      <c r="DA562" s="30"/>
      <c r="DB562" s="30"/>
      <c r="DC562" s="30"/>
      <c r="DD562" s="30"/>
      <c r="DE562" s="30"/>
      <c r="DF562" s="30"/>
      <c r="DG562" s="30"/>
      <c r="DH562" s="135"/>
      <c r="DI562" s="30"/>
      <c r="DJ562" s="30"/>
      <c r="DK562" s="30"/>
      <c r="DL562" s="30"/>
      <c r="DM562" s="30"/>
      <c r="DN562" s="30"/>
      <c r="DO562" s="30"/>
      <c r="DP562" s="30"/>
      <c r="DQ562" s="30"/>
      <c r="DR562" s="135"/>
      <c r="DS562" s="30"/>
      <c r="DT562" s="30"/>
      <c r="DU562" s="30"/>
      <c r="DV562" s="130"/>
      <c r="DW562" s="130"/>
      <c r="DX562" s="130"/>
      <c r="DY562" s="130"/>
      <c r="DZ562" s="130"/>
      <c r="EA562" s="130"/>
      <c r="EB562" s="130"/>
      <c r="EC562" s="130"/>
      <c r="ED562" s="130"/>
      <c r="EE562" s="130"/>
      <c r="EF562" s="130"/>
      <c r="EG562" s="130"/>
      <c r="EH562" s="130"/>
      <c r="EI562" s="130"/>
      <c r="EJ562" s="130"/>
      <c r="EK562" s="130"/>
      <c r="EL562" s="130"/>
      <c r="EM562" s="130"/>
      <c r="EN562" s="130"/>
      <c r="EO562" s="130"/>
      <c r="EP562" s="30"/>
      <c r="EQ562" s="30"/>
      <c r="ER562" s="30"/>
      <c r="ES562" s="30"/>
      <c r="ET562" s="30"/>
      <c r="EU562" s="30"/>
      <c r="EV562" s="30"/>
      <c r="EW562" s="30"/>
      <c r="EX562" s="30"/>
      <c r="EY562" s="135"/>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130"/>
      <c r="LE562" s="130"/>
      <c r="LF562" s="130"/>
      <c r="LG562" s="130"/>
      <c r="LH562" s="130"/>
      <c r="LI562" s="130"/>
      <c r="LJ562" s="130"/>
      <c r="LK562" s="130"/>
      <c r="LL562" s="130"/>
      <c r="LM562" s="130"/>
      <c r="LN562" s="130"/>
      <c r="LO562" s="130"/>
      <c r="LP562" s="130"/>
      <c r="LQ562" s="130"/>
      <c r="LR562" s="130"/>
      <c r="LS562" s="130"/>
      <c r="LT562" s="130"/>
      <c r="LU562" s="130"/>
      <c r="LV562" s="130"/>
      <c r="LW562" s="130"/>
      <c r="LX562" s="135"/>
      <c r="LY562" s="30"/>
      <c r="LZ562" s="30"/>
      <c r="MA562" s="30"/>
      <c r="MB562" s="30"/>
      <c r="MC562" s="30"/>
      <c r="MD562" s="30"/>
      <c r="ME562" s="30"/>
      <c r="MF562" s="30"/>
      <c r="MG562" s="30"/>
      <c r="MH562" s="30"/>
      <c r="MI562" s="30"/>
      <c r="MJ562" s="30"/>
      <c r="MK562" s="30"/>
      <c r="ML562" s="30"/>
      <c r="MM562" s="30"/>
      <c r="MN562" s="30"/>
      <c r="MO562" s="30"/>
      <c r="MP562" s="30"/>
      <c r="MQ562" s="30"/>
      <c r="MR562" s="30"/>
      <c r="MS562" s="30"/>
      <c r="MT562" s="30"/>
      <c r="MU562" s="30"/>
      <c r="MV562" s="30"/>
      <c r="MW562" s="30"/>
      <c r="MX562" s="30"/>
      <c r="MY562" s="30"/>
      <c r="MZ562" s="30"/>
      <c r="NA562" s="30"/>
      <c r="NB562" s="30"/>
      <c r="NC562" s="135"/>
      <c r="ND562" s="30"/>
      <c r="NE562" s="30"/>
      <c r="NF562" s="30"/>
      <c r="NG562" s="30"/>
      <c r="NH562" s="30"/>
      <c r="NI562" s="30"/>
      <c r="NJ562" s="30"/>
      <c r="NK562" s="30"/>
      <c r="NL562" s="30"/>
      <c r="NM562" s="30"/>
      <c r="NN562" s="30"/>
      <c r="NO562" s="30"/>
      <c r="NP562" s="30"/>
      <c r="NQ562" s="30"/>
      <c r="NR562" s="30"/>
      <c r="NS562" s="30"/>
      <c r="NT562" s="30"/>
      <c r="NU562" s="30"/>
      <c r="NV562" s="30"/>
      <c r="NW562" s="30"/>
      <c r="NX562" s="30"/>
      <c r="NY562" s="30"/>
      <c r="NZ562" s="30"/>
      <c r="OA562" s="30"/>
      <c r="OB562" s="30"/>
      <c r="OC562" s="30"/>
      <c r="OD562" s="30"/>
      <c r="OE562" s="30"/>
      <c r="OF562" s="30"/>
      <c r="OG562" s="30"/>
      <c r="OH562" s="30"/>
      <c r="OI562" s="30"/>
      <c r="OJ562" s="30"/>
      <c r="OK562" s="30"/>
      <c r="OL562" s="30"/>
      <c r="OM562" s="30">
        <f t="shared" si="1868"/>
        <v>1</v>
      </c>
      <c r="ON562" s="51"/>
    </row>
    <row r="563" spans="1:404" ht="79.5" hidden="1" customHeight="1">
      <c r="A563" s="95">
        <v>509</v>
      </c>
      <c r="B563" s="51">
        <v>159</v>
      </c>
      <c r="C563" s="16" t="s">
        <v>426</v>
      </c>
      <c r="D563" s="14" t="s">
        <v>0</v>
      </c>
      <c r="E563" s="16" t="s">
        <v>427</v>
      </c>
      <c r="F563" s="82" t="s">
        <v>2</v>
      </c>
      <c r="G563" s="14"/>
      <c r="H563" s="89" t="s">
        <v>427</v>
      </c>
      <c r="I563" s="57" t="s">
        <v>810</v>
      </c>
      <c r="J563" s="54"/>
      <c r="K563" s="30" t="s">
        <v>636</v>
      </c>
      <c r="L563" s="30" t="s">
        <v>957</v>
      </c>
      <c r="M563" s="29" t="s">
        <v>986</v>
      </c>
      <c r="N563" s="93" t="s">
        <v>639</v>
      </c>
      <c r="O563" s="105" t="s">
        <v>27</v>
      </c>
      <c r="P563" s="54">
        <v>1</v>
      </c>
      <c r="Q563" s="30"/>
      <c r="R563" s="30"/>
      <c r="S563" s="30"/>
      <c r="T563" s="30"/>
      <c r="U563" s="30"/>
      <c r="V563" s="30"/>
      <c r="W563" s="30"/>
      <c r="X563" s="30"/>
      <c r="Y563" s="30"/>
      <c r="Z563" s="30"/>
      <c r="AA563" s="30" t="s">
        <v>27</v>
      </c>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130"/>
      <c r="CP563" s="130"/>
      <c r="CQ563" s="130"/>
      <c r="CR563" s="130"/>
      <c r="CS563" s="130"/>
      <c r="CT563" s="130"/>
      <c r="CU563" s="130"/>
      <c r="CV563" s="130"/>
      <c r="CW563" s="130"/>
      <c r="CX563" s="130"/>
      <c r="CY563" s="30"/>
      <c r="CZ563" s="30"/>
      <c r="DA563" s="30"/>
      <c r="DB563" s="30"/>
      <c r="DC563" s="30"/>
      <c r="DD563" s="30"/>
      <c r="DE563" s="30"/>
      <c r="DF563" s="30"/>
      <c r="DG563" s="30"/>
      <c r="DH563" s="135"/>
      <c r="DI563" s="30"/>
      <c r="DJ563" s="30"/>
      <c r="DK563" s="30"/>
      <c r="DL563" s="30"/>
      <c r="DM563" s="30"/>
      <c r="DN563" s="30"/>
      <c r="DO563" s="30"/>
      <c r="DP563" s="30"/>
      <c r="DQ563" s="30"/>
      <c r="DR563" s="135"/>
      <c r="DS563" s="30"/>
      <c r="DT563" s="30"/>
      <c r="DU563" s="30"/>
      <c r="DV563" s="130"/>
      <c r="DW563" s="130"/>
      <c r="DX563" s="130"/>
      <c r="DY563" s="130"/>
      <c r="DZ563" s="130"/>
      <c r="EA563" s="130"/>
      <c r="EB563" s="130"/>
      <c r="EC563" s="130"/>
      <c r="ED563" s="130"/>
      <c r="EE563" s="130"/>
      <c r="EF563" s="130"/>
      <c r="EG563" s="130"/>
      <c r="EH563" s="130"/>
      <c r="EI563" s="130"/>
      <c r="EJ563" s="130"/>
      <c r="EK563" s="130"/>
      <c r="EL563" s="130"/>
      <c r="EM563" s="130"/>
      <c r="EN563" s="130"/>
      <c r="EO563" s="130"/>
      <c r="EP563" s="30"/>
      <c r="EQ563" s="30"/>
      <c r="ER563" s="30"/>
      <c r="ES563" s="30"/>
      <c r="ET563" s="30"/>
      <c r="EU563" s="30"/>
      <c r="EV563" s="30"/>
      <c r="EW563" s="30"/>
      <c r="EX563" s="30"/>
      <c r="EY563" s="135"/>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c r="JW563" s="30"/>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130"/>
      <c r="LE563" s="130"/>
      <c r="LF563" s="130"/>
      <c r="LG563" s="130"/>
      <c r="LH563" s="130"/>
      <c r="LI563" s="130"/>
      <c r="LJ563" s="130"/>
      <c r="LK563" s="130"/>
      <c r="LL563" s="130"/>
      <c r="LM563" s="130"/>
      <c r="LN563" s="130"/>
      <c r="LO563" s="130"/>
      <c r="LP563" s="130"/>
      <c r="LQ563" s="130"/>
      <c r="LR563" s="130"/>
      <c r="LS563" s="130"/>
      <c r="LT563" s="130"/>
      <c r="LU563" s="130"/>
      <c r="LV563" s="130"/>
      <c r="LW563" s="130"/>
      <c r="LX563" s="135"/>
      <c r="LY563" s="30"/>
      <c r="LZ563" s="30"/>
      <c r="MA563" s="30"/>
      <c r="MB563" s="30"/>
      <c r="MC563" s="30"/>
      <c r="MD563" s="30"/>
      <c r="ME563" s="30"/>
      <c r="MF563" s="30"/>
      <c r="MG563" s="30"/>
      <c r="MH563" s="30"/>
      <c r="MI563" s="30"/>
      <c r="MJ563" s="30"/>
      <c r="MK563" s="30"/>
      <c r="ML563" s="30"/>
      <c r="MM563" s="30"/>
      <c r="MN563" s="30"/>
      <c r="MO563" s="30"/>
      <c r="MP563" s="30"/>
      <c r="MQ563" s="30"/>
      <c r="MR563" s="30"/>
      <c r="MS563" s="30"/>
      <c r="MT563" s="30"/>
      <c r="MU563" s="30"/>
      <c r="MV563" s="30"/>
      <c r="MW563" s="30"/>
      <c r="MX563" s="30"/>
      <c r="MY563" s="30"/>
      <c r="MZ563" s="30"/>
      <c r="NA563" s="30"/>
      <c r="NB563" s="30"/>
      <c r="NC563" s="135"/>
      <c r="ND563" s="30"/>
      <c r="NE563" s="30"/>
      <c r="NF563" s="30"/>
      <c r="NG563" s="30"/>
      <c r="NH563" s="30"/>
      <c r="NI563" s="30"/>
      <c r="NJ563" s="30"/>
      <c r="NK563" s="30"/>
      <c r="NL563" s="30"/>
      <c r="NM563" s="30"/>
      <c r="NN563" s="30"/>
      <c r="NO563" s="30"/>
      <c r="NP563" s="30"/>
      <c r="NQ563" s="30"/>
      <c r="NR563" s="30"/>
      <c r="NS563" s="30"/>
      <c r="NT563" s="30"/>
      <c r="NU563" s="30"/>
      <c r="NV563" s="30"/>
      <c r="NW563" s="30"/>
      <c r="NX563" s="30"/>
      <c r="NY563" s="30"/>
      <c r="NZ563" s="30"/>
      <c r="OA563" s="30"/>
      <c r="OB563" s="30"/>
      <c r="OC563" s="30"/>
      <c r="OD563" s="30"/>
      <c r="OE563" s="30"/>
      <c r="OF563" s="30"/>
      <c r="OG563" s="30"/>
      <c r="OH563" s="30"/>
      <c r="OI563" s="30"/>
      <c r="OJ563" s="30"/>
      <c r="OK563" s="30"/>
      <c r="OL563" s="30"/>
      <c r="OM563" s="30">
        <f t="shared" si="1868"/>
        <v>1</v>
      </c>
      <c r="ON563" s="51"/>
    </row>
    <row r="564" spans="1:404" ht="56.25" hidden="1" customHeight="1">
      <c r="A564" s="95">
        <v>512</v>
      </c>
      <c r="B564" s="51">
        <v>160</v>
      </c>
      <c r="C564" s="16" t="s">
        <v>428</v>
      </c>
      <c r="D564" s="14" t="s">
        <v>2</v>
      </c>
      <c r="E564" s="16" t="s">
        <v>429</v>
      </c>
      <c r="F564" s="82" t="s">
        <v>2</v>
      </c>
      <c r="G564" s="14"/>
      <c r="H564" s="89" t="s">
        <v>429</v>
      </c>
      <c r="I564" s="57" t="s">
        <v>811</v>
      </c>
      <c r="J564" s="54"/>
      <c r="K564" s="30" t="s">
        <v>636</v>
      </c>
      <c r="L564" s="30" t="s">
        <v>957</v>
      </c>
      <c r="M564" s="29" t="s">
        <v>986</v>
      </c>
      <c r="N564" s="93" t="s">
        <v>639</v>
      </c>
      <c r="O564" s="105" t="s">
        <v>27</v>
      </c>
      <c r="P564" s="54">
        <v>2</v>
      </c>
      <c r="Q564" s="30"/>
      <c r="R564" s="30"/>
      <c r="S564" s="30"/>
      <c r="T564" s="30"/>
      <c r="U564" s="30"/>
      <c r="V564" s="30"/>
      <c r="W564" s="30"/>
      <c r="X564" s="30"/>
      <c r="Y564" s="30"/>
      <c r="Z564" s="30"/>
      <c r="AA564" s="30" t="s">
        <v>27</v>
      </c>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130"/>
      <c r="CP564" s="130"/>
      <c r="CQ564" s="130"/>
      <c r="CR564" s="130"/>
      <c r="CS564" s="130"/>
      <c r="CT564" s="130"/>
      <c r="CU564" s="130"/>
      <c r="CV564" s="130"/>
      <c r="CW564" s="130"/>
      <c r="CX564" s="130"/>
      <c r="CY564" s="30"/>
      <c r="CZ564" s="30"/>
      <c r="DA564" s="30"/>
      <c r="DB564" s="30"/>
      <c r="DC564" s="30"/>
      <c r="DD564" s="30"/>
      <c r="DE564" s="30"/>
      <c r="DF564" s="30"/>
      <c r="DG564" s="30"/>
      <c r="DH564" s="135"/>
      <c r="DI564" s="30"/>
      <c r="DJ564" s="30"/>
      <c r="DK564" s="30"/>
      <c r="DL564" s="30"/>
      <c r="DM564" s="30"/>
      <c r="DN564" s="30"/>
      <c r="DO564" s="30"/>
      <c r="DP564" s="30"/>
      <c r="DQ564" s="30"/>
      <c r="DR564" s="135"/>
      <c r="DS564" s="30"/>
      <c r="DT564" s="30"/>
      <c r="DU564" s="30"/>
      <c r="DV564" s="130"/>
      <c r="DW564" s="130"/>
      <c r="DX564" s="130"/>
      <c r="DY564" s="130"/>
      <c r="DZ564" s="130"/>
      <c r="EA564" s="130"/>
      <c r="EB564" s="130"/>
      <c r="EC564" s="130"/>
      <c r="ED564" s="130"/>
      <c r="EE564" s="130"/>
      <c r="EF564" s="130"/>
      <c r="EG564" s="130"/>
      <c r="EH564" s="130"/>
      <c r="EI564" s="130"/>
      <c r="EJ564" s="130"/>
      <c r="EK564" s="130"/>
      <c r="EL564" s="130"/>
      <c r="EM564" s="130"/>
      <c r="EN564" s="130"/>
      <c r="EO564" s="130"/>
      <c r="EP564" s="30"/>
      <c r="EQ564" s="30"/>
      <c r="ER564" s="30"/>
      <c r="ES564" s="30"/>
      <c r="ET564" s="30"/>
      <c r="EU564" s="30"/>
      <c r="EV564" s="30"/>
      <c r="EW564" s="30"/>
      <c r="EX564" s="30"/>
      <c r="EY564" s="135"/>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130"/>
      <c r="LE564" s="130"/>
      <c r="LF564" s="130"/>
      <c r="LG564" s="130"/>
      <c r="LH564" s="130"/>
      <c r="LI564" s="130"/>
      <c r="LJ564" s="130"/>
      <c r="LK564" s="130"/>
      <c r="LL564" s="130"/>
      <c r="LM564" s="130"/>
      <c r="LN564" s="130"/>
      <c r="LO564" s="130"/>
      <c r="LP564" s="130"/>
      <c r="LQ564" s="130"/>
      <c r="LR564" s="130"/>
      <c r="LS564" s="130"/>
      <c r="LT564" s="130"/>
      <c r="LU564" s="130"/>
      <c r="LV564" s="130"/>
      <c r="LW564" s="130"/>
      <c r="LX564" s="135"/>
      <c r="LY564" s="30"/>
      <c r="LZ564" s="30"/>
      <c r="MA564" s="30"/>
      <c r="MB564" s="30"/>
      <c r="MC564" s="30"/>
      <c r="MD564" s="30"/>
      <c r="ME564" s="30"/>
      <c r="MF564" s="30"/>
      <c r="MG564" s="30"/>
      <c r="MH564" s="30"/>
      <c r="MI564" s="30"/>
      <c r="MJ564" s="30"/>
      <c r="MK564" s="30"/>
      <c r="ML564" s="30"/>
      <c r="MM564" s="30"/>
      <c r="MN564" s="30"/>
      <c r="MO564" s="30"/>
      <c r="MP564" s="30"/>
      <c r="MQ564" s="30"/>
      <c r="MR564" s="30"/>
      <c r="MS564" s="30"/>
      <c r="MT564" s="30"/>
      <c r="MU564" s="30"/>
      <c r="MV564" s="30"/>
      <c r="MW564" s="30"/>
      <c r="MX564" s="30"/>
      <c r="MY564" s="30"/>
      <c r="MZ564" s="30"/>
      <c r="NA564" s="30"/>
      <c r="NB564" s="30"/>
      <c r="NC564" s="135"/>
      <c r="ND564" s="30"/>
      <c r="NE564" s="30"/>
      <c r="NF564" s="30"/>
      <c r="NG564" s="30"/>
      <c r="NH564" s="30"/>
      <c r="NI564" s="30"/>
      <c r="NJ564" s="30"/>
      <c r="NK564" s="30"/>
      <c r="NL564" s="30"/>
      <c r="NM564" s="30"/>
      <c r="NN564" s="30"/>
      <c r="NO564" s="30"/>
      <c r="NP564" s="30"/>
      <c r="NQ564" s="30"/>
      <c r="NR564" s="30"/>
      <c r="NS564" s="30"/>
      <c r="NT564" s="30"/>
      <c r="NU564" s="30"/>
      <c r="NV564" s="30"/>
      <c r="NW564" s="30"/>
      <c r="NX564" s="30"/>
      <c r="NY564" s="30"/>
      <c r="NZ564" s="30"/>
      <c r="OA564" s="30"/>
      <c r="OB564" s="30"/>
      <c r="OC564" s="30"/>
      <c r="OD564" s="30"/>
      <c r="OE564" s="30"/>
      <c r="OF564" s="30"/>
      <c r="OG564" s="30"/>
      <c r="OH564" s="30"/>
      <c r="OI564" s="30"/>
      <c r="OJ564" s="30"/>
      <c r="OK564" s="30"/>
      <c r="OL564" s="30"/>
      <c r="OM564" s="30">
        <f t="shared" si="1868"/>
        <v>1</v>
      </c>
      <c r="ON564" s="51"/>
    </row>
    <row r="565" spans="1:404" ht="72" hidden="1" customHeight="1">
      <c r="A565" s="95">
        <v>515</v>
      </c>
      <c r="B565" s="51">
        <v>161</v>
      </c>
      <c r="C565" s="40" t="s">
        <v>91</v>
      </c>
      <c r="D565" s="41" t="s">
        <v>3</v>
      </c>
      <c r="E565" s="40" t="s">
        <v>90</v>
      </c>
      <c r="F565" s="82" t="s">
        <v>3</v>
      </c>
      <c r="G565" s="54" t="s">
        <v>27</v>
      </c>
      <c r="H565" s="103" t="s">
        <v>90</v>
      </c>
      <c r="I565" s="104" t="s">
        <v>809</v>
      </c>
      <c r="J565" s="54"/>
      <c r="K565" s="30" t="s">
        <v>636</v>
      </c>
      <c r="L565" s="30" t="s">
        <v>957</v>
      </c>
      <c r="M565" s="29" t="s">
        <v>986</v>
      </c>
      <c r="N565" s="93" t="s">
        <v>981</v>
      </c>
      <c r="O565" s="105" t="s">
        <v>27</v>
      </c>
      <c r="P565" s="54"/>
      <c r="Q565" s="30"/>
      <c r="R565" s="30"/>
      <c r="S565" s="30"/>
      <c r="T565" s="30"/>
      <c r="U565" s="30"/>
      <c r="V565" s="30"/>
      <c r="W565" s="30"/>
      <c r="X565" s="30"/>
      <c r="Y565" s="30"/>
      <c r="Z565" s="30"/>
      <c r="AA565" s="30" t="s">
        <v>27</v>
      </c>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130"/>
      <c r="CP565" s="130"/>
      <c r="CQ565" s="130"/>
      <c r="CR565" s="130"/>
      <c r="CS565" s="130"/>
      <c r="CT565" s="130"/>
      <c r="CU565" s="130"/>
      <c r="CV565" s="130"/>
      <c r="CW565" s="130"/>
      <c r="CX565" s="130"/>
      <c r="CY565" s="30"/>
      <c r="CZ565" s="30"/>
      <c r="DA565" s="30"/>
      <c r="DB565" s="30"/>
      <c r="DC565" s="30"/>
      <c r="DD565" s="30"/>
      <c r="DE565" s="30"/>
      <c r="DF565" s="30"/>
      <c r="DG565" s="30"/>
      <c r="DH565" s="135"/>
      <c r="DI565" s="30"/>
      <c r="DJ565" s="30"/>
      <c r="DK565" s="30"/>
      <c r="DL565" s="30"/>
      <c r="DM565" s="30"/>
      <c r="DN565" s="30"/>
      <c r="DO565" s="30"/>
      <c r="DP565" s="30"/>
      <c r="DQ565" s="30"/>
      <c r="DR565" s="135"/>
      <c r="DS565" s="30"/>
      <c r="DT565" s="30"/>
      <c r="DU565" s="30"/>
      <c r="DV565" s="130"/>
      <c r="DW565" s="130"/>
      <c r="DX565" s="130"/>
      <c r="DY565" s="130"/>
      <c r="DZ565" s="130"/>
      <c r="EA565" s="130"/>
      <c r="EB565" s="130"/>
      <c r="EC565" s="130"/>
      <c r="ED565" s="130"/>
      <c r="EE565" s="130"/>
      <c r="EF565" s="130"/>
      <c r="EG565" s="130"/>
      <c r="EH565" s="130"/>
      <c r="EI565" s="130"/>
      <c r="EJ565" s="130"/>
      <c r="EK565" s="130"/>
      <c r="EL565" s="130"/>
      <c r="EM565" s="130"/>
      <c r="EN565" s="130"/>
      <c r="EO565" s="130"/>
      <c r="EP565" s="30"/>
      <c r="EQ565" s="30"/>
      <c r="ER565" s="30"/>
      <c r="ES565" s="30"/>
      <c r="ET565" s="30"/>
      <c r="EU565" s="30"/>
      <c r="EV565" s="30"/>
      <c r="EW565" s="30"/>
      <c r="EX565" s="30"/>
      <c r="EY565" s="135"/>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c r="JW565" s="30"/>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130"/>
      <c r="LE565" s="130"/>
      <c r="LF565" s="130"/>
      <c r="LG565" s="130"/>
      <c r="LH565" s="130"/>
      <c r="LI565" s="130"/>
      <c r="LJ565" s="130"/>
      <c r="LK565" s="130"/>
      <c r="LL565" s="130"/>
      <c r="LM565" s="130"/>
      <c r="LN565" s="130"/>
      <c r="LO565" s="130"/>
      <c r="LP565" s="130"/>
      <c r="LQ565" s="130"/>
      <c r="LR565" s="130"/>
      <c r="LS565" s="130"/>
      <c r="LT565" s="130"/>
      <c r="LU565" s="130"/>
      <c r="LV565" s="130"/>
      <c r="LW565" s="130"/>
      <c r="LX565" s="135"/>
      <c r="LY565" s="30"/>
      <c r="LZ565" s="30"/>
      <c r="MA565" s="30"/>
      <c r="MB565" s="30"/>
      <c r="MC565" s="30"/>
      <c r="MD565" s="30"/>
      <c r="ME565" s="30"/>
      <c r="MF565" s="30"/>
      <c r="MG565" s="30"/>
      <c r="MH565" s="30"/>
      <c r="MI565" s="30"/>
      <c r="MJ565" s="30"/>
      <c r="MK565" s="30"/>
      <c r="ML565" s="30"/>
      <c r="MM565" s="30"/>
      <c r="MN565" s="30"/>
      <c r="MO565" s="30"/>
      <c r="MP565" s="30"/>
      <c r="MQ565" s="30"/>
      <c r="MR565" s="30"/>
      <c r="MS565" s="30"/>
      <c r="MT565" s="30"/>
      <c r="MU565" s="30"/>
      <c r="MV565" s="30"/>
      <c r="MW565" s="30"/>
      <c r="MX565" s="30"/>
      <c r="MY565" s="30"/>
      <c r="MZ565" s="30"/>
      <c r="NA565" s="30"/>
      <c r="NB565" s="30"/>
      <c r="NC565" s="135"/>
      <c r="ND565" s="30"/>
      <c r="NE565" s="30"/>
      <c r="NF565" s="30"/>
      <c r="NG565" s="30"/>
      <c r="NH565" s="30"/>
      <c r="NI565" s="30"/>
      <c r="NJ565" s="30"/>
      <c r="NK565" s="30"/>
      <c r="NL565" s="30"/>
      <c r="NM565" s="30"/>
      <c r="NN565" s="30"/>
      <c r="NO565" s="30"/>
      <c r="NP565" s="30"/>
      <c r="NQ565" s="30"/>
      <c r="NR565" s="30"/>
      <c r="NS565" s="30"/>
      <c r="NT565" s="30"/>
      <c r="NU565" s="30"/>
      <c r="NV565" s="30"/>
      <c r="NW565" s="30"/>
      <c r="NX565" s="30"/>
      <c r="NY565" s="30"/>
      <c r="NZ565" s="30"/>
      <c r="OA565" s="30"/>
      <c r="OB565" s="30"/>
      <c r="OC565" s="30"/>
      <c r="OD565" s="30"/>
      <c r="OE565" s="30"/>
      <c r="OF565" s="30"/>
      <c r="OG565" s="30"/>
      <c r="OH565" s="30"/>
      <c r="OI565" s="30"/>
      <c r="OJ565" s="30"/>
      <c r="OK565" s="30"/>
      <c r="OL565" s="30"/>
      <c r="OM565" s="30">
        <f t="shared" si="1868"/>
        <v>1</v>
      </c>
      <c r="ON565" s="51"/>
    </row>
    <row r="566" spans="1:404" ht="41.25" hidden="1" customHeight="1">
      <c r="A566" s="317">
        <v>516</v>
      </c>
      <c r="B566" s="69">
        <v>162</v>
      </c>
      <c r="C566" s="72" t="s">
        <v>89</v>
      </c>
      <c r="D566" s="71" t="s">
        <v>3</v>
      </c>
      <c r="E566" s="20" t="s">
        <v>143</v>
      </c>
      <c r="F566" s="82" t="s">
        <v>3</v>
      </c>
      <c r="G566" s="112" t="s">
        <v>27</v>
      </c>
      <c r="H566" s="96" t="s">
        <v>812</v>
      </c>
      <c r="I566" s="89" t="s">
        <v>813</v>
      </c>
      <c r="J566" s="54"/>
      <c r="K566" s="30" t="s">
        <v>636</v>
      </c>
      <c r="L566" s="30" t="s">
        <v>957</v>
      </c>
      <c r="M566" s="29" t="s">
        <v>986</v>
      </c>
      <c r="N566" s="93" t="s">
        <v>981</v>
      </c>
      <c r="O566" s="300" t="s">
        <v>27</v>
      </c>
      <c r="P566" s="54"/>
      <c r="Q566" s="30"/>
      <c r="R566" s="30" t="s">
        <v>27</v>
      </c>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152" t="s">
        <v>1066</v>
      </c>
      <c r="BH566" s="152"/>
      <c r="BI566" s="152"/>
      <c r="BJ566" s="30">
        <v>2</v>
      </c>
      <c r="BK566" s="30">
        <v>1</v>
      </c>
      <c r="BL566" s="30">
        <v>2</v>
      </c>
      <c r="BM566" s="30">
        <v>2</v>
      </c>
      <c r="BN566" s="23">
        <v>1</v>
      </c>
      <c r="BO566" s="23">
        <v>2</v>
      </c>
      <c r="BP566" s="30">
        <v>2</v>
      </c>
      <c r="BQ566" s="30">
        <v>1</v>
      </c>
      <c r="BR566" s="30">
        <v>2</v>
      </c>
      <c r="BS566" s="30">
        <v>2</v>
      </c>
      <c r="BT566" s="30">
        <v>2</v>
      </c>
      <c r="BU566" s="23">
        <v>2</v>
      </c>
      <c r="BV566" s="30">
        <v>2</v>
      </c>
      <c r="BW566" s="23">
        <v>1</v>
      </c>
      <c r="BX566" s="30">
        <v>2</v>
      </c>
      <c r="BY566" s="30">
        <v>2</v>
      </c>
      <c r="BZ566" s="30">
        <v>2</v>
      </c>
      <c r="CA566" s="30">
        <v>1</v>
      </c>
      <c r="CB566" s="30"/>
      <c r="CC566" s="185">
        <f>COUNTIF(BJ566:CA566,"2")</f>
        <v>13</v>
      </c>
      <c r="CD566" s="186">
        <f t="shared" ref="CD566" si="1869">CC566/(CC566+CE566+CG566+CI566)</f>
        <v>0.72222222222222221</v>
      </c>
      <c r="CE566" s="185">
        <f>COUNTIF(BJ566:CA566,"1")</f>
        <v>5</v>
      </c>
      <c r="CF566" s="186">
        <f t="shared" ref="CF566" si="1870">CE566/(CC566+CE566+CG566+CI566)</f>
        <v>0.27777777777777779</v>
      </c>
      <c r="CG566" s="185">
        <f>COUNTIF(BJ566:CA566,"0")</f>
        <v>0</v>
      </c>
      <c r="CH566" s="186">
        <f t="shared" ref="CH566" si="1871">CG566/(CC566+CE566+CG566+CI566)</f>
        <v>0</v>
      </c>
      <c r="CI566" s="185">
        <f>COUNTIF(BJ566:CA566,"KĐG")</f>
        <v>0</v>
      </c>
      <c r="CJ566" s="186">
        <f t="shared" ref="CJ566" si="1872">CI566/(CC566+CE566+CG566+CI566)</f>
        <v>0</v>
      </c>
      <c r="CK566" s="187">
        <f t="shared" ref="CK566" si="1873">(((CC566*2)+(CE566*1)+(CG566*0)))/(CC566+CE566+CG566)</f>
        <v>1.7222222222222223</v>
      </c>
      <c r="CL566" s="169" t="str">
        <f t="shared" ref="CL566" si="1874">IF(CJ566&gt;=50%,"KĐG",IF(CK566&gt;=1.6,"ĐMT",IF(CK566&gt;=1,"CCG","CĐ")))</f>
        <v>ĐMT</v>
      </c>
      <c r="CM566" s="30"/>
      <c r="CN566" s="30"/>
      <c r="CO566" s="130"/>
      <c r="CP566" s="130"/>
      <c r="CQ566" s="130"/>
      <c r="CR566" s="130"/>
      <c r="CS566" s="130"/>
      <c r="CT566" s="130"/>
      <c r="CU566" s="130"/>
      <c r="CV566" s="130"/>
      <c r="CW566" s="130"/>
      <c r="CX566" s="130"/>
      <c r="CY566" s="30"/>
      <c r="CZ566" s="30"/>
      <c r="DA566" s="30"/>
      <c r="DB566" s="30"/>
      <c r="DC566" s="30"/>
      <c r="DD566" s="30"/>
      <c r="DE566" s="30"/>
      <c r="DF566" s="30"/>
      <c r="DG566" s="30"/>
      <c r="DH566" s="135"/>
      <c r="DI566" s="30"/>
      <c r="DJ566" s="30"/>
      <c r="DK566" s="30"/>
      <c r="DL566" s="30"/>
      <c r="DM566" s="30"/>
      <c r="DN566" s="30"/>
      <c r="DO566" s="30"/>
      <c r="DP566" s="30"/>
      <c r="DQ566" s="30"/>
      <c r="DR566" s="135"/>
      <c r="DS566" s="30"/>
      <c r="DT566" s="30"/>
      <c r="DU566" s="30"/>
      <c r="DV566" s="130"/>
      <c r="DW566" s="130"/>
      <c r="DX566" s="130"/>
      <c r="DY566" s="130"/>
      <c r="DZ566" s="130"/>
      <c r="EA566" s="130"/>
      <c r="EB566" s="130"/>
      <c r="EC566" s="130"/>
      <c r="ED566" s="130"/>
      <c r="EE566" s="130"/>
      <c r="EF566" s="130"/>
      <c r="EG566" s="130"/>
      <c r="EH566" s="130"/>
      <c r="EI566" s="130"/>
      <c r="EJ566" s="130"/>
      <c r="EK566" s="130"/>
      <c r="EL566" s="130"/>
      <c r="EM566" s="130"/>
      <c r="EN566" s="130"/>
      <c r="EO566" s="130"/>
      <c r="EP566" s="30"/>
      <c r="EQ566" s="30"/>
      <c r="ER566" s="30"/>
      <c r="ES566" s="30"/>
      <c r="ET566" s="30"/>
      <c r="EU566" s="30"/>
      <c r="EV566" s="30"/>
      <c r="EW566" s="30"/>
      <c r="EX566" s="30"/>
      <c r="EY566" s="135"/>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130"/>
      <c r="LE566" s="130"/>
      <c r="LF566" s="130"/>
      <c r="LG566" s="130"/>
      <c r="LH566" s="130"/>
      <c r="LI566" s="130"/>
      <c r="LJ566" s="130"/>
      <c r="LK566" s="130"/>
      <c r="LL566" s="130"/>
      <c r="LM566" s="130"/>
      <c r="LN566" s="130"/>
      <c r="LO566" s="130"/>
      <c r="LP566" s="130"/>
      <c r="LQ566" s="130"/>
      <c r="LR566" s="130"/>
      <c r="LS566" s="130"/>
      <c r="LT566" s="130"/>
      <c r="LU566" s="130"/>
      <c r="LV566" s="130"/>
      <c r="LW566" s="130"/>
      <c r="LX566" s="135"/>
      <c r="LY566" s="30"/>
      <c r="LZ566" s="30"/>
      <c r="MA566" s="30"/>
      <c r="MB566" s="30"/>
      <c r="MC566" s="30"/>
      <c r="MD566" s="30"/>
      <c r="ME566" s="30"/>
      <c r="MF566" s="30"/>
      <c r="MG566" s="30"/>
      <c r="MH566" s="30"/>
      <c r="MI566" s="30"/>
      <c r="MJ566" s="30"/>
      <c r="MK566" s="30"/>
      <c r="ML566" s="30"/>
      <c r="MM566" s="30"/>
      <c r="MN566" s="30"/>
      <c r="MO566" s="30"/>
      <c r="MP566" s="30"/>
      <c r="MQ566" s="30"/>
      <c r="MR566" s="30"/>
      <c r="MS566" s="30"/>
      <c r="MT566" s="30"/>
      <c r="MU566" s="30"/>
      <c r="MV566" s="30"/>
      <c r="MW566" s="30"/>
      <c r="MX566" s="30"/>
      <c r="MY566" s="30"/>
      <c r="MZ566" s="30"/>
      <c r="NA566" s="30"/>
      <c r="NB566" s="30"/>
      <c r="NC566" s="135"/>
      <c r="ND566" s="30"/>
      <c r="NE566" s="30"/>
      <c r="NF566" s="30"/>
      <c r="NG566" s="30"/>
      <c r="NH566" s="30"/>
      <c r="NI566" s="30"/>
      <c r="NJ566" s="30"/>
      <c r="NK566" s="30"/>
      <c r="NL566" s="30"/>
      <c r="NM566" s="30"/>
      <c r="NN566" s="30"/>
      <c r="NO566" s="30"/>
      <c r="NP566" s="30"/>
      <c r="NQ566" s="30"/>
      <c r="NR566" s="30"/>
      <c r="NS566" s="30"/>
      <c r="NT566" s="30"/>
      <c r="NU566" s="30"/>
      <c r="NV566" s="30"/>
      <c r="NW566" s="30"/>
      <c r="NX566" s="30"/>
      <c r="NY566" s="30"/>
      <c r="NZ566" s="30"/>
      <c r="OA566" s="30"/>
      <c r="OB566" s="30"/>
      <c r="OC566" s="30"/>
      <c r="OD566" s="30"/>
      <c r="OE566" s="30"/>
      <c r="OF566" s="30"/>
      <c r="OG566" s="30"/>
      <c r="OH566" s="30"/>
      <c r="OI566" s="30"/>
      <c r="OJ566" s="30"/>
      <c r="OK566" s="30"/>
      <c r="OL566" s="30"/>
      <c r="OM566" s="30">
        <f t="shared" si="1868"/>
        <v>1</v>
      </c>
      <c r="ON566" s="51"/>
    </row>
    <row r="567" spans="1:404" ht="34.5" hidden="1" customHeight="1">
      <c r="A567" s="317"/>
      <c r="B567" s="69">
        <v>162</v>
      </c>
      <c r="C567" s="72" t="s">
        <v>89</v>
      </c>
      <c r="D567" s="71" t="s">
        <v>3</v>
      </c>
      <c r="E567" s="20" t="s">
        <v>143</v>
      </c>
      <c r="F567" s="82" t="s">
        <v>3</v>
      </c>
      <c r="G567" s="26"/>
      <c r="H567" s="96" t="s">
        <v>814</v>
      </c>
      <c r="I567" s="89" t="s">
        <v>1231</v>
      </c>
      <c r="J567" s="67"/>
      <c r="K567" s="30" t="s">
        <v>636</v>
      </c>
      <c r="L567" s="30" t="s">
        <v>957</v>
      </c>
      <c r="M567" s="29" t="s">
        <v>986</v>
      </c>
      <c r="N567" s="93" t="s">
        <v>981</v>
      </c>
      <c r="O567" s="301"/>
      <c r="P567" s="67"/>
      <c r="Q567" s="30"/>
      <c r="R567" s="30"/>
      <c r="S567" s="30"/>
      <c r="T567" s="30" t="s">
        <v>27</v>
      </c>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130"/>
      <c r="CP567" s="130"/>
      <c r="CQ567" s="130"/>
      <c r="CR567" s="130"/>
      <c r="CS567" s="130"/>
      <c r="CT567" s="130"/>
      <c r="CU567" s="130"/>
      <c r="CV567" s="130"/>
      <c r="CW567" s="130"/>
      <c r="CX567" s="130"/>
      <c r="CY567" s="30"/>
      <c r="CZ567" s="30"/>
      <c r="DA567" s="30"/>
      <c r="DB567" s="30"/>
      <c r="DC567" s="30"/>
      <c r="DD567" s="30"/>
      <c r="DE567" s="30"/>
      <c r="DF567" s="30"/>
      <c r="DG567" s="30"/>
      <c r="DH567" s="135"/>
      <c r="DI567" s="30"/>
      <c r="DJ567" s="30"/>
      <c r="DK567" s="30"/>
      <c r="DL567" s="30"/>
      <c r="DM567" s="30"/>
      <c r="DN567" s="30"/>
      <c r="DO567" s="30"/>
      <c r="DP567" s="30"/>
      <c r="DQ567" s="30"/>
      <c r="DR567" s="152" t="s">
        <v>1066</v>
      </c>
      <c r="DS567" s="152"/>
      <c r="DT567" s="152"/>
      <c r="DU567" s="152"/>
      <c r="DV567" s="152"/>
      <c r="DW567" s="30">
        <v>2</v>
      </c>
      <c r="DX567" s="30">
        <v>2</v>
      </c>
      <c r="DY567" s="30">
        <v>2</v>
      </c>
      <c r="DZ567" s="30">
        <v>2</v>
      </c>
      <c r="EA567" s="23">
        <v>1</v>
      </c>
      <c r="EB567" s="23">
        <v>2</v>
      </c>
      <c r="EC567" s="30">
        <v>2</v>
      </c>
      <c r="ED567" s="30">
        <v>2</v>
      </c>
      <c r="EE567" s="30">
        <v>2</v>
      </c>
      <c r="EF567" s="30">
        <v>2</v>
      </c>
      <c r="EG567" s="30">
        <v>2</v>
      </c>
      <c r="EH567" s="23">
        <v>2</v>
      </c>
      <c r="EI567" s="30">
        <v>2</v>
      </c>
      <c r="EJ567" s="23">
        <v>1</v>
      </c>
      <c r="EK567" s="30">
        <v>2</v>
      </c>
      <c r="EL567" s="30">
        <v>2</v>
      </c>
      <c r="EM567" s="30">
        <v>2</v>
      </c>
      <c r="EN567" s="30"/>
      <c r="EO567" s="208">
        <f>COUNTIF(DW567:EN567,"2")</f>
        <v>15</v>
      </c>
      <c r="EP567" s="207">
        <f t="shared" ref="EP567" si="1875">EO567/(EO567+EQ567+ES567+EU567)</f>
        <v>0.88235294117647056</v>
      </c>
      <c r="EQ567" s="208">
        <f>COUNTIF(DW567:EN567,"1")</f>
        <v>2</v>
      </c>
      <c r="ER567" s="207">
        <f t="shared" ref="ER567" si="1876">EQ567/(EO567+EQ567+ES567+EU567)</f>
        <v>0.11764705882352941</v>
      </c>
      <c r="ES567" s="208">
        <f>COUNTIF(DW567:EN567,"0")</f>
        <v>0</v>
      </c>
      <c r="ET567" s="207">
        <f t="shared" ref="ET567" si="1877">ES567/(EO567+EQ567+ES567+EU567)</f>
        <v>0</v>
      </c>
      <c r="EU567" s="208">
        <f>COUNTIF(DW567:EN567,"KĐG")</f>
        <v>0</v>
      </c>
      <c r="EV567" s="207">
        <f t="shared" ref="EV567" si="1878">EU567/(EO567+EQ567+ES567+EU567)</f>
        <v>0</v>
      </c>
      <c r="EW567" s="209">
        <f t="shared" ref="EW567" si="1879">(((EO567*2)+(EQ567*1)+(ES567*0)))/(EO567+EQ567+ES567)</f>
        <v>1.8823529411764706</v>
      </c>
      <c r="EX567" s="169" t="str">
        <f t="shared" ref="EX567" si="1880">IF(EV567&gt;=50%,"KĐG",IF(EW567&gt;=1.6,"ĐMT",IF(EW567&gt;=1,"CCG","CĐ")))</f>
        <v>ĐMT</v>
      </c>
      <c r="EY567" s="135"/>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c r="JW567" s="30"/>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130"/>
      <c r="LE567" s="130"/>
      <c r="LF567" s="130"/>
      <c r="LG567" s="130"/>
      <c r="LH567" s="130"/>
      <c r="LI567" s="130"/>
      <c r="LJ567" s="130"/>
      <c r="LK567" s="130"/>
      <c r="LL567" s="130"/>
      <c r="LM567" s="130"/>
      <c r="LN567" s="130"/>
      <c r="LO567" s="130"/>
      <c r="LP567" s="130"/>
      <c r="LQ567" s="130"/>
      <c r="LR567" s="130"/>
      <c r="LS567" s="130"/>
      <c r="LT567" s="130"/>
      <c r="LU567" s="130"/>
      <c r="LV567" s="130"/>
      <c r="LW567" s="130"/>
      <c r="LX567" s="135"/>
      <c r="LY567" s="30"/>
      <c r="LZ567" s="30"/>
      <c r="MA567" s="30"/>
      <c r="MB567" s="30"/>
      <c r="MC567" s="30"/>
      <c r="MD567" s="30"/>
      <c r="ME567" s="30"/>
      <c r="MF567" s="30"/>
      <c r="MG567" s="30"/>
      <c r="MH567" s="30"/>
      <c r="MI567" s="30"/>
      <c r="MJ567" s="30"/>
      <c r="MK567" s="30"/>
      <c r="ML567" s="30"/>
      <c r="MM567" s="30"/>
      <c r="MN567" s="30"/>
      <c r="MO567" s="30"/>
      <c r="MP567" s="30"/>
      <c r="MQ567" s="30"/>
      <c r="MR567" s="30"/>
      <c r="MS567" s="30"/>
      <c r="MT567" s="30"/>
      <c r="MU567" s="30"/>
      <c r="MV567" s="30"/>
      <c r="MW567" s="30"/>
      <c r="MX567" s="30"/>
      <c r="MY567" s="30"/>
      <c r="MZ567" s="30"/>
      <c r="NA567" s="30"/>
      <c r="NB567" s="30"/>
      <c r="NC567" s="135"/>
      <c r="ND567" s="30"/>
      <c r="NE567" s="30"/>
      <c r="NF567" s="30"/>
      <c r="NG567" s="30"/>
      <c r="NH567" s="30"/>
      <c r="NI567" s="30"/>
      <c r="NJ567" s="30"/>
      <c r="NK567" s="30"/>
      <c r="NL567" s="30"/>
      <c r="NM567" s="30"/>
      <c r="NN567" s="30"/>
      <c r="NO567" s="30"/>
      <c r="NP567" s="30"/>
      <c r="NQ567" s="30"/>
      <c r="NR567" s="30"/>
      <c r="NS567" s="30"/>
      <c r="NT567" s="30"/>
      <c r="NU567" s="30"/>
      <c r="NV567" s="30"/>
      <c r="NW567" s="30"/>
      <c r="NX567" s="30"/>
      <c r="NY567" s="30"/>
      <c r="NZ567" s="30"/>
      <c r="OA567" s="30"/>
      <c r="OB567" s="30"/>
      <c r="OC567" s="30"/>
      <c r="OD567" s="30"/>
      <c r="OE567" s="30"/>
      <c r="OF567" s="30"/>
      <c r="OG567" s="30"/>
      <c r="OH567" s="30"/>
      <c r="OI567" s="30"/>
      <c r="OJ567" s="30"/>
      <c r="OK567" s="30"/>
      <c r="OL567" s="30"/>
      <c r="OM567" s="30">
        <f t="shared" si="1868"/>
        <v>1</v>
      </c>
      <c r="ON567" s="69"/>
    </row>
    <row r="568" spans="1:404" ht="105.75" hidden="1" customHeight="1">
      <c r="A568" s="317"/>
      <c r="B568" s="69">
        <v>162</v>
      </c>
      <c r="C568" s="72" t="s">
        <v>89</v>
      </c>
      <c r="D568" s="71" t="s">
        <v>3</v>
      </c>
      <c r="E568" s="20" t="s">
        <v>143</v>
      </c>
      <c r="F568" s="82" t="s">
        <v>3</v>
      </c>
      <c r="G568" s="206"/>
      <c r="H568" s="96" t="s">
        <v>815</v>
      </c>
      <c r="I568" s="89" t="s">
        <v>1233</v>
      </c>
      <c r="J568" s="54"/>
      <c r="K568" s="30" t="s">
        <v>636</v>
      </c>
      <c r="L568" s="30" t="s">
        <v>957</v>
      </c>
      <c r="M568" s="29" t="s">
        <v>986</v>
      </c>
      <c r="N568" s="93" t="s">
        <v>981</v>
      </c>
      <c r="O568" s="301"/>
      <c r="P568" s="54"/>
      <c r="Q568" s="30"/>
      <c r="R568" s="30"/>
      <c r="S568" s="30"/>
      <c r="T568" s="30" t="s">
        <v>27</v>
      </c>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130"/>
      <c r="CP568" s="130"/>
      <c r="CQ568" s="130"/>
      <c r="CR568" s="130"/>
      <c r="CS568" s="130"/>
      <c r="CT568" s="130"/>
      <c r="CU568" s="130"/>
      <c r="CV568" s="130"/>
      <c r="CW568" s="130"/>
      <c r="CX568" s="130"/>
      <c r="CY568" s="30"/>
      <c r="CZ568" s="30"/>
      <c r="DA568" s="30"/>
      <c r="DB568" s="30"/>
      <c r="DC568" s="30"/>
      <c r="DD568" s="30"/>
      <c r="DE568" s="30"/>
      <c r="DF568" s="30"/>
      <c r="DG568" s="30"/>
      <c r="DH568" s="135"/>
      <c r="DI568" s="30"/>
      <c r="DJ568" s="30"/>
      <c r="DK568" s="30"/>
      <c r="DL568" s="30"/>
      <c r="DM568" s="30"/>
      <c r="DN568" s="30"/>
      <c r="DO568" s="30"/>
      <c r="DP568" s="30"/>
      <c r="DQ568" s="30"/>
      <c r="DR568" s="152"/>
      <c r="DS568" s="152"/>
      <c r="DT568" s="152"/>
      <c r="DU568" s="152"/>
      <c r="DV568" s="152" t="s">
        <v>1066</v>
      </c>
      <c r="DW568" s="130"/>
      <c r="DX568" s="130"/>
      <c r="DY568" s="130"/>
      <c r="DZ568" s="130"/>
      <c r="EA568" s="130"/>
      <c r="EB568" s="130"/>
      <c r="EC568" s="130"/>
      <c r="ED568" s="130"/>
      <c r="EE568" s="130"/>
      <c r="EF568" s="130"/>
      <c r="EG568" s="130"/>
      <c r="EH568" s="130"/>
      <c r="EI568" s="130"/>
      <c r="EJ568" s="130"/>
      <c r="EK568" s="130"/>
      <c r="EL568" s="130"/>
      <c r="EM568" s="130"/>
      <c r="EN568" s="130"/>
      <c r="EO568" s="130"/>
      <c r="EP568" s="30"/>
      <c r="EQ568" s="30"/>
      <c r="ER568" s="30"/>
      <c r="ES568" s="30"/>
      <c r="ET568" s="30"/>
      <c r="EU568" s="30"/>
      <c r="EV568" s="30"/>
      <c r="EW568" s="30"/>
      <c r="EX568" s="30"/>
      <c r="EY568" s="135"/>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c r="JW568" s="30"/>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130"/>
      <c r="LE568" s="130"/>
      <c r="LF568" s="130"/>
      <c r="LG568" s="130"/>
      <c r="LH568" s="130"/>
      <c r="LI568" s="130"/>
      <c r="LJ568" s="130"/>
      <c r="LK568" s="130"/>
      <c r="LL568" s="130"/>
      <c r="LM568" s="130"/>
      <c r="LN568" s="130"/>
      <c r="LO568" s="130"/>
      <c r="LP568" s="130"/>
      <c r="LQ568" s="130"/>
      <c r="LR568" s="130"/>
      <c r="LS568" s="130"/>
      <c r="LT568" s="130"/>
      <c r="LU568" s="130"/>
      <c r="LV568" s="130"/>
      <c r="LW568" s="130"/>
      <c r="LX568" s="135"/>
      <c r="LY568" s="30"/>
      <c r="LZ568" s="30"/>
      <c r="MA568" s="30"/>
      <c r="MB568" s="30"/>
      <c r="MC568" s="30"/>
      <c r="MD568" s="30"/>
      <c r="ME568" s="30"/>
      <c r="MF568" s="30"/>
      <c r="MG568" s="30"/>
      <c r="MH568" s="30"/>
      <c r="MI568" s="30"/>
      <c r="MJ568" s="30"/>
      <c r="MK568" s="30"/>
      <c r="ML568" s="30"/>
      <c r="MM568" s="30"/>
      <c r="MN568" s="30"/>
      <c r="MO568" s="30"/>
      <c r="MP568" s="30"/>
      <c r="MQ568" s="30"/>
      <c r="MR568" s="30"/>
      <c r="MS568" s="30"/>
      <c r="MT568" s="30"/>
      <c r="MU568" s="30"/>
      <c r="MV568" s="30"/>
      <c r="MW568" s="30"/>
      <c r="MX568" s="30"/>
      <c r="MY568" s="30"/>
      <c r="MZ568" s="30"/>
      <c r="NA568" s="30"/>
      <c r="NB568" s="30"/>
      <c r="NC568" s="135"/>
      <c r="ND568" s="30"/>
      <c r="NE568" s="30"/>
      <c r="NF568" s="30"/>
      <c r="NG568" s="30"/>
      <c r="NH568" s="30"/>
      <c r="NI568" s="30"/>
      <c r="NJ568" s="30"/>
      <c r="NK568" s="30"/>
      <c r="NL568" s="30"/>
      <c r="NM568" s="30"/>
      <c r="NN568" s="30"/>
      <c r="NO568" s="30"/>
      <c r="NP568" s="30"/>
      <c r="NQ568" s="30"/>
      <c r="NR568" s="30"/>
      <c r="NS568" s="30"/>
      <c r="NT568" s="30"/>
      <c r="NU568" s="30"/>
      <c r="NV568" s="30"/>
      <c r="NW568" s="30"/>
      <c r="NX568" s="30"/>
      <c r="NY568" s="30"/>
      <c r="NZ568" s="30"/>
      <c r="OA568" s="30"/>
      <c r="OB568" s="30"/>
      <c r="OC568" s="30"/>
      <c r="OD568" s="30"/>
      <c r="OE568" s="30"/>
      <c r="OF568" s="30"/>
      <c r="OG568" s="30"/>
      <c r="OH568" s="30"/>
      <c r="OI568" s="30"/>
      <c r="OJ568" s="30"/>
      <c r="OK568" s="30"/>
      <c r="OL568" s="30"/>
      <c r="OM568" s="30">
        <f t="shared" si="1868"/>
        <v>1</v>
      </c>
      <c r="ON568" s="51"/>
    </row>
    <row r="569" spans="1:404" ht="32.25" customHeight="1">
      <c r="A569" s="317"/>
      <c r="B569" s="69">
        <v>162</v>
      </c>
      <c r="C569" s="72" t="s">
        <v>89</v>
      </c>
      <c r="D569" s="71" t="s">
        <v>3</v>
      </c>
      <c r="E569" s="20" t="s">
        <v>143</v>
      </c>
      <c r="F569" s="82" t="s">
        <v>3</v>
      </c>
      <c r="G569" s="206"/>
      <c r="H569" s="96" t="s">
        <v>816</v>
      </c>
      <c r="I569" s="101" t="s">
        <v>1327</v>
      </c>
      <c r="J569" s="54"/>
      <c r="K569" s="30" t="s">
        <v>636</v>
      </c>
      <c r="L569" s="30" t="s">
        <v>957</v>
      </c>
      <c r="M569" s="29" t="s">
        <v>986</v>
      </c>
      <c r="N569" s="93" t="s">
        <v>981</v>
      </c>
      <c r="O569" s="301"/>
      <c r="P569" s="54"/>
      <c r="Q569" s="30"/>
      <c r="R569" s="30"/>
      <c r="S569" s="30"/>
      <c r="T569" s="30"/>
      <c r="U569" s="30"/>
      <c r="V569" s="30"/>
      <c r="W569" s="30" t="s">
        <v>27</v>
      </c>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130"/>
      <c r="CP569" s="130"/>
      <c r="CQ569" s="130"/>
      <c r="CR569" s="130"/>
      <c r="CS569" s="130"/>
      <c r="CT569" s="130"/>
      <c r="CU569" s="130"/>
      <c r="CV569" s="130"/>
      <c r="CW569" s="130"/>
      <c r="CX569" s="130"/>
      <c r="CY569" s="30"/>
      <c r="CZ569" s="30"/>
      <c r="DA569" s="30"/>
      <c r="DB569" s="30"/>
      <c r="DC569" s="30"/>
      <c r="DD569" s="30"/>
      <c r="DE569" s="30"/>
      <c r="DF569" s="30"/>
      <c r="DG569" s="30"/>
      <c r="DH569" s="135"/>
      <c r="DI569" s="30"/>
      <c r="DJ569" s="30"/>
      <c r="DK569" s="30"/>
      <c r="DL569" s="30"/>
      <c r="DM569" s="30"/>
      <c r="DN569" s="30"/>
      <c r="DO569" s="30"/>
      <c r="DP569" s="30"/>
      <c r="DQ569" s="30"/>
      <c r="DR569" s="135"/>
      <c r="DS569" s="30"/>
      <c r="DT569" s="30"/>
      <c r="DU569" s="30"/>
      <c r="DV569" s="130"/>
      <c r="DW569" s="130"/>
      <c r="DX569" s="130"/>
      <c r="DY569" s="130"/>
      <c r="DZ569" s="130"/>
      <c r="EA569" s="130"/>
      <c r="EB569" s="130"/>
      <c r="EC569" s="130"/>
      <c r="ED569" s="130"/>
      <c r="EE569" s="130"/>
      <c r="EF569" s="130"/>
      <c r="EG569" s="130"/>
      <c r="EH569" s="130"/>
      <c r="EI569" s="130"/>
      <c r="EJ569" s="130"/>
      <c r="EK569" s="130"/>
      <c r="EL569" s="130"/>
      <c r="EM569" s="130"/>
      <c r="EN569" s="130"/>
      <c r="EO569" s="130"/>
      <c r="EP569" s="30"/>
      <c r="EQ569" s="30"/>
      <c r="ER569" s="30"/>
      <c r="ES569" s="30"/>
      <c r="ET569" s="30"/>
      <c r="EU569" s="30"/>
      <c r="EV569" s="30"/>
      <c r="EW569" s="30"/>
      <c r="EX569" s="30"/>
      <c r="EY569" s="135"/>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152"/>
      <c r="HJ569" s="152"/>
      <c r="HK569" s="152" t="s">
        <v>1066</v>
      </c>
      <c r="HL569" s="152"/>
      <c r="HM569" s="152"/>
      <c r="HN569" s="30">
        <v>2</v>
      </c>
      <c r="HO569" s="30">
        <v>2</v>
      </c>
      <c r="HP569" s="30">
        <v>2</v>
      </c>
      <c r="HQ569" s="30">
        <v>2</v>
      </c>
      <c r="HR569" s="23">
        <v>1</v>
      </c>
      <c r="HS569" s="23">
        <v>2</v>
      </c>
      <c r="HT569" s="30">
        <v>2</v>
      </c>
      <c r="HU569" s="30">
        <v>2</v>
      </c>
      <c r="HV569" s="30">
        <v>2</v>
      </c>
      <c r="HW569" s="30">
        <v>2</v>
      </c>
      <c r="HX569" s="30">
        <v>2</v>
      </c>
      <c r="HY569" s="30">
        <v>2</v>
      </c>
      <c r="HZ569" s="30">
        <v>2</v>
      </c>
      <c r="IA569" s="23">
        <v>1</v>
      </c>
      <c r="IB569" s="30">
        <v>2</v>
      </c>
      <c r="IC569" s="30">
        <v>2</v>
      </c>
      <c r="ID569" s="30">
        <v>2</v>
      </c>
      <c r="IE569" s="30"/>
      <c r="IF569" s="30">
        <v>2</v>
      </c>
      <c r="IG569" s="234">
        <f>COUNTIF(HN569:IF569,"2")</f>
        <v>16</v>
      </c>
      <c r="IH569" s="235">
        <f t="shared" ref="IH569" si="1881">IG569/(IG569+II569+IK569+IM569)</f>
        <v>0.88888888888888884</v>
      </c>
      <c r="II569" s="234">
        <f>COUNTIF(HO569:IF569,"1")</f>
        <v>2</v>
      </c>
      <c r="IJ569" s="235">
        <f t="shared" ref="IJ569" si="1882">II569/(IG569+II569+IK569+IM569)</f>
        <v>0.1111111111111111</v>
      </c>
      <c r="IK569" s="234">
        <f>COUNTIF(HO569:IF569,"0")</f>
        <v>0</v>
      </c>
      <c r="IL569" s="235">
        <f t="shared" ref="IL569" si="1883">IK569/(IG569+II569+IK569+IM569)</f>
        <v>0</v>
      </c>
      <c r="IM569" s="234">
        <f>COUNTIF(HO569:IF569,"KĐG")</f>
        <v>0</v>
      </c>
      <c r="IN569" s="235">
        <f t="shared" ref="IN569" si="1884">IM569/(IG569+II569+IK569+IM569)</f>
        <v>0</v>
      </c>
      <c r="IO569" s="236">
        <f t="shared" ref="IO569" si="1885">(((IG569*2)+(II569*1)+(IK569*0)))/(IG569+II569+IK569)</f>
        <v>1.8888888888888888</v>
      </c>
      <c r="IP569" s="169" t="str">
        <f t="shared" ref="IP569" si="1886">IF(IN569&gt;=50%,"KĐG",IF(IO569&gt;=1.6,"ĐMT",IF(IO569&gt;=1,"CCG","CĐ")))</f>
        <v>ĐMT</v>
      </c>
      <c r="IQ569" s="30"/>
      <c r="IR569" s="30"/>
      <c r="IS569" s="30"/>
      <c r="IT569" s="30"/>
      <c r="IU569" s="30"/>
      <c r="IV569" s="30"/>
      <c r="IW569" s="30"/>
      <c r="IX569" s="30"/>
      <c r="IY569" s="30"/>
      <c r="IZ569" s="30"/>
      <c r="JA569" s="30"/>
      <c r="JB569" s="30"/>
      <c r="JC569" s="30"/>
      <c r="JD569" s="30"/>
      <c r="JE569" s="30"/>
      <c r="JF569" s="30"/>
      <c r="JG569" s="30"/>
      <c r="JH569" s="30"/>
      <c r="JI569" s="30"/>
      <c r="JJ569" s="30"/>
      <c r="JK569" s="30"/>
      <c r="JL569" s="30"/>
      <c r="JM569" s="30"/>
      <c r="JN569" s="30"/>
      <c r="JO569" s="30"/>
      <c r="JP569" s="30"/>
      <c r="JQ569" s="30"/>
      <c r="JR569" s="30"/>
      <c r="JS569" s="30"/>
      <c r="JT569" s="30"/>
      <c r="JU569" s="30"/>
      <c r="JV569" s="30"/>
      <c r="JW569" s="30"/>
      <c r="JX569" s="30"/>
      <c r="JY569" s="30"/>
      <c r="JZ569" s="30"/>
      <c r="KA569" s="30"/>
      <c r="KB569" s="30"/>
      <c r="KC569" s="30"/>
      <c r="KD569" s="30"/>
      <c r="KE569" s="30"/>
      <c r="KF569" s="30"/>
      <c r="KG569" s="30"/>
      <c r="KH569" s="30"/>
      <c r="KI569" s="30"/>
      <c r="KJ569" s="30"/>
      <c r="KK569" s="30"/>
      <c r="KL569" s="30"/>
      <c r="KM569" s="30"/>
      <c r="KN569" s="30"/>
      <c r="KO569" s="30"/>
      <c r="KP569" s="30"/>
      <c r="KQ569" s="30"/>
      <c r="KR569" s="30"/>
      <c r="KS569" s="30"/>
      <c r="KT569" s="30"/>
      <c r="KU569" s="30"/>
      <c r="KV569" s="30"/>
      <c r="KW569" s="30"/>
      <c r="KX569" s="30"/>
      <c r="KY569" s="30"/>
      <c r="KZ569" s="30"/>
      <c r="LA569" s="30"/>
      <c r="LB569" s="30"/>
      <c r="LC569" s="30"/>
      <c r="LD569" s="130"/>
      <c r="LE569" s="130"/>
      <c r="LF569" s="130"/>
      <c r="LG569" s="130"/>
      <c r="LH569" s="130"/>
      <c r="LI569" s="130"/>
      <c r="LJ569" s="130"/>
      <c r="LK569" s="130"/>
      <c r="LL569" s="130"/>
      <c r="LM569" s="130"/>
      <c r="LN569" s="130"/>
      <c r="LO569" s="130"/>
      <c r="LP569" s="130"/>
      <c r="LQ569" s="130"/>
      <c r="LR569" s="130"/>
      <c r="LS569" s="130"/>
      <c r="LT569" s="130"/>
      <c r="LU569" s="130"/>
      <c r="LV569" s="130"/>
      <c r="LW569" s="130"/>
      <c r="LX569" s="135"/>
      <c r="LY569" s="30"/>
      <c r="LZ569" s="30"/>
      <c r="MA569" s="30"/>
      <c r="MB569" s="30"/>
      <c r="MC569" s="30"/>
      <c r="MD569" s="30"/>
      <c r="ME569" s="30"/>
      <c r="MF569" s="30"/>
      <c r="MG569" s="30"/>
      <c r="MH569" s="30"/>
      <c r="MI569" s="30"/>
      <c r="MJ569" s="30"/>
      <c r="MK569" s="30"/>
      <c r="ML569" s="30"/>
      <c r="MM569" s="30"/>
      <c r="MN569" s="30"/>
      <c r="MO569" s="30"/>
      <c r="MP569" s="30"/>
      <c r="MQ569" s="30"/>
      <c r="MR569" s="30"/>
      <c r="MS569" s="30"/>
      <c r="MT569" s="30"/>
      <c r="MU569" s="30"/>
      <c r="MV569" s="30"/>
      <c r="MW569" s="30"/>
      <c r="MX569" s="30"/>
      <c r="MY569" s="30"/>
      <c r="MZ569" s="30"/>
      <c r="NA569" s="30"/>
      <c r="NB569" s="30"/>
      <c r="NC569" s="135"/>
      <c r="ND569" s="30"/>
      <c r="NE569" s="30"/>
      <c r="NF569" s="30"/>
      <c r="NG569" s="30"/>
      <c r="NH569" s="30"/>
      <c r="NI569" s="30"/>
      <c r="NJ569" s="30"/>
      <c r="NK569" s="30"/>
      <c r="NL569" s="30"/>
      <c r="NM569" s="30"/>
      <c r="NN569" s="30"/>
      <c r="NO569" s="30"/>
      <c r="NP569" s="30"/>
      <c r="NQ569" s="30"/>
      <c r="NR569" s="30"/>
      <c r="NS569" s="30"/>
      <c r="NT569" s="30"/>
      <c r="NU569" s="30"/>
      <c r="NV569" s="30"/>
      <c r="NW569" s="30"/>
      <c r="NX569" s="30"/>
      <c r="NY569" s="30"/>
      <c r="NZ569" s="30"/>
      <c r="OA569" s="30"/>
      <c r="OB569" s="30"/>
      <c r="OC569" s="30"/>
      <c r="OD569" s="30"/>
      <c r="OE569" s="30"/>
      <c r="OF569" s="30"/>
      <c r="OG569" s="30"/>
      <c r="OH569" s="30"/>
      <c r="OI569" s="30"/>
      <c r="OJ569" s="30"/>
      <c r="OK569" s="30"/>
      <c r="OL569" s="30"/>
      <c r="OM569" s="30">
        <f t="shared" si="1868"/>
        <v>1</v>
      </c>
      <c r="ON569" s="51"/>
    </row>
    <row r="570" spans="1:404" ht="100.5" hidden="1" customHeight="1">
      <c r="A570" s="317"/>
      <c r="B570" s="69">
        <v>162</v>
      </c>
      <c r="C570" s="72" t="s">
        <v>89</v>
      </c>
      <c r="D570" s="71" t="s">
        <v>3</v>
      </c>
      <c r="E570" s="20" t="s">
        <v>143</v>
      </c>
      <c r="F570" s="82" t="s">
        <v>3</v>
      </c>
      <c r="G570" s="113"/>
      <c r="H570" s="96" t="s">
        <v>817</v>
      </c>
      <c r="I570" s="101" t="s">
        <v>818</v>
      </c>
      <c r="J570" s="54"/>
      <c r="K570" s="30" t="s">
        <v>636</v>
      </c>
      <c r="L570" s="30" t="s">
        <v>957</v>
      </c>
      <c r="M570" s="29" t="s">
        <v>986</v>
      </c>
      <c r="N570" s="93" t="s">
        <v>981</v>
      </c>
      <c r="O570" s="302"/>
      <c r="P570" s="54"/>
      <c r="Q570" s="30"/>
      <c r="R570" s="30"/>
      <c r="S570" s="30"/>
      <c r="T570" s="30"/>
      <c r="U570" s="30"/>
      <c r="V570" s="30"/>
      <c r="W570" s="30"/>
      <c r="X570" s="30"/>
      <c r="Y570" s="30"/>
      <c r="Z570" s="30"/>
      <c r="AA570" s="30" t="s">
        <v>27</v>
      </c>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130"/>
      <c r="CP570" s="130"/>
      <c r="CQ570" s="130"/>
      <c r="CR570" s="130"/>
      <c r="CS570" s="130"/>
      <c r="CT570" s="130"/>
      <c r="CU570" s="130"/>
      <c r="CV570" s="130"/>
      <c r="CW570" s="130"/>
      <c r="CX570" s="130"/>
      <c r="CY570" s="30"/>
      <c r="CZ570" s="30"/>
      <c r="DA570" s="30"/>
      <c r="DB570" s="30"/>
      <c r="DC570" s="30"/>
      <c r="DD570" s="30"/>
      <c r="DE570" s="30"/>
      <c r="DF570" s="30"/>
      <c r="DG570" s="30"/>
      <c r="DH570" s="135"/>
      <c r="DI570" s="30"/>
      <c r="DJ570" s="30"/>
      <c r="DK570" s="30"/>
      <c r="DL570" s="30"/>
      <c r="DM570" s="30"/>
      <c r="DN570" s="30"/>
      <c r="DO570" s="30"/>
      <c r="DP570" s="30"/>
      <c r="DQ570" s="30"/>
      <c r="DR570" s="135"/>
      <c r="DS570" s="30"/>
      <c r="DT570" s="30"/>
      <c r="DU570" s="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30"/>
      <c r="EQ570" s="30"/>
      <c r="ER570" s="30"/>
      <c r="ES570" s="30"/>
      <c r="ET570" s="30"/>
      <c r="EU570" s="30"/>
      <c r="EV570" s="30"/>
      <c r="EW570" s="30"/>
      <c r="EX570" s="30"/>
      <c r="EY570" s="135"/>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c r="IM570" s="30"/>
      <c r="IN570" s="30"/>
      <c r="IO570" s="30"/>
      <c r="IP570" s="30"/>
      <c r="IQ570" s="30"/>
      <c r="IR570" s="30"/>
      <c r="IS570" s="30"/>
      <c r="IT570" s="30"/>
      <c r="IU570" s="30"/>
      <c r="IV570" s="30"/>
      <c r="IW570" s="30"/>
      <c r="IX570" s="30"/>
      <c r="IY570" s="30"/>
      <c r="IZ570" s="30"/>
      <c r="JA570" s="30"/>
      <c r="JB570" s="30"/>
      <c r="JC570" s="30"/>
      <c r="JD570" s="30"/>
      <c r="JE570" s="30"/>
      <c r="JF570" s="30"/>
      <c r="JG570" s="30"/>
      <c r="JH570" s="30"/>
      <c r="JI570" s="30"/>
      <c r="JJ570" s="30"/>
      <c r="JK570" s="30"/>
      <c r="JL570" s="30"/>
      <c r="JM570" s="30"/>
      <c r="JN570" s="30"/>
      <c r="JO570" s="30"/>
      <c r="JP570" s="30"/>
      <c r="JQ570" s="30"/>
      <c r="JR570" s="30"/>
      <c r="JS570" s="30"/>
      <c r="JT570" s="30"/>
      <c r="JU570" s="30"/>
      <c r="JV570" s="30"/>
      <c r="JW570" s="30"/>
      <c r="JX570" s="30"/>
      <c r="JY570" s="30"/>
      <c r="JZ570" s="30"/>
      <c r="KA570" s="30"/>
      <c r="KB570" s="30"/>
      <c r="KC570" s="30"/>
      <c r="KD570" s="30"/>
      <c r="KE570" s="30"/>
      <c r="KF570" s="30"/>
      <c r="KG570" s="30"/>
      <c r="KH570" s="30"/>
      <c r="KI570" s="30"/>
      <c r="KJ570" s="30"/>
      <c r="KK570" s="30"/>
      <c r="KL570" s="30"/>
      <c r="KM570" s="30"/>
      <c r="KN570" s="30"/>
      <c r="KO570" s="30"/>
      <c r="KP570" s="30"/>
      <c r="KQ570" s="30"/>
      <c r="KR570" s="30"/>
      <c r="KS570" s="30"/>
      <c r="KT570" s="30"/>
      <c r="KU570" s="30"/>
      <c r="KV570" s="30"/>
      <c r="KW570" s="30"/>
      <c r="KX570" s="30"/>
      <c r="KY570" s="30"/>
      <c r="KZ570" s="30"/>
      <c r="LA570" s="30"/>
      <c r="LB570" s="30"/>
      <c r="LC570" s="30"/>
      <c r="LD570" s="130"/>
      <c r="LE570" s="130"/>
      <c r="LF570" s="130"/>
      <c r="LG570" s="130"/>
      <c r="LH570" s="130"/>
      <c r="LI570" s="130"/>
      <c r="LJ570" s="130"/>
      <c r="LK570" s="130"/>
      <c r="LL570" s="130"/>
      <c r="LM570" s="130"/>
      <c r="LN570" s="130"/>
      <c r="LO570" s="130"/>
      <c r="LP570" s="130"/>
      <c r="LQ570" s="130"/>
      <c r="LR570" s="130"/>
      <c r="LS570" s="130"/>
      <c r="LT570" s="130"/>
      <c r="LU570" s="130"/>
      <c r="LV570" s="130"/>
      <c r="LW570" s="130"/>
      <c r="LX570" s="135"/>
      <c r="LY570" s="30"/>
      <c r="LZ570" s="30"/>
      <c r="MA570" s="30"/>
      <c r="MB570" s="30"/>
      <c r="MC570" s="30"/>
      <c r="MD570" s="30"/>
      <c r="ME570" s="30"/>
      <c r="MF570" s="30"/>
      <c r="MG570" s="30"/>
      <c r="MH570" s="30"/>
      <c r="MI570" s="30"/>
      <c r="MJ570" s="30"/>
      <c r="MK570" s="30"/>
      <c r="ML570" s="30"/>
      <c r="MM570" s="30"/>
      <c r="MN570" s="30"/>
      <c r="MO570" s="30"/>
      <c r="MP570" s="30"/>
      <c r="MQ570" s="30"/>
      <c r="MR570" s="30"/>
      <c r="MS570" s="30"/>
      <c r="MT570" s="30"/>
      <c r="MU570" s="30"/>
      <c r="MV570" s="30"/>
      <c r="MW570" s="30"/>
      <c r="MX570" s="30"/>
      <c r="MY570" s="30"/>
      <c r="MZ570" s="30"/>
      <c r="NA570" s="30"/>
      <c r="NB570" s="30"/>
      <c r="NC570" s="135"/>
      <c r="ND570" s="30"/>
      <c r="NE570" s="30"/>
      <c r="NF570" s="30"/>
      <c r="NG570" s="30"/>
      <c r="NH570" s="30"/>
      <c r="NI570" s="30"/>
      <c r="NJ570" s="30"/>
      <c r="NK570" s="30"/>
      <c r="NL570" s="30"/>
      <c r="NM570" s="30"/>
      <c r="NN570" s="30"/>
      <c r="NO570" s="30"/>
      <c r="NP570" s="30"/>
      <c r="NQ570" s="30"/>
      <c r="NR570" s="30"/>
      <c r="NS570" s="30"/>
      <c r="NT570" s="30"/>
      <c r="NU570" s="30"/>
      <c r="NV570" s="30"/>
      <c r="NW570" s="30"/>
      <c r="NX570" s="30"/>
      <c r="NY570" s="30"/>
      <c r="NZ570" s="30"/>
      <c r="OA570" s="30"/>
      <c r="OB570" s="30"/>
      <c r="OC570" s="30"/>
      <c r="OD570" s="30"/>
      <c r="OE570" s="30"/>
      <c r="OF570" s="30"/>
      <c r="OG570" s="30"/>
      <c r="OH570" s="30"/>
      <c r="OI570" s="30"/>
      <c r="OJ570" s="30"/>
      <c r="OK570" s="30"/>
      <c r="OL570" s="30"/>
      <c r="OM570" s="30">
        <f t="shared" si="1868"/>
        <v>1</v>
      </c>
      <c r="ON570" s="51"/>
    </row>
    <row r="571" spans="1:404" ht="20.25" customHeight="1">
      <c r="A571" s="37"/>
      <c r="B571" s="13"/>
      <c r="C571" s="296" t="s">
        <v>52</v>
      </c>
      <c r="D571" s="296"/>
      <c r="E571" s="296"/>
      <c r="F571" s="82"/>
      <c r="G571" s="164">
        <f>G572+G586</f>
        <v>0</v>
      </c>
      <c r="H571" s="12"/>
      <c r="I571" s="55"/>
      <c r="J571" s="54"/>
      <c r="K571" s="105"/>
      <c r="L571" s="105"/>
      <c r="M571" s="105"/>
      <c r="N571" s="105"/>
      <c r="O571" s="25">
        <f>O572+O586</f>
        <v>9</v>
      </c>
      <c r="P571" s="12">
        <f>P572+P586</f>
        <v>10</v>
      </c>
      <c r="Q571" s="108" t="s">
        <v>122</v>
      </c>
      <c r="R571" s="124" t="s">
        <v>122</v>
      </c>
      <c r="S571" s="124" t="s">
        <v>122</v>
      </c>
      <c r="T571" s="124" t="s">
        <v>122</v>
      </c>
      <c r="U571" s="124" t="s">
        <v>122</v>
      </c>
      <c r="V571" s="124" t="s">
        <v>122</v>
      </c>
      <c r="W571" s="124" t="s">
        <v>122</v>
      </c>
      <c r="X571" s="124" t="s">
        <v>122</v>
      </c>
      <c r="Y571" s="124" t="s">
        <v>122</v>
      </c>
      <c r="Z571" s="124" t="s">
        <v>122</v>
      </c>
      <c r="AA571" s="124" t="s">
        <v>122</v>
      </c>
      <c r="AB571" s="124"/>
      <c r="AC571" s="124"/>
      <c r="AD571" s="124"/>
      <c r="AE571" s="119"/>
      <c r="AF571" s="120"/>
      <c r="AG571" s="120"/>
      <c r="AH571" s="120"/>
      <c r="AI571" s="25"/>
      <c r="AJ571" s="25"/>
      <c r="AK571" s="120"/>
      <c r="AL571" s="120"/>
      <c r="AM571" s="120"/>
      <c r="AN571" s="120"/>
      <c r="AO571" s="120"/>
      <c r="AP571" s="25"/>
      <c r="AQ571" s="120"/>
      <c r="AR571" s="25"/>
      <c r="AS571" s="120"/>
      <c r="AT571" s="120"/>
      <c r="AU571" s="120"/>
      <c r="AV571" s="164"/>
      <c r="AW571" s="120"/>
      <c r="AX571" s="120"/>
      <c r="AY571" s="120"/>
      <c r="AZ571" s="120"/>
      <c r="BA571" s="119"/>
      <c r="BB571" s="119"/>
      <c r="BC571" s="119"/>
      <c r="BD571" s="119"/>
      <c r="BE571" s="119"/>
      <c r="BF571" s="119"/>
      <c r="BG571" s="119"/>
      <c r="BH571" s="119"/>
      <c r="BI571" s="119"/>
      <c r="BJ571" s="119"/>
      <c r="BK571" s="120"/>
      <c r="BL571" s="120"/>
      <c r="BM571" s="120"/>
      <c r="BN571" s="164"/>
      <c r="BO571" s="164"/>
      <c r="BP571" s="164"/>
      <c r="BQ571" s="120"/>
      <c r="BR571" s="120"/>
      <c r="BS571" s="120"/>
      <c r="BT571" s="120"/>
      <c r="BU571" s="120"/>
      <c r="BV571" s="120"/>
      <c r="BW571" s="120"/>
      <c r="BX571" s="120"/>
      <c r="BY571" s="120"/>
      <c r="BZ571" s="120"/>
      <c r="CA571" s="120"/>
      <c r="CB571" s="120"/>
      <c r="CC571" s="120"/>
      <c r="CD571" s="120"/>
      <c r="CE571" s="120"/>
      <c r="CF571" s="119"/>
      <c r="CG571" s="119"/>
      <c r="CH571" s="119"/>
      <c r="CI571" s="119"/>
      <c r="CJ571" s="119"/>
      <c r="CK571" s="119"/>
      <c r="CL571" s="119"/>
      <c r="CM571" s="119"/>
      <c r="CN571" s="119"/>
      <c r="CO571" s="125"/>
      <c r="CP571" s="125"/>
      <c r="CQ571" s="125"/>
      <c r="CR571" s="125"/>
      <c r="CS571" s="125"/>
      <c r="CT571" s="125"/>
      <c r="CU571" s="125"/>
      <c r="CV571" s="125"/>
      <c r="CW571" s="125"/>
      <c r="CX571" s="125"/>
      <c r="CY571" s="120"/>
      <c r="CZ571" s="120"/>
      <c r="DA571" s="120"/>
      <c r="DB571" s="120"/>
      <c r="DC571" s="120"/>
      <c r="DD571" s="120"/>
      <c r="DE571" s="120"/>
      <c r="DF571" s="120"/>
      <c r="DG571" s="120"/>
      <c r="DH571" s="126"/>
      <c r="DI571" s="120"/>
      <c r="DJ571" s="120"/>
      <c r="DK571" s="120"/>
      <c r="DL571" s="120"/>
      <c r="DM571" s="120"/>
      <c r="DN571" s="120"/>
      <c r="DO571" s="120"/>
      <c r="DP571" s="120"/>
      <c r="DQ571" s="120"/>
      <c r="DR571" s="126"/>
      <c r="DS571" s="119"/>
      <c r="DT571" s="119"/>
      <c r="DU571" s="119"/>
      <c r="DV571" s="125"/>
      <c r="DW571" s="203"/>
      <c r="DX571" s="203"/>
      <c r="DY571" s="203"/>
      <c r="DZ571" s="203"/>
      <c r="EA571" s="203"/>
      <c r="EB571" s="203"/>
      <c r="EC571" s="203"/>
      <c r="ED571" s="203"/>
      <c r="EE571" s="125"/>
      <c r="EF571" s="125"/>
      <c r="EG571" s="125"/>
      <c r="EH571" s="125"/>
      <c r="EI571" s="125"/>
      <c r="EJ571" s="125"/>
      <c r="EK571" s="125"/>
      <c r="EL571" s="125"/>
      <c r="EM571" s="125"/>
      <c r="EN571" s="125"/>
      <c r="EO571" s="125"/>
      <c r="EP571" s="120"/>
      <c r="EQ571" s="120"/>
      <c r="ER571" s="120"/>
      <c r="ES571" s="120"/>
      <c r="ET571" s="120"/>
      <c r="EU571" s="120"/>
      <c r="EV571" s="120"/>
      <c r="EW571" s="120"/>
      <c r="EX571" s="120"/>
      <c r="EY571" s="126"/>
      <c r="EZ571" s="119"/>
      <c r="FA571" s="119"/>
      <c r="FB571" s="119"/>
      <c r="FC571" s="120"/>
      <c r="FD571" s="120"/>
      <c r="FE571" s="120"/>
      <c r="FF571" s="120"/>
      <c r="FG571" s="120"/>
      <c r="FH571" s="120"/>
      <c r="FI571" s="120"/>
      <c r="FJ571" s="120"/>
      <c r="FK571" s="120"/>
      <c r="FL571" s="120"/>
      <c r="FM571" s="120"/>
      <c r="FN571" s="120"/>
      <c r="FO571" s="120"/>
      <c r="FP571" s="120"/>
      <c r="FQ571" s="120"/>
      <c r="FR571" s="120"/>
      <c r="FS571" s="120"/>
      <c r="FT571" s="120"/>
      <c r="FU571" s="119"/>
      <c r="FV571" s="119"/>
      <c r="FW571" s="119"/>
      <c r="FX571" s="119"/>
      <c r="FY571" s="119"/>
      <c r="FZ571" s="119"/>
      <c r="GA571" s="119"/>
      <c r="GB571" s="119"/>
      <c r="GC571" s="119"/>
      <c r="GD571" s="119"/>
      <c r="GE571" s="119"/>
      <c r="GF571" s="119"/>
      <c r="GG571" s="120"/>
      <c r="GH571" s="120"/>
      <c r="GI571" s="120"/>
      <c r="GJ571" s="120"/>
      <c r="GK571" s="120"/>
      <c r="GL571" s="120"/>
      <c r="GM571" s="120"/>
      <c r="GN571" s="120"/>
      <c r="GO571" s="164"/>
      <c r="GP571" s="164"/>
      <c r="GQ571" s="164"/>
      <c r="GR571" s="164"/>
      <c r="GS571" s="164"/>
      <c r="GT571" s="120"/>
      <c r="GU571" s="120"/>
      <c r="GV571" s="120"/>
      <c r="GW571" s="120"/>
      <c r="GX571" s="119"/>
      <c r="GY571" s="119"/>
      <c r="GZ571" s="119"/>
      <c r="HA571" s="119"/>
      <c r="HB571" s="119"/>
      <c r="HC571" s="119"/>
      <c r="HD571" s="119"/>
      <c r="HE571" s="119"/>
      <c r="HF571" s="119"/>
      <c r="HG571" s="119"/>
      <c r="HH571" s="119"/>
      <c r="HI571" s="120"/>
      <c r="HJ571" s="119"/>
      <c r="HK571" s="119"/>
      <c r="HL571" s="119"/>
      <c r="HM571" s="119"/>
      <c r="HN571" s="120"/>
      <c r="HO571" s="120"/>
      <c r="HP571" s="120"/>
      <c r="HQ571" s="120"/>
      <c r="HR571" s="120"/>
      <c r="HS571" s="120"/>
      <c r="HT571" s="120"/>
      <c r="HU571" s="120"/>
      <c r="HV571" s="120"/>
      <c r="HW571" s="120"/>
      <c r="HX571" s="120"/>
      <c r="HY571" s="120"/>
      <c r="HZ571" s="120"/>
      <c r="IA571" s="120"/>
      <c r="IB571" s="120"/>
      <c r="IC571" s="119"/>
      <c r="ID571" s="119"/>
      <c r="IE571" s="119"/>
      <c r="IF571" s="119"/>
      <c r="IG571" s="119"/>
      <c r="IH571" s="119"/>
      <c r="II571" s="119"/>
      <c r="IJ571" s="119"/>
      <c r="IK571" s="119"/>
      <c r="IL571" s="119"/>
      <c r="IM571" s="119"/>
      <c r="IN571" s="119"/>
      <c r="IO571" s="119"/>
      <c r="IP571" s="119"/>
      <c r="IQ571" s="119"/>
      <c r="IR571" s="119"/>
      <c r="IS571" s="119"/>
      <c r="IT571" s="119"/>
      <c r="IU571" s="119"/>
      <c r="IV571" s="119"/>
      <c r="IW571" s="119"/>
      <c r="IX571" s="119"/>
      <c r="IY571" s="119"/>
      <c r="IZ571" s="119"/>
      <c r="JA571" s="120"/>
      <c r="JB571" s="120"/>
      <c r="JC571" s="120"/>
      <c r="JD571" s="120"/>
      <c r="JE571" s="120"/>
      <c r="JF571" s="120"/>
      <c r="JG571" s="119"/>
      <c r="JH571" s="119"/>
      <c r="JI571" s="119"/>
      <c r="JJ571" s="119"/>
      <c r="JK571" s="119"/>
      <c r="JL571" s="119"/>
      <c r="JM571" s="119"/>
      <c r="JN571" s="119"/>
      <c r="JO571" s="119"/>
      <c r="JP571" s="119"/>
      <c r="JQ571" s="119"/>
      <c r="JR571" s="119"/>
      <c r="JS571" s="119"/>
      <c r="JT571" s="119"/>
      <c r="JU571" s="119"/>
      <c r="JV571" s="119"/>
      <c r="JW571" s="119"/>
      <c r="JX571" s="119"/>
      <c r="JY571" s="119"/>
      <c r="JZ571" s="119"/>
      <c r="KA571" s="119"/>
      <c r="KB571" s="119"/>
      <c r="KC571" s="230"/>
      <c r="KD571" s="230"/>
      <c r="KE571" s="230"/>
      <c r="KF571" s="230"/>
      <c r="KG571" s="230"/>
      <c r="KH571" s="230"/>
      <c r="KI571" s="230"/>
      <c r="KJ571" s="230"/>
      <c r="KK571" s="230"/>
      <c r="KL571" s="230"/>
      <c r="KM571" s="230"/>
      <c r="KN571" s="230"/>
      <c r="KO571" s="230"/>
      <c r="KP571" s="230"/>
      <c r="KQ571" s="119"/>
      <c r="KR571" s="119"/>
      <c r="KS571" s="119"/>
      <c r="KT571" s="119"/>
      <c r="KU571" s="119"/>
      <c r="KV571" s="119"/>
      <c r="KW571" s="119"/>
      <c r="KX571" s="119"/>
      <c r="KY571" s="119"/>
      <c r="KZ571" s="119"/>
      <c r="LA571" s="119"/>
      <c r="LB571" s="119"/>
      <c r="LC571" s="119"/>
      <c r="LD571" s="125"/>
      <c r="LE571" s="125"/>
      <c r="LF571" s="125"/>
      <c r="LG571" s="231"/>
      <c r="LH571" s="231"/>
      <c r="LI571" s="231"/>
      <c r="LJ571" s="231"/>
      <c r="LK571" s="231"/>
      <c r="LL571" s="231"/>
      <c r="LM571" s="231"/>
      <c r="LN571" s="231"/>
      <c r="LO571" s="231"/>
      <c r="LP571" s="231"/>
      <c r="LQ571" s="231"/>
      <c r="LR571" s="231"/>
      <c r="LS571" s="125"/>
      <c r="LT571" s="125"/>
      <c r="LU571" s="125"/>
      <c r="LV571" s="125"/>
      <c r="LW571" s="125"/>
      <c r="LX571" s="126"/>
      <c r="LY571" s="119"/>
      <c r="LZ571" s="119"/>
      <c r="MA571" s="119"/>
      <c r="MB571" s="119"/>
      <c r="MC571" s="119"/>
      <c r="MD571" s="119"/>
      <c r="ME571" s="119"/>
      <c r="MF571" s="119"/>
      <c r="MG571" s="119"/>
      <c r="MH571" s="119"/>
      <c r="MI571" s="119"/>
      <c r="MJ571" s="119"/>
      <c r="MK571" s="230"/>
      <c r="ML571" s="230"/>
      <c r="MM571" s="230"/>
      <c r="MN571" s="230"/>
      <c r="MO571" s="230"/>
      <c r="MP571" s="230"/>
      <c r="MQ571" s="230"/>
      <c r="MR571" s="230"/>
      <c r="MS571" s="230"/>
      <c r="MT571" s="230"/>
      <c r="MU571" s="230"/>
      <c r="MV571" s="230"/>
      <c r="MW571" s="230"/>
      <c r="MX571" s="230"/>
      <c r="MY571" s="119"/>
      <c r="MZ571" s="119"/>
      <c r="NA571" s="119"/>
      <c r="NB571" s="119"/>
      <c r="NC571" s="126"/>
      <c r="ND571" s="119"/>
      <c r="NE571" s="119"/>
      <c r="NF571" s="119"/>
      <c r="NG571" s="119"/>
      <c r="NH571" s="119"/>
      <c r="NI571" s="119"/>
      <c r="NJ571" s="119"/>
      <c r="NK571" s="119"/>
      <c r="NL571" s="119"/>
      <c r="NM571" s="119"/>
      <c r="NN571" s="119"/>
      <c r="NO571" s="119"/>
      <c r="NP571" s="119"/>
      <c r="NQ571" s="119"/>
      <c r="NR571" s="119"/>
      <c r="NS571" s="119"/>
      <c r="NT571" s="119"/>
      <c r="NU571" s="119"/>
      <c r="NV571" s="119"/>
      <c r="NW571" s="119"/>
      <c r="NX571" s="119"/>
      <c r="NY571" s="119"/>
      <c r="NZ571" s="119"/>
      <c r="OA571" s="119"/>
      <c r="OB571" s="119"/>
      <c r="OC571" s="119"/>
      <c r="OD571" s="119"/>
      <c r="OE571" s="119"/>
      <c r="OF571" s="119"/>
      <c r="OG571" s="119"/>
      <c r="OH571" s="119"/>
      <c r="OI571" s="119"/>
      <c r="OJ571" s="119"/>
      <c r="OK571" s="119"/>
      <c r="OL571" s="119"/>
      <c r="OM571" s="30"/>
      <c r="ON571" s="15"/>
    </row>
    <row r="572" spans="1:404" ht="24" customHeight="1">
      <c r="A572" s="37"/>
      <c r="B572" s="13"/>
      <c r="C572" s="296" t="s">
        <v>53</v>
      </c>
      <c r="D572" s="296"/>
      <c r="E572" s="296"/>
      <c r="F572" s="82"/>
      <c r="G572" s="164">
        <f>COUNTIF(G573:G584,"x")</f>
        <v>0</v>
      </c>
      <c r="H572" s="12"/>
      <c r="I572" s="55"/>
      <c r="J572" s="54"/>
      <c r="K572" s="105"/>
      <c r="L572" s="105"/>
      <c r="M572" s="105"/>
      <c r="N572" s="105"/>
      <c r="O572" s="25">
        <f>COUNTIF(O573:O584,"x")</f>
        <v>6</v>
      </c>
      <c r="P572" s="12">
        <f>SUM(P573:P584)</f>
        <v>7</v>
      </c>
      <c r="Q572" s="108" t="s">
        <v>122</v>
      </c>
      <c r="R572" s="124" t="s">
        <v>122</v>
      </c>
      <c r="S572" s="124" t="s">
        <v>122</v>
      </c>
      <c r="T572" s="124" t="s">
        <v>122</v>
      </c>
      <c r="U572" s="124" t="s">
        <v>122</v>
      </c>
      <c r="V572" s="124" t="s">
        <v>122</v>
      </c>
      <c r="W572" s="124" t="s">
        <v>122</v>
      </c>
      <c r="X572" s="124" t="s">
        <v>122</v>
      </c>
      <c r="Y572" s="124" t="s">
        <v>122</v>
      </c>
      <c r="Z572" s="124" t="s">
        <v>122</v>
      </c>
      <c r="AA572" s="124" t="s">
        <v>122</v>
      </c>
      <c r="AB572" s="124"/>
      <c r="AC572" s="124"/>
      <c r="AD572" s="124"/>
      <c r="AE572" s="119"/>
      <c r="AF572" s="120"/>
      <c r="AG572" s="120"/>
      <c r="AH572" s="120"/>
      <c r="AI572" s="25"/>
      <c r="AJ572" s="25"/>
      <c r="AK572" s="120"/>
      <c r="AL572" s="120"/>
      <c r="AM572" s="120"/>
      <c r="AN572" s="120"/>
      <c r="AO572" s="120"/>
      <c r="AP572" s="25"/>
      <c r="AQ572" s="120"/>
      <c r="AR572" s="25"/>
      <c r="AS572" s="120"/>
      <c r="AT572" s="120"/>
      <c r="AU572" s="120"/>
      <c r="AV572" s="164"/>
      <c r="AW572" s="120"/>
      <c r="AX572" s="120"/>
      <c r="AY572" s="120"/>
      <c r="AZ572" s="120"/>
      <c r="BA572" s="119"/>
      <c r="BB572" s="119"/>
      <c r="BC572" s="119"/>
      <c r="BD572" s="119"/>
      <c r="BE572" s="119"/>
      <c r="BF572" s="119"/>
      <c r="BG572" s="119"/>
      <c r="BH572" s="119"/>
      <c r="BI572" s="119"/>
      <c r="BJ572" s="119"/>
      <c r="BK572" s="120"/>
      <c r="BL572" s="120"/>
      <c r="BM572" s="120"/>
      <c r="BN572" s="164"/>
      <c r="BO572" s="164"/>
      <c r="BP572" s="164"/>
      <c r="BQ572" s="120"/>
      <c r="BR572" s="120"/>
      <c r="BS572" s="120"/>
      <c r="BT572" s="120"/>
      <c r="BU572" s="120"/>
      <c r="BV572" s="120"/>
      <c r="BW572" s="120"/>
      <c r="BX572" s="120"/>
      <c r="BY572" s="120"/>
      <c r="BZ572" s="120"/>
      <c r="CA572" s="120"/>
      <c r="CB572" s="120"/>
      <c r="CC572" s="120"/>
      <c r="CD572" s="120"/>
      <c r="CE572" s="120"/>
      <c r="CF572" s="119"/>
      <c r="CG572" s="119"/>
      <c r="CH572" s="119"/>
      <c r="CI572" s="119"/>
      <c r="CJ572" s="119"/>
      <c r="CK572" s="119"/>
      <c r="CL572" s="119"/>
      <c r="CM572" s="119"/>
      <c r="CN572" s="119"/>
      <c r="CO572" s="125"/>
      <c r="CP572" s="125"/>
      <c r="CQ572" s="125"/>
      <c r="CR572" s="125"/>
      <c r="CS572" s="125"/>
      <c r="CT572" s="125"/>
      <c r="CU572" s="125"/>
      <c r="CV572" s="125"/>
      <c r="CW572" s="125"/>
      <c r="CX572" s="125"/>
      <c r="CY572" s="120"/>
      <c r="CZ572" s="120"/>
      <c r="DA572" s="120"/>
      <c r="DB572" s="120"/>
      <c r="DC572" s="120"/>
      <c r="DD572" s="120"/>
      <c r="DE572" s="120"/>
      <c r="DF572" s="120"/>
      <c r="DG572" s="120"/>
      <c r="DH572" s="126"/>
      <c r="DI572" s="120"/>
      <c r="DJ572" s="120"/>
      <c r="DK572" s="120"/>
      <c r="DL572" s="120"/>
      <c r="DM572" s="120"/>
      <c r="DN572" s="120"/>
      <c r="DO572" s="120"/>
      <c r="DP572" s="120"/>
      <c r="DQ572" s="120"/>
      <c r="DR572" s="126"/>
      <c r="DS572" s="119"/>
      <c r="DT572" s="119"/>
      <c r="DU572" s="119"/>
      <c r="DV572" s="125"/>
      <c r="DW572" s="203"/>
      <c r="DX572" s="203"/>
      <c r="DY572" s="203"/>
      <c r="DZ572" s="203"/>
      <c r="EA572" s="203"/>
      <c r="EB572" s="203"/>
      <c r="EC572" s="203"/>
      <c r="ED572" s="203"/>
      <c r="EE572" s="125"/>
      <c r="EF572" s="125"/>
      <c r="EG572" s="125"/>
      <c r="EH572" s="125"/>
      <c r="EI572" s="125"/>
      <c r="EJ572" s="125"/>
      <c r="EK572" s="125"/>
      <c r="EL572" s="125"/>
      <c r="EM572" s="125"/>
      <c r="EN572" s="125"/>
      <c r="EO572" s="125"/>
      <c r="EP572" s="120"/>
      <c r="EQ572" s="120"/>
      <c r="ER572" s="120"/>
      <c r="ES572" s="120"/>
      <c r="ET572" s="120"/>
      <c r="EU572" s="120"/>
      <c r="EV572" s="120"/>
      <c r="EW572" s="120"/>
      <c r="EX572" s="120"/>
      <c r="EY572" s="126"/>
      <c r="EZ572" s="119"/>
      <c r="FA572" s="119"/>
      <c r="FB572" s="119"/>
      <c r="FC572" s="120"/>
      <c r="FD572" s="120"/>
      <c r="FE572" s="120"/>
      <c r="FF572" s="120"/>
      <c r="FG572" s="120"/>
      <c r="FH572" s="120"/>
      <c r="FI572" s="120"/>
      <c r="FJ572" s="120"/>
      <c r="FK572" s="120"/>
      <c r="FL572" s="120"/>
      <c r="FM572" s="120"/>
      <c r="FN572" s="120"/>
      <c r="FO572" s="120"/>
      <c r="FP572" s="120"/>
      <c r="FQ572" s="120"/>
      <c r="FR572" s="120"/>
      <c r="FS572" s="120"/>
      <c r="FT572" s="120"/>
      <c r="FU572" s="119"/>
      <c r="FV572" s="119"/>
      <c r="FW572" s="119"/>
      <c r="FX572" s="119"/>
      <c r="FY572" s="119"/>
      <c r="FZ572" s="119"/>
      <c r="GA572" s="119"/>
      <c r="GB572" s="119"/>
      <c r="GC572" s="119"/>
      <c r="GD572" s="119"/>
      <c r="GE572" s="119"/>
      <c r="GF572" s="119"/>
      <c r="GG572" s="120"/>
      <c r="GH572" s="120"/>
      <c r="GI572" s="120"/>
      <c r="GJ572" s="120"/>
      <c r="GK572" s="120"/>
      <c r="GL572" s="120"/>
      <c r="GM572" s="120"/>
      <c r="GN572" s="120"/>
      <c r="GO572" s="164"/>
      <c r="GP572" s="164"/>
      <c r="GQ572" s="164"/>
      <c r="GR572" s="164"/>
      <c r="GS572" s="164"/>
      <c r="GT572" s="120"/>
      <c r="GU572" s="120"/>
      <c r="GV572" s="120"/>
      <c r="GW572" s="120"/>
      <c r="GX572" s="119"/>
      <c r="GY572" s="119"/>
      <c r="GZ572" s="119"/>
      <c r="HA572" s="119"/>
      <c r="HB572" s="119"/>
      <c r="HC572" s="119"/>
      <c r="HD572" s="119"/>
      <c r="HE572" s="119"/>
      <c r="HF572" s="119"/>
      <c r="HG572" s="119"/>
      <c r="HH572" s="119"/>
      <c r="HI572" s="120"/>
      <c r="HJ572" s="119"/>
      <c r="HK572" s="119"/>
      <c r="HL572" s="119"/>
      <c r="HM572" s="119"/>
      <c r="HN572" s="120"/>
      <c r="HO572" s="120"/>
      <c r="HP572" s="120"/>
      <c r="HQ572" s="120"/>
      <c r="HR572" s="120"/>
      <c r="HS572" s="120"/>
      <c r="HT572" s="120"/>
      <c r="HU572" s="120"/>
      <c r="HV572" s="120"/>
      <c r="HW572" s="120"/>
      <c r="HX572" s="120"/>
      <c r="HY572" s="120"/>
      <c r="HZ572" s="120"/>
      <c r="IA572" s="120"/>
      <c r="IB572" s="120"/>
      <c r="IC572" s="119"/>
      <c r="ID572" s="119"/>
      <c r="IE572" s="119"/>
      <c r="IF572" s="119"/>
      <c r="IG572" s="119"/>
      <c r="IH572" s="119"/>
      <c r="II572" s="119"/>
      <c r="IJ572" s="119"/>
      <c r="IK572" s="119"/>
      <c r="IL572" s="119"/>
      <c r="IM572" s="119"/>
      <c r="IN572" s="119"/>
      <c r="IO572" s="119"/>
      <c r="IP572" s="119"/>
      <c r="IQ572" s="119"/>
      <c r="IR572" s="119"/>
      <c r="IS572" s="119"/>
      <c r="IT572" s="119"/>
      <c r="IU572" s="119"/>
      <c r="IV572" s="119"/>
      <c r="IW572" s="119"/>
      <c r="IX572" s="119"/>
      <c r="IY572" s="119"/>
      <c r="IZ572" s="119"/>
      <c r="JA572" s="120"/>
      <c r="JB572" s="120"/>
      <c r="JC572" s="120"/>
      <c r="JD572" s="120"/>
      <c r="JE572" s="120"/>
      <c r="JF572" s="120"/>
      <c r="JG572" s="119"/>
      <c r="JH572" s="119"/>
      <c r="JI572" s="119"/>
      <c r="JJ572" s="119"/>
      <c r="JK572" s="119"/>
      <c r="JL572" s="119"/>
      <c r="JM572" s="119"/>
      <c r="JN572" s="119"/>
      <c r="JO572" s="119"/>
      <c r="JP572" s="119"/>
      <c r="JQ572" s="119"/>
      <c r="JR572" s="119"/>
      <c r="JS572" s="119"/>
      <c r="JT572" s="119"/>
      <c r="JU572" s="119"/>
      <c r="JV572" s="119"/>
      <c r="JW572" s="119"/>
      <c r="JX572" s="119"/>
      <c r="JY572" s="119"/>
      <c r="JZ572" s="119"/>
      <c r="KA572" s="119"/>
      <c r="KB572" s="119"/>
      <c r="KC572" s="230"/>
      <c r="KD572" s="230"/>
      <c r="KE572" s="230"/>
      <c r="KF572" s="230"/>
      <c r="KG572" s="230"/>
      <c r="KH572" s="230"/>
      <c r="KI572" s="230"/>
      <c r="KJ572" s="230"/>
      <c r="KK572" s="230"/>
      <c r="KL572" s="230"/>
      <c r="KM572" s="230"/>
      <c r="KN572" s="230"/>
      <c r="KO572" s="230"/>
      <c r="KP572" s="230"/>
      <c r="KQ572" s="119"/>
      <c r="KR572" s="119"/>
      <c r="KS572" s="119"/>
      <c r="KT572" s="119"/>
      <c r="KU572" s="119"/>
      <c r="KV572" s="119"/>
      <c r="KW572" s="119"/>
      <c r="KX572" s="119"/>
      <c r="KY572" s="119"/>
      <c r="KZ572" s="119"/>
      <c r="LA572" s="119"/>
      <c r="LB572" s="119"/>
      <c r="LC572" s="119"/>
      <c r="LD572" s="125"/>
      <c r="LE572" s="125"/>
      <c r="LF572" s="125"/>
      <c r="LG572" s="231"/>
      <c r="LH572" s="231"/>
      <c r="LI572" s="231"/>
      <c r="LJ572" s="231"/>
      <c r="LK572" s="231"/>
      <c r="LL572" s="231"/>
      <c r="LM572" s="231"/>
      <c r="LN572" s="231"/>
      <c r="LO572" s="231"/>
      <c r="LP572" s="231"/>
      <c r="LQ572" s="231"/>
      <c r="LR572" s="231"/>
      <c r="LS572" s="125"/>
      <c r="LT572" s="125"/>
      <c r="LU572" s="125"/>
      <c r="LV572" s="125"/>
      <c r="LW572" s="125"/>
      <c r="LX572" s="126"/>
      <c r="LY572" s="119"/>
      <c r="LZ572" s="119"/>
      <c r="MA572" s="119"/>
      <c r="MB572" s="119"/>
      <c r="MC572" s="119"/>
      <c r="MD572" s="119"/>
      <c r="ME572" s="119"/>
      <c r="MF572" s="119"/>
      <c r="MG572" s="119"/>
      <c r="MH572" s="119"/>
      <c r="MI572" s="119"/>
      <c r="MJ572" s="119"/>
      <c r="MK572" s="230"/>
      <c r="ML572" s="230"/>
      <c r="MM572" s="230"/>
      <c r="MN572" s="230"/>
      <c r="MO572" s="230"/>
      <c r="MP572" s="230"/>
      <c r="MQ572" s="230"/>
      <c r="MR572" s="230"/>
      <c r="MS572" s="230"/>
      <c r="MT572" s="230"/>
      <c r="MU572" s="230"/>
      <c r="MV572" s="230"/>
      <c r="MW572" s="230"/>
      <c r="MX572" s="230"/>
      <c r="MY572" s="119"/>
      <c r="MZ572" s="119"/>
      <c r="NA572" s="119"/>
      <c r="NB572" s="119"/>
      <c r="NC572" s="126"/>
      <c r="ND572" s="119"/>
      <c r="NE572" s="119"/>
      <c r="NF572" s="119"/>
      <c r="NG572" s="119"/>
      <c r="NH572" s="119"/>
      <c r="NI572" s="119"/>
      <c r="NJ572" s="119"/>
      <c r="NK572" s="119"/>
      <c r="NL572" s="119"/>
      <c r="NM572" s="119"/>
      <c r="NN572" s="119"/>
      <c r="NO572" s="119"/>
      <c r="NP572" s="119"/>
      <c r="NQ572" s="119"/>
      <c r="NR572" s="119"/>
      <c r="NS572" s="119"/>
      <c r="NT572" s="119"/>
      <c r="NU572" s="119"/>
      <c r="NV572" s="119"/>
      <c r="NW572" s="119"/>
      <c r="NX572" s="119"/>
      <c r="NY572" s="119"/>
      <c r="NZ572" s="119"/>
      <c r="OA572" s="119"/>
      <c r="OB572" s="119"/>
      <c r="OC572" s="119"/>
      <c r="OD572" s="119"/>
      <c r="OE572" s="119"/>
      <c r="OF572" s="119"/>
      <c r="OG572" s="119"/>
      <c r="OH572" s="119"/>
      <c r="OI572" s="119"/>
      <c r="OJ572" s="119"/>
      <c r="OK572" s="119"/>
      <c r="OL572" s="119"/>
      <c r="OM572" s="30"/>
      <c r="ON572" s="15"/>
    </row>
    <row r="573" spans="1:404" s="8" customFormat="1" ht="39" hidden="1" customHeight="1">
      <c r="A573" s="323">
        <v>517</v>
      </c>
      <c r="B573" s="223">
        <v>163</v>
      </c>
      <c r="C573" s="33" t="s">
        <v>77</v>
      </c>
      <c r="D573" s="29" t="s">
        <v>0</v>
      </c>
      <c r="E573" s="16" t="s">
        <v>430</v>
      </c>
      <c r="F573" s="82" t="s">
        <v>2</v>
      </c>
      <c r="G573" s="29"/>
      <c r="H573" s="33" t="s">
        <v>819</v>
      </c>
      <c r="I573" s="101" t="s">
        <v>1305</v>
      </c>
      <c r="J573" s="30"/>
      <c r="K573" s="30" t="s">
        <v>636</v>
      </c>
      <c r="L573" s="30" t="s">
        <v>957</v>
      </c>
      <c r="M573" s="29" t="s">
        <v>986</v>
      </c>
      <c r="N573" s="93" t="s">
        <v>639</v>
      </c>
      <c r="O573" s="355" t="s">
        <v>27</v>
      </c>
      <c r="P573" s="355">
        <v>2</v>
      </c>
      <c r="Q573" s="30"/>
      <c r="R573" s="30"/>
      <c r="S573" s="30"/>
      <c r="T573" s="30"/>
      <c r="U573" s="30"/>
      <c r="V573" s="30" t="s">
        <v>27</v>
      </c>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130"/>
      <c r="CP573" s="130"/>
      <c r="CQ573" s="130"/>
      <c r="CR573" s="130"/>
      <c r="CS573" s="130"/>
      <c r="CT573" s="130"/>
      <c r="CU573" s="130"/>
      <c r="CV573" s="130"/>
      <c r="CW573" s="130"/>
      <c r="CX573" s="130"/>
      <c r="CY573" s="30"/>
      <c r="CZ573" s="30"/>
      <c r="DA573" s="30"/>
      <c r="DB573" s="30"/>
      <c r="DC573" s="30"/>
      <c r="DD573" s="30"/>
      <c r="DE573" s="30"/>
      <c r="DF573" s="30"/>
      <c r="DG573" s="30"/>
      <c r="DH573" s="135"/>
      <c r="DI573" s="30"/>
      <c r="DJ573" s="30"/>
      <c r="DK573" s="30"/>
      <c r="DL573" s="30"/>
      <c r="DM573" s="30"/>
      <c r="DN573" s="30"/>
      <c r="DO573" s="30"/>
      <c r="DP573" s="30"/>
      <c r="DQ573" s="30"/>
      <c r="DR573" s="135"/>
      <c r="DS573" s="30"/>
      <c r="DT573" s="30"/>
      <c r="DU573" s="30"/>
      <c r="DV573" s="130"/>
      <c r="DW573" s="130"/>
      <c r="DX573" s="130"/>
      <c r="DY573" s="130"/>
      <c r="DZ573" s="130"/>
      <c r="EA573" s="130"/>
      <c r="EB573" s="130"/>
      <c r="EC573" s="130"/>
      <c r="ED573" s="130"/>
      <c r="EE573" s="130"/>
      <c r="EF573" s="130"/>
      <c r="EG573" s="130"/>
      <c r="EH573" s="130"/>
      <c r="EI573" s="130"/>
      <c r="EJ573" s="130"/>
      <c r="EK573" s="130"/>
      <c r="EL573" s="130"/>
      <c r="EM573" s="130"/>
      <c r="EN573" s="130"/>
      <c r="EO573" s="130"/>
      <c r="EP573" s="30"/>
      <c r="EQ573" s="30"/>
      <c r="ER573" s="30"/>
      <c r="ES573" s="30"/>
      <c r="ET573" s="30"/>
      <c r="EU573" s="30"/>
      <c r="EV573" s="30"/>
      <c r="EW573" s="30"/>
      <c r="EX573" s="30"/>
      <c r="EY573" s="135"/>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152"/>
      <c r="GE573" s="152" t="s">
        <v>1066</v>
      </c>
      <c r="GF573" s="30">
        <v>2</v>
      </c>
      <c r="GG573" s="30">
        <v>2</v>
      </c>
      <c r="GH573" s="30">
        <v>2</v>
      </c>
      <c r="GI573" s="30">
        <v>2</v>
      </c>
      <c r="GJ573" s="23">
        <v>2</v>
      </c>
      <c r="GK573" s="23">
        <v>2</v>
      </c>
      <c r="GL573" s="30">
        <v>2</v>
      </c>
      <c r="GM573" s="30">
        <v>2</v>
      </c>
      <c r="GN573" s="30">
        <v>2</v>
      </c>
      <c r="GO573" s="30">
        <v>2</v>
      </c>
      <c r="GP573" s="30">
        <v>2</v>
      </c>
      <c r="GQ573" s="30">
        <v>2</v>
      </c>
      <c r="GR573" s="30">
        <v>2</v>
      </c>
      <c r="GS573" s="23">
        <v>1</v>
      </c>
      <c r="GT573" s="30">
        <v>2</v>
      </c>
      <c r="GU573" s="30">
        <v>2</v>
      </c>
      <c r="GV573" s="30">
        <v>2</v>
      </c>
      <c r="GW573" s="30"/>
      <c r="GX573" s="30">
        <v>2</v>
      </c>
      <c r="GY573" s="224">
        <f>COUNTIF(GF573:GX573,"2")</f>
        <v>17</v>
      </c>
      <c r="GZ573" s="225">
        <f t="shared" ref="GZ573" si="1887">GY573/(GY573+HA573+HC573+HE573)</f>
        <v>0.94444444444444442</v>
      </c>
      <c r="HA573" s="224">
        <f>COUNTIF(GG573:GX573,"1")</f>
        <v>1</v>
      </c>
      <c r="HB573" s="225">
        <f t="shared" ref="HB573" si="1888">HA573/(GY573+HA573+HC573+HE573)</f>
        <v>5.5555555555555552E-2</v>
      </c>
      <c r="HC573" s="224">
        <f>COUNTIF(GG573:GX573,"0")</f>
        <v>0</v>
      </c>
      <c r="HD573" s="225">
        <f t="shared" ref="HD573" si="1889">HC573/(GY573+HA573+HC573+HE573)</f>
        <v>0</v>
      </c>
      <c r="HE573" s="224">
        <f>COUNTIF(GG573:GX573,"KĐG")</f>
        <v>0</v>
      </c>
      <c r="HF573" s="225">
        <f t="shared" ref="HF573" si="1890">HE573/(GY573+HA573+HC573+HE573)</f>
        <v>0</v>
      </c>
      <c r="HG573" s="226">
        <f t="shared" ref="HG573" si="1891">(((GY573*2)+(HA573*1)+(HC573*0)))/(GY573+HA573+HC573)</f>
        <v>1.9444444444444444</v>
      </c>
      <c r="HH573" s="169" t="str">
        <f t="shared" ref="HH573" si="1892">IF(HF573&gt;=50%,"KĐG",IF(HG573&gt;=1.6,"ĐMT",IF(HG573&gt;=1,"CCG","CĐ")))</f>
        <v>ĐMT</v>
      </c>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c r="JW573" s="30"/>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c r="KZ573" s="30"/>
      <c r="LA573" s="30"/>
      <c r="LB573" s="30"/>
      <c r="LC573" s="30"/>
      <c r="LD573" s="130"/>
      <c r="LE573" s="130"/>
      <c r="LF573" s="130"/>
      <c r="LG573" s="130"/>
      <c r="LH573" s="130"/>
      <c r="LI573" s="130"/>
      <c r="LJ573" s="130"/>
      <c r="LK573" s="130"/>
      <c r="LL573" s="130"/>
      <c r="LM573" s="130"/>
      <c r="LN573" s="130"/>
      <c r="LO573" s="130"/>
      <c r="LP573" s="130"/>
      <c r="LQ573" s="130"/>
      <c r="LR573" s="130"/>
      <c r="LS573" s="130"/>
      <c r="LT573" s="130"/>
      <c r="LU573" s="130"/>
      <c r="LV573" s="130"/>
      <c r="LW573" s="130"/>
      <c r="LX573" s="135"/>
      <c r="LY573" s="30"/>
      <c r="LZ573" s="30"/>
      <c r="MA573" s="30"/>
      <c r="MB573" s="30"/>
      <c r="MC573" s="30"/>
      <c r="MD573" s="30"/>
      <c r="ME573" s="30"/>
      <c r="MF573" s="30"/>
      <c r="MG573" s="30"/>
      <c r="MH573" s="30"/>
      <c r="MI573" s="30"/>
      <c r="MJ573" s="30"/>
      <c r="MK573" s="30"/>
      <c r="ML573" s="30"/>
      <c r="MM573" s="30"/>
      <c r="MN573" s="30"/>
      <c r="MO573" s="30"/>
      <c r="MP573" s="30"/>
      <c r="MQ573" s="30"/>
      <c r="MR573" s="30"/>
      <c r="MS573" s="30"/>
      <c r="MT573" s="30"/>
      <c r="MU573" s="30"/>
      <c r="MV573" s="30"/>
      <c r="MW573" s="30"/>
      <c r="MX573" s="30"/>
      <c r="MY573" s="30"/>
      <c r="MZ573" s="30"/>
      <c r="NA573" s="30"/>
      <c r="NB573" s="30"/>
      <c r="NC573" s="135"/>
      <c r="ND573" s="30"/>
      <c r="NE573" s="30"/>
      <c r="NF573" s="30"/>
      <c r="NG573" s="30"/>
      <c r="NH573" s="30"/>
      <c r="NI573" s="30"/>
      <c r="NJ573" s="30"/>
      <c r="NK573" s="30"/>
      <c r="NL573" s="30"/>
      <c r="NM573" s="30"/>
      <c r="NN573" s="30"/>
      <c r="NO573" s="30"/>
      <c r="NP573" s="30"/>
      <c r="NQ573" s="30"/>
      <c r="NR573" s="30"/>
      <c r="NS573" s="30"/>
      <c r="NT573" s="30"/>
      <c r="NU573" s="30"/>
      <c r="NV573" s="30"/>
      <c r="NW573" s="30"/>
      <c r="NX573" s="30"/>
      <c r="NY573" s="30"/>
      <c r="NZ573" s="30"/>
      <c r="OA573" s="30"/>
      <c r="OB573" s="30"/>
      <c r="OC573" s="30"/>
      <c r="OD573" s="30"/>
      <c r="OE573" s="30"/>
      <c r="OF573" s="30"/>
      <c r="OG573" s="30"/>
      <c r="OH573" s="30"/>
      <c r="OI573" s="30"/>
      <c r="OJ573" s="30"/>
      <c r="OK573" s="30"/>
      <c r="OL573" s="30"/>
      <c r="OM573" s="30">
        <f t="shared" ref="OM573:OM584" si="1893">COUNTIF(Q573:AA573,"x")</f>
        <v>1</v>
      </c>
      <c r="ON573" s="223"/>
    </row>
    <row r="574" spans="1:404" ht="54" hidden="1" customHeight="1">
      <c r="A574" s="326"/>
      <c r="B574" s="74">
        <v>163</v>
      </c>
      <c r="C574" s="16" t="s">
        <v>77</v>
      </c>
      <c r="D574" s="73" t="s">
        <v>0</v>
      </c>
      <c r="E574" s="16" t="s">
        <v>430</v>
      </c>
      <c r="F574" s="82" t="s">
        <v>2</v>
      </c>
      <c r="G574" s="29"/>
      <c r="H574" s="16" t="s">
        <v>430</v>
      </c>
      <c r="I574" s="101" t="s">
        <v>1196</v>
      </c>
      <c r="J574" s="30"/>
      <c r="K574" s="30" t="s">
        <v>636</v>
      </c>
      <c r="L574" s="30" t="s">
        <v>957</v>
      </c>
      <c r="M574" s="29" t="s">
        <v>986</v>
      </c>
      <c r="N574" s="93" t="s">
        <v>639</v>
      </c>
      <c r="O574" s="387"/>
      <c r="P574" s="387"/>
      <c r="Q574" s="30"/>
      <c r="R574" s="30"/>
      <c r="S574" s="30" t="s">
        <v>27</v>
      </c>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152" t="s">
        <v>1072</v>
      </c>
      <c r="CN574" s="152"/>
      <c r="CO574" s="152"/>
      <c r="CP574" s="30">
        <v>2</v>
      </c>
      <c r="CQ574" s="30">
        <v>2</v>
      </c>
      <c r="CR574" s="30">
        <v>2</v>
      </c>
      <c r="CS574" s="30">
        <v>2</v>
      </c>
      <c r="CT574" s="23">
        <v>2</v>
      </c>
      <c r="CU574" s="23">
        <v>2</v>
      </c>
      <c r="CV574" s="30">
        <v>2</v>
      </c>
      <c r="CW574" s="30">
        <v>1</v>
      </c>
      <c r="CX574" s="30">
        <v>2</v>
      </c>
      <c r="CY574" s="30">
        <v>2</v>
      </c>
      <c r="CZ574" s="30">
        <v>2</v>
      </c>
      <c r="DA574" s="23">
        <v>2</v>
      </c>
      <c r="DB574" s="30">
        <v>2</v>
      </c>
      <c r="DC574" s="23">
        <v>1</v>
      </c>
      <c r="DD574" s="30">
        <v>2</v>
      </c>
      <c r="DE574" s="30">
        <v>2</v>
      </c>
      <c r="DF574" s="30">
        <v>2</v>
      </c>
      <c r="DG574" s="30"/>
      <c r="DH574" s="201">
        <f>COUNTIF(CP574:DG574,"2")</f>
        <v>15</v>
      </c>
      <c r="DI574" s="198">
        <f t="shared" ref="DI574" si="1894">DH574/(DH574+DJ574+DL574+DN574)</f>
        <v>0.88235294117647056</v>
      </c>
      <c r="DJ574" s="201">
        <f>COUNTIF(CP574:DG574,"1")</f>
        <v>2</v>
      </c>
      <c r="DK574" s="198">
        <f t="shared" ref="DK574" si="1895">DJ574/(DH574+DJ574+DL574+DN574)</f>
        <v>0.11764705882352941</v>
      </c>
      <c r="DL574" s="201">
        <f>COUNTIF(CP574:DG574,"0")</f>
        <v>0</v>
      </c>
      <c r="DM574" s="198">
        <f t="shared" ref="DM574" si="1896">DL574/(DH574+DJ574+DL574+DN574)</f>
        <v>0</v>
      </c>
      <c r="DN574" s="201">
        <f>COUNTIF(CP574:DG574,"KĐG")</f>
        <v>0</v>
      </c>
      <c r="DO574" s="198">
        <f t="shared" ref="DO574" si="1897">DN574/(DH574+DJ574+DL574+DN574)</f>
        <v>0</v>
      </c>
      <c r="DP574" s="199">
        <f t="shared" ref="DP574" si="1898">(((DH574*2)+(DJ574*1)+(DL574*0)))/(DH574+DJ574+DL574)</f>
        <v>1.8823529411764706</v>
      </c>
      <c r="DQ574" s="169" t="str">
        <f t="shared" ref="DQ574" si="1899">IF(DO574&gt;=50%,"KĐG",IF(DP574&gt;=1.6,"ĐMT",IF(DP574&gt;=1,"CCG","CĐ")))</f>
        <v>ĐMT</v>
      </c>
      <c r="DR574" s="135"/>
      <c r="DS574" s="30"/>
      <c r="DT574" s="30"/>
      <c r="DU574" s="30"/>
      <c r="DV574" s="130"/>
      <c r="DW574" s="130"/>
      <c r="DX574" s="130"/>
      <c r="DY574" s="130"/>
      <c r="DZ574" s="130"/>
      <c r="EA574" s="130"/>
      <c r="EB574" s="130"/>
      <c r="EC574" s="130"/>
      <c r="ED574" s="130"/>
      <c r="EE574" s="130"/>
      <c r="EF574" s="130"/>
      <c r="EG574" s="130"/>
      <c r="EH574" s="130"/>
      <c r="EI574" s="130"/>
      <c r="EJ574" s="130"/>
      <c r="EK574" s="130"/>
      <c r="EL574" s="130"/>
      <c r="EM574" s="130"/>
      <c r="EN574" s="130"/>
      <c r="EO574" s="130"/>
      <c r="EP574" s="30"/>
      <c r="EQ574" s="30"/>
      <c r="ER574" s="30"/>
      <c r="ES574" s="30"/>
      <c r="ET574" s="30"/>
      <c r="EU574" s="30"/>
      <c r="EV574" s="30"/>
      <c r="EW574" s="30"/>
      <c r="EX574" s="30"/>
      <c r="EY574" s="135"/>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130"/>
      <c r="LE574" s="130"/>
      <c r="LF574" s="130"/>
      <c r="LG574" s="130"/>
      <c r="LH574" s="130"/>
      <c r="LI574" s="130"/>
      <c r="LJ574" s="130"/>
      <c r="LK574" s="130"/>
      <c r="LL574" s="130"/>
      <c r="LM574" s="130"/>
      <c r="LN574" s="130"/>
      <c r="LO574" s="130"/>
      <c r="LP574" s="130"/>
      <c r="LQ574" s="130"/>
      <c r="LR574" s="130"/>
      <c r="LS574" s="130"/>
      <c r="LT574" s="130"/>
      <c r="LU574" s="130"/>
      <c r="LV574" s="130"/>
      <c r="LW574" s="130"/>
      <c r="LX574" s="135"/>
      <c r="LY574" s="30"/>
      <c r="LZ574" s="30"/>
      <c r="MA574" s="30"/>
      <c r="MB574" s="30"/>
      <c r="MC574" s="30"/>
      <c r="MD574" s="30"/>
      <c r="ME574" s="30"/>
      <c r="MF574" s="30"/>
      <c r="MG574" s="30"/>
      <c r="MH574" s="30"/>
      <c r="MI574" s="30"/>
      <c r="MJ574" s="30"/>
      <c r="MK574" s="30"/>
      <c r="ML574" s="30"/>
      <c r="MM574" s="30"/>
      <c r="MN574" s="30"/>
      <c r="MO574" s="30"/>
      <c r="MP574" s="30"/>
      <c r="MQ574" s="30"/>
      <c r="MR574" s="30"/>
      <c r="MS574" s="30"/>
      <c r="MT574" s="30"/>
      <c r="MU574" s="30"/>
      <c r="MV574" s="30"/>
      <c r="MW574" s="30"/>
      <c r="MX574" s="30"/>
      <c r="MY574" s="30"/>
      <c r="MZ574" s="30"/>
      <c r="NA574" s="30"/>
      <c r="NB574" s="30"/>
      <c r="NC574" s="135"/>
      <c r="ND574" s="30"/>
      <c r="NE574" s="30"/>
      <c r="NF574" s="30"/>
      <c r="NG574" s="30"/>
      <c r="NH574" s="30"/>
      <c r="NI574" s="30"/>
      <c r="NJ574" s="30"/>
      <c r="NK574" s="30"/>
      <c r="NL574" s="30"/>
      <c r="NM574" s="30"/>
      <c r="NN574" s="30"/>
      <c r="NO574" s="30"/>
      <c r="NP574" s="30"/>
      <c r="NQ574" s="30"/>
      <c r="NR574" s="30"/>
      <c r="NS574" s="30"/>
      <c r="NT574" s="30"/>
      <c r="NU574" s="30"/>
      <c r="NV574" s="30"/>
      <c r="NW574" s="30"/>
      <c r="NX574" s="30"/>
      <c r="NY574" s="30"/>
      <c r="NZ574" s="30"/>
      <c r="OA574" s="30"/>
      <c r="OB574" s="30"/>
      <c r="OC574" s="30"/>
      <c r="OD574" s="30"/>
      <c r="OE574" s="30"/>
      <c r="OF574" s="30"/>
      <c r="OG574" s="30"/>
      <c r="OH574" s="30"/>
      <c r="OI574" s="30"/>
      <c r="OJ574" s="30"/>
      <c r="OK574" s="30"/>
      <c r="OL574" s="30"/>
      <c r="OM574" s="30">
        <f t="shared" si="1893"/>
        <v>1</v>
      </c>
      <c r="ON574" s="74"/>
    </row>
    <row r="575" spans="1:404" ht="36" hidden="1" customHeight="1">
      <c r="A575" s="323">
        <v>521</v>
      </c>
      <c r="B575" s="51">
        <v>164</v>
      </c>
      <c r="C575" s="16" t="s">
        <v>431</v>
      </c>
      <c r="D575" s="14" t="s">
        <v>0</v>
      </c>
      <c r="E575" s="16" t="s">
        <v>432</v>
      </c>
      <c r="F575" s="82" t="s">
        <v>2</v>
      </c>
      <c r="G575" s="14"/>
      <c r="H575" s="89" t="s">
        <v>432</v>
      </c>
      <c r="I575" s="57" t="s">
        <v>1085</v>
      </c>
      <c r="J575" s="54"/>
      <c r="K575" s="30" t="s">
        <v>636</v>
      </c>
      <c r="L575" s="30" t="s">
        <v>957</v>
      </c>
      <c r="M575" s="29" t="s">
        <v>986</v>
      </c>
      <c r="N575" s="93" t="s">
        <v>639</v>
      </c>
      <c r="O575" s="300" t="s">
        <v>27</v>
      </c>
      <c r="P575" s="300">
        <v>1</v>
      </c>
      <c r="Q575" s="30" t="s">
        <v>27</v>
      </c>
      <c r="R575" s="30"/>
      <c r="S575" s="30"/>
      <c r="T575" s="30"/>
      <c r="U575" s="30"/>
      <c r="V575" s="30"/>
      <c r="W575" s="30"/>
      <c r="X575" s="30"/>
      <c r="Y575" s="30"/>
      <c r="Z575" s="30"/>
      <c r="AA575" s="30"/>
      <c r="AB575" s="152" t="s">
        <v>1066</v>
      </c>
      <c r="AC575" s="152"/>
      <c r="AD575" s="152"/>
      <c r="AE575" s="30">
        <v>2</v>
      </c>
      <c r="AF575" s="30">
        <v>2</v>
      </c>
      <c r="AG575" s="30">
        <v>2</v>
      </c>
      <c r="AH575" s="30">
        <v>2</v>
      </c>
      <c r="AI575" s="23">
        <v>1</v>
      </c>
      <c r="AJ575" s="23">
        <v>2</v>
      </c>
      <c r="AK575" s="30">
        <v>2</v>
      </c>
      <c r="AL575" s="30">
        <v>2</v>
      </c>
      <c r="AM575" s="30">
        <v>2</v>
      </c>
      <c r="AN575" s="30">
        <v>2</v>
      </c>
      <c r="AO575" s="30">
        <v>2</v>
      </c>
      <c r="AP575" s="23">
        <v>2</v>
      </c>
      <c r="AQ575" s="30">
        <v>2</v>
      </c>
      <c r="AR575" s="23">
        <v>1</v>
      </c>
      <c r="AS575" s="30">
        <v>2</v>
      </c>
      <c r="AT575" s="30">
        <v>2</v>
      </c>
      <c r="AU575" s="30">
        <v>2</v>
      </c>
      <c r="AV575" s="30">
        <v>2</v>
      </c>
      <c r="AW575" s="173">
        <f>COUNTIF(AE575:AV575,"2")</f>
        <v>16</v>
      </c>
      <c r="AX575" s="174">
        <f t="shared" ref="AX575" si="1900">AW575/(AW575+AY575+BA575+BC575)</f>
        <v>0.88888888888888884</v>
      </c>
      <c r="AY575" s="173">
        <f>COUNTIF(AE575:AV575,"1")</f>
        <v>2</v>
      </c>
      <c r="AZ575" s="174">
        <f t="shared" ref="AZ575" si="1901">AY575/(AW575+AY575+BA575+BC575)</f>
        <v>0.1111111111111111</v>
      </c>
      <c r="BA575" s="173">
        <f>COUNTIF(AE575:AV575,"0")</f>
        <v>0</v>
      </c>
      <c r="BB575" s="174">
        <f t="shared" ref="BB575" si="1902">BA575/(AW575+AY575+BA575+BC575)</f>
        <v>0</v>
      </c>
      <c r="BC575" s="173">
        <f>COUNTIF(AE575:AV575,"KĐG")</f>
        <v>0</v>
      </c>
      <c r="BD575" s="174">
        <f t="shared" ref="BD575" si="1903">BC575/(AW575+AY575+BA575+BC575)</f>
        <v>0</v>
      </c>
      <c r="BE575" s="175">
        <f t="shared" ref="BE575" si="1904">(((AW575*2)+(AY575*1)+(BA575*0)))/(AW575+AY575+BA575)</f>
        <v>1.8888888888888888</v>
      </c>
      <c r="BF575" s="169" t="str">
        <f t="shared" ref="BF575" si="1905">IF(BD575&gt;=50%,"KĐG",IF(BE575&gt;=1.6,"ĐMT",IF(BE575&gt;=1,"CCG","CĐ")))</f>
        <v>ĐMT</v>
      </c>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130"/>
      <c r="CP575" s="130"/>
      <c r="CQ575" s="130"/>
      <c r="CR575" s="130"/>
      <c r="CS575" s="130"/>
      <c r="CT575" s="130"/>
      <c r="CU575" s="130"/>
      <c r="CV575" s="130"/>
      <c r="CW575" s="130"/>
      <c r="CX575" s="130"/>
      <c r="CY575" s="30"/>
      <c r="CZ575" s="30"/>
      <c r="DA575" s="30"/>
      <c r="DB575" s="30"/>
      <c r="DC575" s="30"/>
      <c r="DD575" s="30"/>
      <c r="DE575" s="30"/>
      <c r="DF575" s="30"/>
      <c r="DG575" s="30"/>
      <c r="DH575" s="135"/>
      <c r="DI575" s="30"/>
      <c r="DJ575" s="30"/>
      <c r="DK575" s="30"/>
      <c r="DL575" s="30"/>
      <c r="DM575" s="30"/>
      <c r="DN575" s="30"/>
      <c r="DO575" s="30"/>
      <c r="DP575" s="30"/>
      <c r="DQ575" s="30"/>
      <c r="DR575" s="135"/>
      <c r="DS575" s="30"/>
      <c r="DT575" s="30"/>
      <c r="DU575" s="30"/>
      <c r="DV575" s="130"/>
      <c r="DW575" s="130"/>
      <c r="DX575" s="130"/>
      <c r="DY575" s="130"/>
      <c r="DZ575" s="130"/>
      <c r="EA575" s="130"/>
      <c r="EB575" s="130"/>
      <c r="EC575" s="130"/>
      <c r="ED575" s="130"/>
      <c r="EE575" s="130"/>
      <c r="EF575" s="130"/>
      <c r="EG575" s="130"/>
      <c r="EH575" s="130"/>
      <c r="EI575" s="130"/>
      <c r="EJ575" s="130"/>
      <c r="EK575" s="130"/>
      <c r="EL575" s="130"/>
      <c r="EM575" s="130"/>
      <c r="EN575" s="130"/>
      <c r="EO575" s="130"/>
      <c r="EP575" s="30"/>
      <c r="EQ575" s="30"/>
      <c r="ER575" s="30"/>
      <c r="ES575" s="30"/>
      <c r="ET575" s="30"/>
      <c r="EU575" s="30"/>
      <c r="EV575" s="30"/>
      <c r="EW575" s="30"/>
      <c r="EX575" s="30"/>
      <c r="EY575" s="135"/>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c r="JW575" s="30"/>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130"/>
      <c r="LE575" s="130"/>
      <c r="LF575" s="130"/>
      <c r="LG575" s="130"/>
      <c r="LH575" s="130"/>
      <c r="LI575" s="130"/>
      <c r="LJ575" s="130"/>
      <c r="LK575" s="130"/>
      <c r="LL575" s="130"/>
      <c r="LM575" s="130"/>
      <c r="LN575" s="130"/>
      <c r="LO575" s="130"/>
      <c r="LP575" s="130"/>
      <c r="LQ575" s="130"/>
      <c r="LR575" s="130"/>
      <c r="LS575" s="130"/>
      <c r="LT575" s="130"/>
      <c r="LU575" s="130"/>
      <c r="LV575" s="130"/>
      <c r="LW575" s="130"/>
      <c r="LX575" s="135"/>
      <c r="LY575" s="30"/>
      <c r="LZ575" s="30"/>
      <c r="MA575" s="30"/>
      <c r="MB575" s="30"/>
      <c r="MC575" s="30"/>
      <c r="MD575" s="30"/>
      <c r="ME575" s="30"/>
      <c r="MF575" s="30"/>
      <c r="MG575" s="30"/>
      <c r="MH575" s="30"/>
      <c r="MI575" s="30"/>
      <c r="MJ575" s="30"/>
      <c r="MK575" s="30"/>
      <c r="ML575" s="30"/>
      <c r="MM575" s="30"/>
      <c r="MN575" s="30"/>
      <c r="MO575" s="30"/>
      <c r="MP575" s="30"/>
      <c r="MQ575" s="30"/>
      <c r="MR575" s="30"/>
      <c r="MS575" s="30"/>
      <c r="MT575" s="30"/>
      <c r="MU575" s="30"/>
      <c r="MV575" s="30"/>
      <c r="MW575" s="30"/>
      <c r="MX575" s="30"/>
      <c r="MY575" s="30"/>
      <c r="MZ575" s="30"/>
      <c r="NA575" s="30"/>
      <c r="NB575" s="30"/>
      <c r="NC575" s="135"/>
      <c r="ND575" s="30"/>
      <c r="NE575" s="30"/>
      <c r="NF575" s="30"/>
      <c r="NG575" s="30"/>
      <c r="NH575" s="30"/>
      <c r="NI575" s="30"/>
      <c r="NJ575" s="30"/>
      <c r="NK575" s="30"/>
      <c r="NL575" s="30"/>
      <c r="NM575" s="30"/>
      <c r="NN575" s="30"/>
      <c r="NO575" s="30"/>
      <c r="NP575" s="30"/>
      <c r="NQ575" s="30"/>
      <c r="NR575" s="30"/>
      <c r="NS575" s="30"/>
      <c r="NT575" s="30"/>
      <c r="NU575" s="30"/>
      <c r="NV575" s="30"/>
      <c r="NW575" s="30"/>
      <c r="NX575" s="30"/>
      <c r="NY575" s="30"/>
      <c r="NZ575" s="30"/>
      <c r="OA575" s="30"/>
      <c r="OB575" s="30"/>
      <c r="OC575" s="30"/>
      <c r="OD575" s="30"/>
      <c r="OE575" s="30"/>
      <c r="OF575" s="30"/>
      <c r="OG575" s="30"/>
      <c r="OH575" s="30"/>
      <c r="OI575" s="30"/>
      <c r="OJ575" s="30"/>
      <c r="OK575" s="30"/>
      <c r="OL575" s="30"/>
      <c r="OM575" s="30">
        <f t="shared" si="1893"/>
        <v>1</v>
      </c>
      <c r="ON575" s="121"/>
    </row>
    <row r="576" spans="1:404" ht="42.75" hidden="1" customHeight="1">
      <c r="A576" s="324"/>
      <c r="B576" s="80">
        <v>164</v>
      </c>
      <c r="C576" s="16" t="s">
        <v>431</v>
      </c>
      <c r="D576" s="82" t="s">
        <v>0</v>
      </c>
      <c r="E576" s="16" t="s">
        <v>432</v>
      </c>
      <c r="F576" s="82" t="s">
        <v>2</v>
      </c>
      <c r="G576" s="82"/>
      <c r="H576" s="89" t="s">
        <v>432</v>
      </c>
      <c r="I576" s="57" t="s">
        <v>1149</v>
      </c>
      <c r="J576" s="79"/>
      <c r="K576" s="30" t="s">
        <v>636</v>
      </c>
      <c r="L576" s="30" t="s">
        <v>957</v>
      </c>
      <c r="M576" s="29" t="s">
        <v>986</v>
      </c>
      <c r="N576" s="93" t="s">
        <v>639</v>
      </c>
      <c r="O576" s="301"/>
      <c r="P576" s="301"/>
      <c r="Q576" s="30"/>
      <c r="R576" s="30" t="s">
        <v>27</v>
      </c>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152"/>
      <c r="BH576" s="152" t="s">
        <v>1072</v>
      </c>
      <c r="BI576" s="152"/>
      <c r="BJ576" s="30">
        <v>2</v>
      </c>
      <c r="BK576" s="30">
        <v>2</v>
      </c>
      <c r="BL576" s="30">
        <v>2</v>
      </c>
      <c r="BM576" s="30">
        <v>2</v>
      </c>
      <c r="BN576" s="23">
        <v>1</v>
      </c>
      <c r="BO576" s="23">
        <v>2</v>
      </c>
      <c r="BP576" s="30">
        <v>2</v>
      </c>
      <c r="BQ576" s="30">
        <v>2</v>
      </c>
      <c r="BR576" s="30">
        <v>2</v>
      </c>
      <c r="BS576" s="30">
        <v>2</v>
      </c>
      <c r="BT576" s="30">
        <v>2</v>
      </c>
      <c r="BU576" s="23">
        <v>2</v>
      </c>
      <c r="BV576" s="30">
        <v>2</v>
      </c>
      <c r="BW576" s="23">
        <v>1</v>
      </c>
      <c r="BX576" s="30">
        <v>2</v>
      </c>
      <c r="BY576" s="30">
        <v>2</v>
      </c>
      <c r="BZ576" s="30">
        <v>2</v>
      </c>
      <c r="CA576" s="30">
        <v>1</v>
      </c>
      <c r="CB576" s="30"/>
      <c r="CC576" s="185">
        <f>COUNTIF(BJ576:CA576,"2")</f>
        <v>15</v>
      </c>
      <c r="CD576" s="186">
        <f t="shared" ref="CD576" si="1906">CC576/(CC576+CE576+CG576+CI576)</f>
        <v>0.83333333333333337</v>
      </c>
      <c r="CE576" s="185">
        <f>COUNTIF(BJ576:CA576,"1")</f>
        <v>3</v>
      </c>
      <c r="CF576" s="186">
        <f t="shared" ref="CF576" si="1907">CE576/(CC576+CE576+CG576+CI576)</f>
        <v>0.16666666666666666</v>
      </c>
      <c r="CG576" s="185">
        <f>COUNTIF(BJ576:CA576,"0")</f>
        <v>0</v>
      </c>
      <c r="CH576" s="186">
        <f t="shared" ref="CH576" si="1908">CG576/(CC576+CE576+CG576+CI576)</f>
        <v>0</v>
      </c>
      <c r="CI576" s="185">
        <f>COUNTIF(BJ576:CA576,"KĐG")</f>
        <v>0</v>
      </c>
      <c r="CJ576" s="186">
        <f t="shared" ref="CJ576" si="1909">CI576/(CC576+CE576+CG576+CI576)</f>
        <v>0</v>
      </c>
      <c r="CK576" s="187">
        <f t="shared" ref="CK576" si="1910">(((CC576*2)+(CE576*1)+(CG576*0)))/(CC576+CE576+CG576)</f>
        <v>1.8333333333333333</v>
      </c>
      <c r="CL576" s="169" t="str">
        <f t="shared" ref="CL576" si="1911">IF(CJ576&gt;=50%,"KĐG",IF(CK576&gt;=1.6,"ĐMT",IF(CK576&gt;=1,"CCG","CĐ")))</f>
        <v>ĐMT</v>
      </c>
      <c r="CM576" s="30"/>
      <c r="CN576" s="30"/>
      <c r="CO576" s="130"/>
      <c r="CP576" s="130"/>
      <c r="CQ576" s="130"/>
      <c r="CR576" s="130"/>
      <c r="CS576" s="130"/>
      <c r="CT576" s="130"/>
      <c r="CU576" s="130"/>
      <c r="CV576" s="130"/>
      <c r="CW576" s="130"/>
      <c r="CX576" s="130"/>
      <c r="CY576" s="30"/>
      <c r="CZ576" s="30"/>
      <c r="DA576" s="30"/>
      <c r="DB576" s="30"/>
      <c r="DC576" s="30"/>
      <c r="DD576" s="30"/>
      <c r="DE576" s="30"/>
      <c r="DF576" s="30"/>
      <c r="DG576" s="30"/>
      <c r="DH576" s="135"/>
      <c r="DI576" s="30"/>
      <c r="DJ576" s="30"/>
      <c r="DK576" s="30"/>
      <c r="DL576" s="30"/>
      <c r="DM576" s="30"/>
      <c r="DN576" s="30"/>
      <c r="DO576" s="30"/>
      <c r="DP576" s="30"/>
      <c r="DQ576" s="30"/>
      <c r="DR576" s="135"/>
      <c r="DS576" s="30"/>
      <c r="DT576" s="30"/>
      <c r="DU576" s="30"/>
      <c r="DV576" s="130"/>
      <c r="DW576" s="130"/>
      <c r="DX576" s="130"/>
      <c r="DY576" s="130"/>
      <c r="DZ576" s="130"/>
      <c r="EA576" s="130"/>
      <c r="EB576" s="130"/>
      <c r="EC576" s="130"/>
      <c r="ED576" s="130"/>
      <c r="EE576" s="130"/>
      <c r="EF576" s="130"/>
      <c r="EG576" s="130"/>
      <c r="EH576" s="130"/>
      <c r="EI576" s="130"/>
      <c r="EJ576" s="130"/>
      <c r="EK576" s="130"/>
      <c r="EL576" s="130"/>
      <c r="EM576" s="130"/>
      <c r="EN576" s="130"/>
      <c r="EO576" s="130"/>
      <c r="EP576" s="30"/>
      <c r="EQ576" s="30"/>
      <c r="ER576" s="30"/>
      <c r="ES576" s="30"/>
      <c r="ET576" s="30"/>
      <c r="EU576" s="30"/>
      <c r="EV576" s="30"/>
      <c r="EW576" s="30"/>
      <c r="EX576" s="30"/>
      <c r="EY576" s="135"/>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130"/>
      <c r="LE576" s="130"/>
      <c r="LF576" s="130"/>
      <c r="LG576" s="130"/>
      <c r="LH576" s="130"/>
      <c r="LI576" s="130"/>
      <c r="LJ576" s="130"/>
      <c r="LK576" s="130"/>
      <c r="LL576" s="130"/>
      <c r="LM576" s="130"/>
      <c r="LN576" s="130"/>
      <c r="LO576" s="130"/>
      <c r="LP576" s="130"/>
      <c r="LQ576" s="130"/>
      <c r="LR576" s="130"/>
      <c r="LS576" s="130"/>
      <c r="LT576" s="130"/>
      <c r="LU576" s="130"/>
      <c r="LV576" s="130"/>
      <c r="LW576" s="130"/>
      <c r="LX576" s="135"/>
      <c r="LY576" s="30"/>
      <c r="LZ576" s="30"/>
      <c r="MA576" s="30"/>
      <c r="MB576" s="30"/>
      <c r="MC576" s="30"/>
      <c r="MD576" s="30"/>
      <c r="ME576" s="30"/>
      <c r="MF576" s="30"/>
      <c r="MG576" s="30"/>
      <c r="MH576" s="30"/>
      <c r="MI576" s="30"/>
      <c r="MJ576" s="30"/>
      <c r="MK576" s="30"/>
      <c r="ML576" s="30"/>
      <c r="MM576" s="30"/>
      <c r="MN576" s="30"/>
      <c r="MO576" s="30"/>
      <c r="MP576" s="30"/>
      <c r="MQ576" s="30"/>
      <c r="MR576" s="30"/>
      <c r="MS576" s="30"/>
      <c r="MT576" s="30"/>
      <c r="MU576" s="30"/>
      <c r="MV576" s="30"/>
      <c r="MW576" s="30"/>
      <c r="MX576" s="30"/>
      <c r="MY576" s="30"/>
      <c r="MZ576" s="30"/>
      <c r="NA576" s="30"/>
      <c r="NB576" s="30"/>
      <c r="NC576" s="135"/>
      <c r="ND576" s="30"/>
      <c r="NE576" s="30"/>
      <c r="NF576" s="30"/>
      <c r="NG576" s="30"/>
      <c r="NH576" s="30"/>
      <c r="NI576" s="30"/>
      <c r="NJ576" s="30"/>
      <c r="NK576" s="30"/>
      <c r="NL576" s="30"/>
      <c r="NM576" s="30"/>
      <c r="NN576" s="30"/>
      <c r="NO576" s="30"/>
      <c r="NP576" s="30"/>
      <c r="NQ576" s="30"/>
      <c r="NR576" s="30"/>
      <c r="NS576" s="30"/>
      <c r="NT576" s="30"/>
      <c r="NU576" s="30"/>
      <c r="NV576" s="30"/>
      <c r="NW576" s="30"/>
      <c r="NX576" s="30"/>
      <c r="NY576" s="30"/>
      <c r="NZ576" s="30"/>
      <c r="OA576" s="30"/>
      <c r="OB576" s="30"/>
      <c r="OC576" s="30"/>
      <c r="OD576" s="30"/>
      <c r="OE576" s="30"/>
      <c r="OF576" s="30"/>
      <c r="OG576" s="30"/>
      <c r="OH576" s="30"/>
      <c r="OI576" s="30"/>
      <c r="OJ576" s="30"/>
      <c r="OK576" s="30"/>
      <c r="OL576" s="30"/>
      <c r="OM576" s="30">
        <f t="shared" si="1893"/>
        <v>1</v>
      </c>
      <c r="ON576" s="80"/>
    </row>
    <row r="577" spans="1:423" ht="51.75" hidden="1" customHeight="1">
      <c r="A577" s="326"/>
      <c r="B577" s="80">
        <v>164</v>
      </c>
      <c r="C577" s="16" t="s">
        <v>431</v>
      </c>
      <c r="D577" s="82" t="s">
        <v>0</v>
      </c>
      <c r="E577" s="16" t="s">
        <v>432</v>
      </c>
      <c r="F577" s="82" t="s">
        <v>2</v>
      </c>
      <c r="G577" s="29"/>
      <c r="H577" s="89" t="s">
        <v>432</v>
      </c>
      <c r="I577" s="57" t="s">
        <v>1197</v>
      </c>
      <c r="J577" s="79"/>
      <c r="K577" s="30" t="s">
        <v>636</v>
      </c>
      <c r="L577" s="30" t="s">
        <v>957</v>
      </c>
      <c r="M577" s="29" t="s">
        <v>986</v>
      </c>
      <c r="N577" s="93" t="s">
        <v>639</v>
      </c>
      <c r="O577" s="302"/>
      <c r="P577" s="302"/>
      <c r="Q577" s="30"/>
      <c r="R577" s="30"/>
      <c r="S577" s="30" t="s">
        <v>27</v>
      </c>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152"/>
      <c r="CN577" s="152"/>
      <c r="CO577" s="152" t="s">
        <v>1072</v>
      </c>
      <c r="CP577" s="30">
        <v>2</v>
      </c>
      <c r="CQ577" s="30">
        <v>1</v>
      </c>
      <c r="CR577" s="30">
        <v>2</v>
      </c>
      <c r="CS577" s="30">
        <v>2</v>
      </c>
      <c r="CT577" s="23">
        <v>1</v>
      </c>
      <c r="CU577" s="23">
        <v>2</v>
      </c>
      <c r="CV577" s="30">
        <v>2</v>
      </c>
      <c r="CW577" s="30">
        <v>2</v>
      </c>
      <c r="CX577" s="30">
        <v>2</v>
      </c>
      <c r="CY577" s="30">
        <v>2</v>
      </c>
      <c r="CZ577" s="30">
        <v>2</v>
      </c>
      <c r="DA577" s="23">
        <v>2</v>
      </c>
      <c r="DB577" s="30">
        <v>2</v>
      </c>
      <c r="DC577" s="23">
        <v>1</v>
      </c>
      <c r="DD577" s="30">
        <v>2</v>
      </c>
      <c r="DE577" s="30">
        <v>2</v>
      </c>
      <c r="DF577" s="30">
        <v>2</v>
      </c>
      <c r="DG577" s="30"/>
      <c r="DH577" s="201">
        <f>COUNTIF(CP577:DG577,"2")</f>
        <v>14</v>
      </c>
      <c r="DI577" s="198">
        <f t="shared" ref="DI577" si="1912">DH577/(DH577+DJ577+DL577+DN577)</f>
        <v>0.82352941176470584</v>
      </c>
      <c r="DJ577" s="201">
        <f>COUNTIF(CP577:DG577,"1")</f>
        <v>3</v>
      </c>
      <c r="DK577" s="198">
        <f t="shared" ref="DK577" si="1913">DJ577/(DH577+DJ577+DL577+DN577)</f>
        <v>0.17647058823529413</v>
      </c>
      <c r="DL577" s="201">
        <f>COUNTIF(CP577:DG577,"0")</f>
        <v>0</v>
      </c>
      <c r="DM577" s="198">
        <f t="shared" ref="DM577" si="1914">DL577/(DH577+DJ577+DL577+DN577)</f>
        <v>0</v>
      </c>
      <c r="DN577" s="201">
        <f>COUNTIF(CP577:DG577,"KĐG")</f>
        <v>0</v>
      </c>
      <c r="DO577" s="198">
        <f t="shared" ref="DO577" si="1915">DN577/(DH577+DJ577+DL577+DN577)</f>
        <v>0</v>
      </c>
      <c r="DP577" s="199">
        <f t="shared" ref="DP577" si="1916">(((DH577*2)+(DJ577*1)+(DL577*0)))/(DH577+DJ577+DL577)</f>
        <v>1.8235294117647058</v>
      </c>
      <c r="DQ577" s="169" t="str">
        <f t="shared" ref="DQ577" si="1917">IF(DO577&gt;=50%,"KĐG",IF(DP577&gt;=1.6,"ĐMT",IF(DP577&gt;=1,"CCG","CĐ")))</f>
        <v>ĐMT</v>
      </c>
      <c r="DR577" s="135"/>
      <c r="DS577" s="30"/>
      <c r="DT577" s="30"/>
      <c r="DU577" s="30"/>
      <c r="DV577" s="130"/>
      <c r="DW577" s="130"/>
      <c r="DX577" s="130"/>
      <c r="DY577" s="130"/>
      <c r="DZ577" s="130"/>
      <c r="EA577" s="130"/>
      <c r="EB577" s="130"/>
      <c r="EC577" s="130"/>
      <c r="ED577" s="130"/>
      <c r="EE577" s="130"/>
      <c r="EF577" s="130"/>
      <c r="EG577" s="130"/>
      <c r="EH577" s="130"/>
      <c r="EI577" s="130"/>
      <c r="EJ577" s="130"/>
      <c r="EK577" s="130"/>
      <c r="EL577" s="130"/>
      <c r="EM577" s="130"/>
      <c r="EN577" s="130"/>
      <c r="EO577" s="130"/>
      <c r="EP577" s="30"/>
      <c r="EQ577" s="30"/>
      <c r="ER577" s="30"/>
      <c r="ES577" s="30"/>
      <c r="ET577" s="30"/>
      <c r="EU577" s="30"/>
      <c r="EV577" s="30"/>
      <c r="EW577" s="30"/>
      <c r="EX577" s="30"/>
      <c r="EY577" s="135"/>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c r="JW577" s="30"/>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30"/>
      <c r="KX577" s="30"/>
      <c r="KY577" s="30"/>
      <c r="KZ577" s="30"/>
      <c r="LA577" s="30"/>
      <c r="LB577" s="30"/>
      <c r="LC577" s="30"/>
      <c r="LD577" s="130"/>
      <c r="LE577" s="130"/>
      <c r="LF577" s="130"/>
      <c r="LG577" s="130"/>
      <c r="LH577" s="130"/>
      <c r="LI577" s="130"/>
      <c r="LJ577" s="130"/>
      <c r="LK577" s="130"/>
      <c r="LL577" s="130"/>
      <c r="LM577" s="130"/>
      <c r="LN577" s="130"/>
      <c r="LO577" s="130"/>
      <c r="LP577" s="130"/>
      <c r="LQ577" s="130"/>
      <c r="LR577" s="130"/>
      <c r="LS577" s="130"/>
      <c r="LT577" s="130"/>
      <c r="LU577" s="130"/>
      <c r="LV577" s="130"/>
      <c r="LW577" s="130"/>
      <c r="LX577" s="135"/>
      <c r="LY577" s="30"/>
      <c r="LZ577" s="30"/>
      <c r="MA577" s="30"/>
      <c r="MB577" s="30"/>
      <c r="MC577" s="30"/>
      <c r="MD577" s="30"/>
      <c r="ME577" s="30"/>
      <c r="MF577" s="30"/>
      <c r="MG577" s="30"/>
      <c r="MH577" s="30"/>
      <c r="MI577" s="30"/>
      <c r="MJ577" s="30"/>
      <c r="MK577" s="30"/>
      <c r="ML577" s="30"/>
      <c r="MM577" s="30"/>
      <c r="MN577" s="30"/>
      <c r="MO577" s="30"/>
      <c r="MP577" s="30"/>
      <c r="MQ577" s="30"/>
      <c r="MR577" s="30"/>
      <c r="MS577" s="30"/>
      <c r="MT577" s="30"/>
      <c r="MU577" s="30"/>
      <c r="MV577" s="30"/>
      <c r="MW577" s="30"/>
      <c r="MX577" s="30"/>
      <c r="MY577" s="30"/>
      <c r="MZ577" s="30"/>
      <c r="NA577" s="30"/>
      <c r="NB577" s="30"/>
      <c r="NC577" s="135"/>
      <c r="ND577" s="30"/>
      <c r="NE577" s="30"/>
      <c r="NF577" s="30"/>
      <c r="NG577" s="30"/>
      <c r="NH577" s="30"/>
      <c r="NI577" s="30"/>
      <c r="NJ577" s="30"/>
      <c r="NK577" s="30"/>
      <c r="NL577" s="30"/>
      <c r="NM577" s="30"/>
      <c r="NN577" s="30"/>
      <c r="NO577" s="30"/>
      <c r="NP577" s="30"/>
      <c r="NQ577" s="30"/>
      <c r="NR577" s="30"/>
      <c r="NS577" s="30"/>
      <c r="NT577" s="30"/>
      <c r="NU577" s="30"/>
      <c r="NV577" s="30"/>
      <c r="NW577" s="30"/>
      <c r="NX577" s="30"/>
      <c r="NY577" s="30"/>
      <c r="NZ577" s="30"/>
      <c r="OA577" s="30"/>
      <c r="OB577" s="30"/>
      <c r="OC577" s="30"/>
      <c r="OD577" s="30"/>
      <c r="OE577" s="30"/>
      <c r="OF577" s="30"/>
      <c r="OG577" s="30"/>
      <c r="OH577" s="30"/>
      <c r="OI577" s="30"/>
      <c r="OJ577" s="30"/>
      <c r="OK577" s="30"/>
      <c r="OL577" s="30"/>
      <c r="OM577" s="30">
        <f t="shared" si="1893"/>
        <v>1</v>
      </c>
      <c r="ON577" s="80"/>
    </row>
    <row r="578" spans="1:423" ht="25.5" customHeight="1">
      <c r="A578" s="95">
        <v>524</v>
      </c>
      <c r="B578" s="51">
        <v>165</v>
      </c>
      <c r="C578" s="16" t="s">
        <v>433</v>
      </c>
      <c r="D578" s="14" t="s">
        <v>0</v>
      </c>
      <c r="E578" s="16" t="s">
        <v>434</v>
      </c>
      <c r="F578" s="82" t="s">
        <v>0</v>
      </c>
      <c r="G578" s="14"/>
      <c r="H578" s="89" t="s">
        <v>434</v>
      </c>
      <c r="I578" s="57" t="s">
        <v>820</v>
      </c>
      <c r="J578" s="54"/>
      <c r="K578" s="30" t="s">
        <v>636</v>
      </c>
      <c r="L578" s="30" t="s">
        <v>957</v>
      </c>
      <c r="M578" s="29" t="s">
        <v>986</v>
      </c>
      <c r="N578" s="93" t="s">
        <v>639</v>
      </c>
      <c r="O578" s="105" t="s">
        <v>27</v>
      </c>
      <c r="P578" s="54"/>
      <c r="Q578" s="30"/>
      <c r="R578" s="30"/>
      <c r="S578" s="30"/>
      <c r="T578" s="30"/>
      <c r="U578" s="30"/>
      <c r="V578" s="30"/>
      <c r="W578" s="30" t="s">
        <v>27</v>
      </c>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130"/>
      <c r="CP578" s="130"/>
      <c r="CQ578" s="130"/>
      <c r="CR578" s="130"/>
      <c r="CS578" s="130"/>
      <c r="CT578" s="130"/>
      <c r="CU578" s="130"/>
      <c r="CV578" s="130"/>
      <c r="CW578" s="130"/>
      <c r="CX578" s="130"/>
      <c r="CY578" s="30"/>
      <c r="CZ578" s="30"/>
      <c r="DA578" s="30"/>
      <c r="DB578" s="30"/>
      <c r="DC578" s="30"/>
      <c r="DD578" s="30"/>
      <c r="DE578" s="30"/>
      <c r="DF578" s="30"/>
      <c r="DG578" s="30"/>
      <c r="DH578" s="135"/>
      <c r="DI578" s="30"/>
      <c r="DJ578" s="30"/>
      <c r="DK578" s="30"/>
      <c r="DL578" s="30"/>
      <c r="DM578" s="30"/>
      <c r="DN578" s="30"/>
      <c r="DO578" s="30"/>
      <c r="DP578" s="30"/>
      <c r="DQ578" s="30"/>
      <c r="DR578" s="135"/>
      <c r="DS578" s="30"/>
      <c r="DT578" s="30"/>
      <c r="DU578" s="30"/>
      <c r="DV578" s="130"/>
      <c r="DW578" s="130"/>
      <c r="DX578" s="130"/>
      <c r="DY578" s="130"/>
      <c r="DZ578" s="130"/>
      <c r="EA578" s="130"/>
      <c r="EB578" s="130"/>
      <c r="EC578" s="130"/>
      <c r="ED578" s="130"/>
      <c r="EE578" s="130"/>
      <c r="EF578" s="130"/>
      <c r="EG578" s="130"/>
      <c r="EH578" s="130"/>
      <c r="EI578" s="130"/>
      <c r="EJ578" s="130"/>
      <c r="EK578" s="130"/>
      <c r="EL578" s="130"/>
      <c r="EM578" s="130"/>
      <c r="EN578" s="130"/>
      <c r="EO578" s="130"/>
      <c r="EP578" s="30"/>
      <c r="EQ578" s="30"/>
      <c r="ER578" s="30"/>
      <c r="ES578" s="30"/>
      <c r="ET578" s="30"/>
      <c r="EU578" s="30"/>
      <c r="EV578" s="30"/>
      <c r="EW578" s="30"/>
      <c r="EX578" s="30"/>
      <c r="EY578" s="135"/>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152" t="s">
        <v>1071</v>
      </c>
      <c r="HJ578" s="152" t="s">
        <v>1071</v>
      </c>
      <c r="HK578" s="152" t="s">
        <v>1071</v>
      </c>
      <c r="HL578" s="152" t="s">
        <v>1071</v>
      </c>
      <c r="HM578" s="152" t="s">
        <v>1071</v>
      </c>
      <c r="HN578" s="30">
        <v>2</v>
      </c>
      <c r="HO578" s="30">
        <v>2</v>
      </c>
      <c r="HP578" s="30">
        <v>2</v>
      </c>
      <c r="HQ578" s="30">
        <v>2</v>
      </c>
      <c r="HR578" s="23">
        <v>2</v>
      </c>
      <c r="HS578" s="23">
        <v>2</v>
      </c>
      <c r="HT578" s="30">
        <v>2</v>
      </c>
      <c r="HU578" s="30">
        <v>1</v>
      </c>
      <c r="HV578" s="30">
        <v>2</v>
      </c>
      <c r="HW578" s="30">
        <v>2</v>
      </c>
      <c r="HX578" s="30">
        <v>2</v>
      </c>
      <c r="HY578" s="30">
        <v>2</v>
      </c>
      <c r="HZ578" s="30">
        <v>2</v>
      </c>
      <c r="IA578" s="23">
        <v>1</v>
      </c>
      <c r="IB578" s="30">
        <v>2</v>
      </c>
      <c r="IC578" s="30">
        <v>2</v>
      </c>
      <c r="ID578" s="30">
        <v>2</v>
      </c>
      <c r="IE578" s="30"/>
      <c r="IF578" s="30">
        <v>2</v>
      </c>
      <c r="IG578" s="234">
        <f>COUNTIF(HN578:IF578,"2")</f>
        <v>16</v>
      </c>
      <c r="IH578" s="235">
        <f t="shared" ref="IH578" si="1918">IG578/(IG578+II578+IK578+IM578)</f>
        <v>0.88888888888888884</v>
      </c>
      <c r="II578" s="234">
        <f>COUNTIF(HO578:IF578,"1")</f>
        <v>2</v>
      </c>
      <c r="IJ578" s="235">
        <f t="shared" ref="IJ578" si="1919">II578/(IG578+II578+IK578+IM578)</f>
        <v>0.1111111111111111</v>
      </c>
      <c r="IK578" s="234">
        <f>COUNTIF(HO578:IF578,"0")</f>
        <v>0</v>
      </c>
      <c r="IL578" s="235">
        <f t="shared" ref="IL578" si="1920">IK578/(IG578+II578+IK578+IM578)</f>
        <v>0</v>
      </c>
      <c r="IM578" s="234">
        <f>COUNTIF(HO578:IF578,"KĐG")</f>
        <v>0</v>
      </c>
      <c r="IN578" s="235">
        <f t="shared" ref="IN578" si="1921">IM578/(IG578+II578+IK578+IM578)</f>
        <v>0</v>
      </c>
      <c r="IO578" s="236">
        <f t="shared" ref="IO578" si="1922">(((IG578*2)+(II578*1)+(IK578*0)))/(IG578+II578+IK578)</f>
        <v>1.8888888888888888</v>
      </c>
      <c r="IP578" s="169" t="str">
        <f t="shared" ref="IP578" si="1923">IF(IN578&gt;=50%,"KĐG",IF(IO578&gt;=1.6,"ĐMT",IF(IO578&gt;=1,"CCG","CĐ")))</f>
        <v>ĐMT</v>
      </c>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130"/>
      <c r="LE578" s="130"/>
      <c r="LF578" s="130"/>
      <c r="LG578" s="130"/>
      <c r="LH578" s="130"/>
      <c r="LI578" s="130"/>
      <c r="LJ578" s="130"/>
      <c r="LK578" s="130"/>
      <c r="LL578" s="130"/>
      <c r="LM578" s="130"/>
      <c r="LN578" s="130"/>
      <c r="LO578" s="130"/>
      <c r="LP578" s="130"/>
      <c r="LQ578" s="130"/>
      <c r="LR578" s="130"/>
      <c r="LS578" s="130"/>
      <c r="LT578" s="130"/>
      <c r="LU578" s="130"/>
      <c r="LV578" s="130"/>
      <c r="LW578" s="130"/>
      <c r="LX578" s="135"/>
      <c r="LY578" s="30"/>
      <c r="LZ578" s="30"/>
      <c r="MA578" s="30"/>
      <c r="MB578" s="30"/>
      <c r="MC578" s="30"/>
      <c r="MD578" s="30"/>
      <c r="ME578" s="30"/>
      <c r="MF578" s="30"/>
      <c r="MG578" s="30"/>
      <c r="MH578" s="30"/>
      <c r="MI578" s="30"/>
      <c r="MJ578" s="30"/>
      <c r="MK578" s="30"/>
      <c r="ML578" s="30"/>
      <c r="MM578" s="30"/>
      <c r="MN578" s="30"/>
      <c r="MO578" s="30"/>
      <c r="MP578" s="30"/>
      <c r="MQ578" s="30"/>
      <c r="MR578" s="30"/>
      <c r="MS578" s="30"/>
      <c r="MT578" s="30"/>
      <c r="MU578" s="30"/>
      <c r="MV578" s="30"/>
      <c r="MW578" s="30"/>
      <c r="MX578" s="30"/>
      <c r="MY578" s="30"/>
      <c r="MZ578" s="30"/>
      <c r="NA578" s="30"/>
      <c r="NB578" s="30"/>
      <c r="NC578" s="135"/>
      <c r="ND578" s="30"/>
      <c r="NE578" s="30"/>
      <c r="NF578" s="30"/>
      <c r="NG578" s="30"/>
      <c r="NH578" s="30"/>
      <c r="NI578" s="30"/>
      <c r="NJ578" s="30"/>
      <c r="NK578" s="30"/>
      <c r="NL578" s="30"/>
      <c r="NM578" s="30"/>
      <c r="NN578" s="30"/>
      <c r="NO578" s="30"/>
      <c r="NP578" s="30"/>
      <c r="NQ578" s="30"/>
      <c r="NR578" s="30"/>
      <c r="NS578" s="30"/>
      <c r="NT578" s="30"/>
      <c r="NU578" s="30"/>
      <c r="NV578" s="30"/>
      <c r="NW578" s="30"/>
      <c r="NX578" s="30"/>
      <c r="NY578" s="30"/>
      <c r="NZ578" s="30"/>
      <c r="OA578" s="30"/>
      <c r="OB578" s="30"/>
      <c r="OC578" s="30"/>
      <c r="OD578" s="30"/>
      <c r="OE578" s="30"/>
      <c r="OF578" s="30"/>
      <c r="OG578" s="30"/>
      <c r="OH578" s="30"/>
      <c r="OI578" s="30"/>
      <c r="OJ578" s="30"/>
      <c r="OK578" s="30"/>
      <c r="OL578" s="30"/>
      <c r="OM578" s="30">
        <f t="shared" si="1893"/>
        <v>1</v>
      </c>
      <c r="ON578" s="51"/>
    </row>
    <row r="579" spans="1:423" ht="41.25" hidden="1" customHeight="1">
      <c r="A579" s="95">
        <v>528</v>
      </c>
      <c r="B579" s="51">
        <v>166</v>
      </c>
      <c r="C579" s="16" t="s">
        <v>435</v>
      </c>
      <c r="D579" s="14" t="s">
        <v>0</v>
      </c>
      <c r="E579" s="16" t="s">
        <v>436</v>
      </c>
      <c r="F579" s="82" t="s">
        <v>2</v>
      </c>
      <c r="G579" s="14"/>
      <c r="H579" s="89" t="s">
        <v>436</v>
      </c>
      <c r="I579" s="57" t="s">
        <v>1150</v>
      </c>
      <c r="J579" s="54"/>
      <c r="K579" s="30" t="s">
        <v>636</v>
      </c>
      <c r="L579" s="30" t="s">
        <v>957</v>
      </c>
      <c r="M579" s="29" t="s">
        <v>986</v>
      </c>
      <c r="N579" s="93" t="s">
        <v>639</v>
      </c>
      <c r="O579" s="105" t="s">
        <v>27</v>
      </c>
      <c r="P579" s="54">
        <v>2</v>
      </c>
      <c r="Q579" s="30"/>
      <c r="R579" s="30" t="s">
        <v>27</v>
      </c>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152"/>
      <c r="BH579" s="152"/>
      <c r="BI579" s="152" t="s">
        <v>1072</v>
      </c>
      <c r="BJ579" s="30">
        <v>1</v>
      </c>
      <c r="BK579" s="30">
        <v>2</v>
      </c>
      <c r="BL579" s="30">
        <v>2</v>
      </c>
      <c r="BM579" s="30">
        <v>2</v>
      </c>
      <c r="BN579" s="23">
        <v>1</v>
      </c>
      <c r="BO579" s="23">
        <v>2</v>
      </c>
      <c r="BP579" s="30">
        <v>2</v>
      </c>
      <c r="BQ579" s="30">
        <v>2</v>
      </c>
      <c r="BR579" s="30">
        <v>2</v>
      </c>
      <c r="BS579" s="30">
        <v>2</v>
      </c>
      <c r="BT579" s="30">
        <v>2</v>
      </c>
      <c r="BU579" s="23">
        <v>2</v>
      </c>
      <c r="BV579" s="30">
        <v>2</v>
      </c>
      <c r="BW579" s="23">
        <v>1</v>
      </c>
      <c r="BX579" s="30">
        <v>2</v>
      </c>
      <c r="BY579" s="30">
        <v>2</v>
      </c>
      <c r="BZ579" s="30">
        <v>2</v>
      </c>
      <c r="CA579" s="30">
        <v>1</v>
      </c>
      <c r="CB579" s="30"/>
      <c r="CC579" s="185">
        <f>COUNTIF(BJ579:CA579,"2")</f>
        <v>14</v>
      </c>
      <c r="CD579" s="186">
        <f t="shared" ref="CD579" si="1924">CC579/(CC579+CE579+CG579+CI579)</f>
        <v>0.77777777777777779</v>
      </c>
      <c r="CE579" s="185">
        <f>COUNTIF(BJ579:CA579,"1")</f>
        <v>4</v>
      </c>
      <c r="CF579" s="186">
        <f t="shared" ref="CF579" si="1925">CE579/(CC579+CE579+CG579+CI579)</f>
        <v>0.22222222222222221</v>
      </c>
      <c r="CG579" s="185">
        <f>COUNTIF(BJ579:CA579,"0")</f>
        <v>0</v>
      </c>
      <c r="CH579" s="186">
        <f t="shared" ref="CH579" si="1926">CG579/(CC579+CE579+CG579+CI579)</f>
        <v>0</v>
      </c>
      <c r="CI579" s="185">
        <f>COUNTIF(BJ579:CA579,"KĐG")</f>
        <v>0</v>
      </c>
      <c r="CJ579" s="186">
        <f t="shared" ref="CJ579" si="1927">CI579/(CC579+CE579+CG579+CI579)</f>
        <v>0</v>
      </c>
      <c r="CK579" s="187">
        <f t="shared" ref="CK579" si="1928">(((CC579*2)+(CE579*1)+(CG579*0)))/(CC579+CE579+CG579)</f>
        <v>1.7777777777777777</v>
      </c>
      <c r="CL579" s="169" t="str">
        <f t="shared" ref="CL579" si="1929">IF(CJ579&gt;=50%,"KĐG",IF(CK579&gt;=1.6,"ĐMT",IF(CK579&gt;=1,"CCG","CĐ")))</f>
        <v>ĐMT</v>
      </c>
      <c r="CM579" s="30"/>
      <c r="CN579" s="30"/>
      <c r="CO579" s="130"/>
      <c r="CP579" s="130"/>
      <c r="CQ579" s="130"/>
      <c r="CR579" s="130"/>
      <c r="CS579" s="130"/>
      <c r="CT579" s="130"/>
      <c r="CU579" s="130"/>
      <c r="CV579" s="130"/>
      <c r="CW579" s="130"/>
      <c r="CX579" s="130"/>
      <c r="CY579" s="30"/>
      <c r="CZ579" s="30"/>
      <c r="DA579" s="30"/>
      <c r="DB579" s="30"/>
      <c r="DC579" s="30"/>
      <c r="DD579" s="30"/>
      <c r="DE579" s="30"/>
      <c r="DF579" s="30"/>
      <c r="DG579" s="30"/>
      <c r="DH579" s="135"/>
      <c r="DI579" s="30"/>
      <c r="DJ579" s="30"/>
      <c r="DK579" s="30"/>
      <c r="DL579" s="30"/>
      <c r="DM579" s="30"/>
      <c r="DN579" s="30"/>
      <c r="DO579" s="30"/>
      <c r="DP579" s="30"/>
      <c r="DQ579" s="30"/>
      <c r="DR579" s="135"/>
      <c r="DS579" s="30"/>
      <c r="DT579" s="30"/>
      <c r="DU579" s="30"/>
      <c r="DV579" s="130"/>
      <c r="DW579" s="130"/>
      <c r="DX579" s="130"/>
      <c r="DY579" s="130"/>
      <c r="DZ579" s="130"/>
      <c r="EA579" s="130"/>
      <c r="EB579" s="130"/>
      <c r="EC579" s="130"/>
      <c r="ED579" s="130"/>
      <c r="EE579" s="130"/>
      <c r="EF579" s="130"/>
      <c r="EG579" s="130"/>
      <c r="EH579" s="130"/>
      <c r="EI579" s="130"/>
      <c r="EJ579" s="130"/>
      <c r="EK579" s="130"/>
      <c r="EL579" s="130"/>
      <c r="EM579" s="130"/>
      <c r="EN579" s="130"/>
      <c r="EO579" s="130"/>
      <c r="EP579" s="30"/>
      <c r="EQ579" s="30"/>
      <c r="ER579" s="30"/>
      <c r="ES579" s="30"/>
      <c r="ET579" s="30"/>
      <c r="EU579" s="30"/>
      <c r="EV579" s="30"/>
      <c r="EW579" s="30"/>
      <c r="EX579" s="30"/>
      <c r="EY579" s="135"/>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c r="JW579" s="30"/>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30"/>
      <c r="KX579" s="30"/>
      <c r="KY579" s="30"/>
      <c r="KZ579" s="30"/>
      <c r="LA579" s="30"/>
      <c r="LB579" s="30"/>
      <c r="LC579" s="30"/>
      <c r="LD579" s="130"/>
      <c r="LE579" s="130"/>
      <c r="LF579" s="130"/>
      <c r="LG579" s="130"/>
      <c r="LH579" s="130"/>
      <c r="LI579" s="130"/>
      <c r="LJ579" s="130"/>
      <c r="LK579" s="130"/>
      <c r="LL579" s="130"/>
      <c r="LM579" s="130"/>
      <c r="LN579" s="130"/>
      <c r="LO579" s="130"/>
      <c r="LP579" s="130"/>
      <c r="LQ579" s="130"/>
      <c r="LR579" s="130"/>
      <c r="LS579" s="130"/>
      <c r="LT579" s="130"/>
      <c r="LU579" s="130"/>
      <c r="LV579" s="130"/>
      <c r="LW579" s="130"/>
      <c r="LX579" s="135"/>
      <c r="LY579" s="30"/>
      <c r="LZ579" s="30"/>
      <c r="MA579" s="30"/>
      <c r="MB579" s="30"/>
      <c r="MC579" s="30"/>
      <c r="MD579" s="30"/>
      <c r="ME579" s="30"/>
      <c r="MF579" s="30"/>
      <c r="MG579" s="30"/>
      <c r="MH579" s="30"/>
      <c r="MI579" s="30"/>
      <c r="MJ579" s="30"/>
      <c r="MK579" s="30"/>
      <c r="ML579" s="30"/>
      <c r="MM579" s="30"/>
      <c r="MN579" s="30"/>
      <c r="MO579" s="30"/>
      <c r="MP579" s="30"/>
      <c r="MQ579" s="30"/>
      <c r="MR579" s="30"/>
      <c r="MS579" s="30"/>
      <c r="MT579" s="30"/>
      <c r="MU579" s="30"/>
      <c r="MV579" s="30"/>
      <c r="MW579" s="30"/>
      <c r="MX579" s="30"/>
      <c r="MY579" s="30"/>
      <c r="MZ579" s="30"/>
      <c r="NA579" s="30"/>
      <c r="NB579" s="30"/>
      <c r="NC579" s="135"/>
      <c r="ND579" s="30"/>
      <c r="NE579" s="30"/>
      <c r="NF579" s="30"/>
      <c r="NG579" s="30"/>
      <c r="NH579" s="30"/>
      <c r="NI579" s="30"/>
      <c r="NJ579" s="30"/>
      <c r="NK579" s="30"/>
      <c r="NL579" s="30"/>
      <c r="NM579" s="30"/>
      <c r="NN579" s="30"/>
      <c r="NO579" s="30"/>
      <c r="NP579" s="30"/>
      <c r="NQ579" s="30"/>
      <c r="NR579" s="30"/>
      <c r="NS579" s="30"/>
      <c r="NT579" s="30"/>
      <c r="NU579" s="30"/>
      <c r="NV579" s="30"/>
      <c r="NW579" s="30"/>
      <c r="NX579" s="30"/>
      <c r="NY579" s="30"/>
      <c r="NZ579" s="30"/>
      <c r="OA579" s="30"/>
      <c r="OB579" s="30"/>
      <c r="OC579" s="30"/>
      <c r="OD579" s="30"/>
      <c r="OE579" s="30"/>
      <c r="OF579" s="30"/>
      <c r="OG579" s="30"/>
      <c r="OH579" s="30"/>
      <c r="OI579" s="30"/>
      <c r="OJ579" s="30"/>
      <c r="OK579" s="30"/>
      <c r="OL579" s="30"/>
      <c r="OM579" s="30">
        <f t="shared" si="1893"/>
        <v>1</v>
      </c>
      <c r="ON579" s="51"/>
    </row>
    <row r="580" spans="1:423" ht="36.75" hidden="1" customHeight="1">
      <c r="A580" s="356">
        <v>533</v>
      </c>
      <c r="B580" s="69">
        <v>167</v>
      </c>
      <c r="C580" s="70" t="s">
        <v>437</v>
      </c>
      <c r="D580" s="68" t="s">
        <v>2</v>
      </c>
      <c r="E580" s="70" t="s">
        <v>438</v>
      </c>
      <c r="F580" s="82" t="s">
        <v>2</v>
      </c>
      <c r="G580" s="14"/>
      <c r="H580" s="33" t="s">
        <v>821</v>
      </c>
      <c r="I580" s="57" t="s">
        <v>1277</v>
      </c>
      <c r="J580" s="54"/>
      <c r="K580" s="30" t="s">
        <v>636</v>
      </c>
      <c r="L580" s="30" t="s">
        <v>957</v>
      </c>
      <c r="M580" s="29" t="s">
        <v>986</v>
      </c>
      <c r="N580" s="93" t="s">
        <v>639</v>
      </c>
      <c r="O580" s="300" t="s">
        <v>27</v>
      </c>
      <c r="P580" s="300">
        <v>2</v>
      </c>
      <c r="Q580" s="30"/>
      <c r="R580" s="30"/>
      <c r="S580" s="30"/>
      <c r="T580" s="30"/>
      <c r="U580" s="30" t="s">
        <v>27</v>
      </c>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130"/>
      <c r="CP580" s="130"/>
      <c r="CQ580" s="130"/>
      <c r="CR580" s="130"/>
      <c r="CS580" s="130"/>
      <c r="CT580" s="130"/>
      <c r="CU580" s="130"/>
      <c r="CV580" s="130"/>
      <c r="CW580" s="130"/>
      <c r="CX580" s="130"/>
      <c r="CY580" s="30"/>
      <c r="CZ580" s="30"/>
      <c r="DA580" s="30"/>
      <c r="DB580" s="30"/>
      <c r="DC580" s="30"/>
      <c r="DD580" s="30"/>
      <c r="DE580" s="30"/>
      <c r="DF580" s="30"/>
      <c r="DG580" s="30"/>
      <c r="DH580" s="135"/>
      <c r="DI580" s="30"/>
      <c r="DJ580" s="30"/>
      <c r="DK580" s="30"/>
      <c r="DL580" s="30"/>
      <c r="DM580" s="30"/>
      <c r="DN580" s="30"/>
      <c r="DO580" s="30"/>
      <c r="DP580" s="30"/>
      <c r="DQ580" s="30"/>
      <c r="DR580" s="135"/>
      <c r="DS580" s="30"/>
      <c r="DT580" s="30"/>
      <c r="DU580" s="30"/>
      <c r="DV580" s="130"/>
      <c r="DW580" s="130"/>
      <c r="DX580" s="130"/>
      <c r="DY580" s="130"/>
      <c r="DZ580" s="130"/>
      <c r="EA580" s="130"/>
      <c r="EB580" s="130"/>
      <c r="EC580" s="130"/>
      <c r="ED580" s="130"/>
      <c r="EE580" s="130"/>
      <c r="EF580" s="130"/>
      <c r="EG580" s="130"/>
      <c r="EH580" s="130"/>
      <c r="EI580" s="130"/>
      <c r="EJ580" s="130"/>
      <c r="EK580" s="130"/>
      <c r="EL580" s="130"/>
      <c r="EM580" s="130"/>
      <c r="EN580" s="130"/>
      <c r="EO580" s="130"/>
      <c r="EP580" s="30"/>
      <c r="EQ580" s="30"/>
      <c r="ER580" s="30"/>
      <c r="ES580" s="30"/>
      <c r="ET580" s="30"/>
      <c r="EU580" s="30"/>
      <c r="EV580" s="30"/>
      <c r="EW580" s="30"/>
      <c r="EX580" s="30"/>
      <c r="EY580" s="152"/>
      <c r="EZ580" s="152"/>
      <c r="FA580" s="152" t="s">
        <v>1072</v>
      </c>
      <c r="FB580" s="30">
        <v>2</v>
      </c>
      <c r="FC580" s="30">
        <v>2</v>
      </c>
      <c r="FD580" s="30">
        <v>2</v>
      </c>
      <c r="FE580" s="30">
        <v>2</v>
      </c>
      <c r="FF580" s="23">
        <v>1</v>
      </c>
      <c r="FG580" s="23">
        <v>2</v>
      </c>
      <c r="FH580" s="30">
        <v>2</v>
      </c>
      <c r="FI580" s="30">
        <v>2</v>
      </c>
      <c r="FJ580" s="30">
        <v>2</v>
      </c>
      <c r="FK580" s="30">
        <v>2</v>
      </c>
      <c r="FL580" s="30">
        <v>2</v>
      </c>
      <c r="FM580" s="23">
        <v>2</v>
      </c>
      <c r="FN580" s="30">
        <v>2</v>
      </c>
      <c r="FO580" s="23">
        <v>1</v>
      </c>
      <c r="FP580" s="30">
        <v>2</v>
      </c>
      <c r="FQ580" s="30">
        <v>2</v>
      </c>
      <c r="FR580" s="30">
        <v>2</v>
      </c>
      <c r="FS580" s="30"/>
      <c r="FT580" s="214">
        <f>COUNTIF(FB580:FS580,"2")</f>
        <v>15</v>
      </c>
      <c r="FU580" s="215">
        <f t="shared" ref="FU580" si="1930">FT580/(FT580+FV580+FX580+FZ580)</f>
        <v>0.88235294117647056</v>
      </c>
      <c r="FV580" s="214">
        <f>COUNTIF(FB580:FS580,"1")</f>
        <v>2</v>
      </c>
      <c r="FW580" s="215">
        <f t="shared" ref="FW580" si="1931">FV580/(FT580+FV580+FX580+FZ580)</f>
        <v>0.11764705882352941</v>
      </c>
      <c r="FX580" s="214">
        <f>COUNTIF(FB580:FS580,"0")</f>
        <v>0</v>
      </c>
      <c r="FY580" s="215">
        <f t="shared" ref="FY580" si="1932">FX580/(FT580+FV580+FX580+FZ580)</f>
        <v>0</v>
      </c>
      <c r="FZ580" s="214">
        <f>COUNTIF(FB580:FS580,"KĐG")</f>
        <v>0</v>
      </c>
      <c r="GA580" s="215">
        <f t="shared" ref="GA580" si="1933">FZ580/(FT580+FV580+FX580+FZ580)</f>
        <v>0</v>
      </c>
      <c r="GB580" s="216">
        <f t="shared" ref="GB580" si="1934">(((FT580*2)+(FV580*1)+(FX580*0)))/(FT580+FV580+FX580)</f>
        <v>1.8823529411764706</v>
      </c>
      <c r="GC580" s="169" t="str">
        <f t="shared" ref="GC580" si="1935">IF(GA580&gt;=50%,"KĐG",IF(GB580&gt;=1.6,"ĐMT",IF(GB580&gt;=1,"CCG","CĐ")))</f>
        <v>ĐMT</v>
      </c>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130"/>
      <c r="LE580" s="130"/>
      <c r="LF580" s="130"/>
      <c r="LG580" s="130"/>
      <c r="LH580" s="130"/>
      <c r="LI580" s="130"/>
      <c r="LJ580" s="130"/>
      <c r="LK580" s="130"/>
      <c r="LL580" s="130"/>
      <c r="LM580" s="130"/>
      <c r="LN580" s="130"/>
      <c r="LO580" s="130"/>
      <c r="LP580" s="130"/>
      <c r="LQ580" s="130"/>
      <c r="LR580" s="130"/>
      <c r="LS580" s="130"/>
      <c r="LT580" s="130"/>
      <c r="LU580" s="130"/>
      <c r="LV580" s="130"/>
      <c r="LW580" s="130"/>
      <c r="LX580" s="135"/>
      <c r="LY580" s="30"/>
      <c r="LZ580" s="30"/>
      <c r="MA580" s="30"/>
      <c r="MB580" s="30"/>
      <c r="MC580" s="30"/>
      <c r="MD580" s="30"/>
      <c r="ME580" s="30"/>
      <c r="MF580" s="30"/>
      <c r="MG580" s="30"/>
      <c r="MH580" s="30"/>
      <c r="MI580" s="30"/>
      <c r="MJ580" s="30"/>
      <c r="MK580" s="30"/>
      <c r="ML580" s="30"/>
      <c r="MM580" s="30"/>
      <c r="MN580" s="30"/>
      <c r="MO580" s="30"/>
      <c r="MP580" s="30"/>
      <c r="MQ580" s="30"/>
      <c r="MR580" s="30"/>
      <c r="MS580" s="30"/>
      <c r="MT580" s="30"/>
      <c r="MU580" s="30"/>
      <c r="MV580" s="30"/>
      <c r="MW580" s="30"/>
      <c r="MX580" s="30"/>
      <c r="MY580" s="30"/>
      <c r="MZ580" s="30"/>
      <c r="NA580" s="30"/>
      <c r="NB580" s="30"/>
      <c r="NC580" s="135"/>
      <c r="ND580" s="30"/>
      <c r="NE580" s="30"/>
      <c r="NF580" s="30"/>
      <c r="NG580" s="30"/>
      <c r="NH580" s="30"/>
      <c r="NI580" s="30"/>
      <c r="NJ580" s="30"/>
      <c r="NK580" s="30"/>
      <c r="NL580" s="30"/>
      <c r="NM580" s="30"/>
      <c r="NN580" s="30"/>
      <c r="NO580" s="30"/>
      <c r="NP580" s="30"/>
      <c r="NQ580" s="30"/>
      <c r="NR580" s="30"/>
      <c r="NS580" s="30"/>
      <c r="NT580" s="30"/>
      <c r="NU580" s="30"/>
      <c r="NV580" s="30"/>
      <c r="NW580" s="30"/>
      <c r="NX580" s="30"/>
      <c r="NY580" s="30"/>
      <c r="NZ580" s="30"/>
      <c r="OA580" s="30"/>
      <c r="OB580" s="30"/>
      <c r="OC580" s="30"/>
      <c r="OD580" s="30"/>
      <c r="OE580" s="30"/>
      <c r="OF580" s="30"/>
      <c r="OG580" s="30"/>
      <c r="OH580" s="30"/>
      <c r="OI580" s="30"/>
      <c r="OJ580" s="30"/>
      <c r="OK580" s="30"/>
      <c r="OL580" s="30"/>
      <c r="OM580" s="30">
        <f t="shared" si="1893"/>
        <v>1</v>
      </c>
      <c r="ON580" s="51"/>
    </row>
    <row r="581" spans="1:423" ht="72.75" hidden="1" customHeight="1">
      <c r="A581" s="356"/>
      <c r="B581" s="69">
        <v>167</v>
      </c>
      <c r="C581" s="70" t="s">
        <v>437</v>
      </c>
      <c r="D581" s="68" t="s">
        <v>2</v>
      </c>
      <c r="E581" s="70" t="s">
        <v>438</v>
      </c>
      <c r="F581" s="82" t="s">
        <v>2</v>
      </c>
      <c r="G581" s="14"/>
      <c r="H581" s="33" t="s">
        <v>821</v>
      </c>
      <c r="I581" s="57" t="s">
        <v>823</v>
      </c>
      <c r="J581" s="54"/>
      <c r="K581" s="30" t="s">
        <v>636</v>
      </c>
      <c r="L581" s="30" t="s">
        <v>957</v>
      </c>
      <c r="M581" s="29" t="s">
        <v>986</v>
      </c>
      <c r="N581" s="93" t="s">
        <v>639</v>
      </c>
      <c r="O581" s="301"/>
      <c r="P581" s="301"/>
      <c r="Q581" s="30"/>
      <c r="R581" s="30"/>
      <c r="S581" s="30"/>
      <c r="T581" s="30"/>
      <c r="U581" s="30"/>
      <c r="V581" s="30"/>
      <c r="W581" s="30"/>
      <c r="X581" s="30" t="s">
        <v>27</v>
      </c>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130"/>
      <c r="CP581" s="130"/>
      <c r="CQ581" s="130"/>
      <c r="CR581" s="130"/>
      <c r="CS581" s="130"/>
      <c r="CT581" s="130"/>
      <c r="CU581" s="130"/>
      <c r="CV581" s="130"/>
      <c r="CW581" s="130"/>
      <c r="CX581" s="130"/>
      <c r="CY581" s="30"/>
      <c r="CZ581" s="30"/>
      <c r="DA581" s="30"/>
      <c r="DB581" s="30"/>
      <c r="DC581" s="30"/>
      <c r="DD581" s="30"/>
      <c r="DE581" s="30"/>
      <c r="DF581" s="30"/>
      <c r="DG581" s="30"/>
      <c r="DH581" s="135"/>
      <c r="DI581" s="30"/>
      <c r="DJ581" s="30"/>
      <c r="DK581" s="30"/>
      <c r="DL581" s="30"/>
      <c r="DM581" s="30"/>
      <c r="DN581" s="30"/>
      <c r="DO581" s="30"/>
      <c r="DP581" s="30"/>
      <c r="DQ581" s="30"/>
      <c r="DR581" s="135"/>
      <c r="DS581" s="30"/>
      <c r="DT581" s="30"/>
      <c r="DU581" s="30"/>
      <c r="DV581" s="130"/>
      <c r="DW581" s="130"/>
      <c r="DX581" s="130"/>
      <c r="DY581" s="130"/>
      <c r="DZ581" s="130"/>
      <c r="EA581" s="130"/>
      <c r="EB581" s="130"/>
      <c r="EC581" s="130"/>
      <c r="ED581" s="130"/>
      <c r="EE581" s="130"/>
      <c r="EF581" s="130"/>
      <c r="EG581" s="130"/>
      <c r="EH581" s="130"/>
      <c r="EI581" s="130"/>
      <c r="EJ581" s="130"/>
      <c r="EK581" s="130"/>
      <c r="EL581" s="130"/>
      <c r="EM581" s="130"/>
      <c r="EN581" s="130"/>
      <c r="EO581" s="130"/>
      <c r="EP581" s="30"/>
      <c r="EQ581" s="30"/>
      <c r="ER581" s="30"/>
      <c r="ES581" s="30"/>
      <c r="ET581" s="30"/>
      <c r="EU581" s="30"/>
      <c r="EV581" s="30"/>
      <c r="EW581" s="30"/>
      <c r="EX581" s="30"/>
      <c r="EY581" s="135"/>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30"/>
      <c r="IR581" s="30"/>
      <c r="IS581" s="30"/>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c r="JW581" s="30"/>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30"/>
      <c r="KX581" s="30"/>
      <c r="KY581" s="30"/>
      <c r="KZ581" s="30"/>
      <c r="LA581" s="30"/>
      <c r="LB581" s="30"/>
      <c r="LC581" s="30"/>
      <c r="LD581" s="130"/>
      <c r="LE581" s="130"/>
      <c r="LF581" s="130"/>
      <c r="LG581" s="130"/>
      <c r="LH581" s="130"/>
      <c r="LI581" s="130"/>
      <c r="LJ581" s="130"/>
      <c r="LK581" s="130"/>
      <c r="LL581" s="130"/>
      <c r="LM581" s="130"/>
      <c r="LN581" s="130"/>
      <c r="LO581" s="130"/>
      <c r="LP581" s="130"/>
      <c r="LQ581" s="130"/>
      <c r="LR581" s="130"/>
      <c r="LS581" s="130"/>
      <c r="LT581" s="130"/>
      <c r="LU581" s="130"/>
      <c r="LV581" s="130"/>
      <c r="LW581" s="130"/>
      <c r="LX581" s="135"/>
      <c r="LY581" s="30"/>
      <c r="LZ581" s="30"/>
      <c r="MA581" s="30"/>
      <c r="MB581" s="30"/>
      <c r="MC581" s="30"/>
      <c r="MD581" s="30"/>
      <c r="ME581" s="30"/>
      <c r="MF581" s="30"/>
      <c r="MG581" s="30"/>
      <c r="MH581" s="30"/>
      <c r="MI581" s="30"/>
      <c r="MJ581" s="30"/>
      <c r="MK581" s="30"/>
      <c r="ML581" s="30"/>
      <c r="MM581" s="30"/>
      <c r="MN581" s="30"/>
      <c r="MO581" s="30"/>
      <c r="MP581" s="30"/>
      <c r="MQ581" s="30"/>
      <c r="MR581" s="30"/>
      <c r="MS581" s="30"/>
      <c r="MT581" s="30"/>
      <c r="MU581" s="30"/>
      <c r="MV581" s="30"/>
      <c r="MW581" s="30"/>
      <c r="MX581" s="30"/>
      <c r="MY581" s="30"/>
      <c r="MZ581" s="30"/>
      <c r="NA581" s="30"/>
      <c r="NB581" s="30"/>
      <c r="NC581" s="135"/>
      <c r="ND581" s="30"/>
      <c r="NE581" s="30"/>
      <c r="NF581" s="30"/>
      <c r="NG581" s="30"/>
      <c r="NH581" s="30"/>
      <c r="NI581" s="30"/>
      <c r="NJ581" s="30"/>
      <c r="NK581" s="30"/>
      <c r="NL581" s="30"/>
      <c r="NM581" s="30"/>
      <c r="NN581" s="30"/>
      <c r="NO581" s="30"/>
      <c r="NP581" s="30"/>
      <c r="NQ581" s="30"/>
      <c r="NR581" s="30"/>
      <c r="NS581" s="30"/>
      <c r="NT581" s="30"/>
      <c r="NU581" s="30"/>
      <c r="NV581" s="30"/>
      <c r="NW581" s="30"/>
      <c r="NX581" s="30"/>
      <c r="NY581" s="30"/>
      <c r="NZ581" s="30"/>
      <c r="OA581" s="30"/>
      <c r="OB581" s="30"/>
      <c r="OC581" s="30"/>
      <c r="OD581" s="30"/>
      <c r="OE581" s="30"/>
      <c r="OF581" s="30"/>
      <c r="OG581" s="30"/>
      <c r="OH581" s="30"/>
      <c r="OI581" s="30"/>
      <c r="OJ581" s="30"/>
      <c r="OK581" s="30"/>
      <c r="OL581" s="30"/>
      <c r="OM581" s="30">
        <f t="shared" si="1893"/>
        <v>1</v>
      </c>
      <c r="ON581" s="51"/>
    </row>
    <row r="582" spans="1:423" ht="45.75" hidden="1" customHeight="1">
      <c r="A582" s="356"/>
      <c r="B582" s="69">
        <v>167</v>
      </c>
      <c r="C582" s="70" t="s">
        <v>437</v>
      </c>
      <c r="D582" s="68" t="s">
        <v>2</v>
      </c>
      <c r="E582" s="70" t="s">
        <v>438</v>
      </c>
      <c r="F582" s="82" t="s">
        <v>2</v>
      </c>
      <c r="G582" s="14"/>
      <c r="H582" s="33" t="s">
        <v>821</v>
      </c>
      <c r="I582" s="57" t="s">
        <v>822</v>
      </c>
      <c r="J582" s="54"/>
      <c r="K582" s="30" t="s">
        <v>636</v>
      </c>
      <c r="L582" s="30" t="s">
        <v>957</v>
      </c>
      <c r="M582" s="29" t="s">
        <v>986</v>
      </c>
      <c r="N582" s="93" t="s">
        <v>639</v>
      </c>
      <c r="O582" s="301"/>
      <c r="P582" s="301"/>
      <c r="Q582" s="30"/>
      <c r="R582" s="30"/>
      <c r="S582" s="30"/>
      <c r="T582" s="28"/>
      <c r="U582" s="30"/>
      <c r="V582" s="30"/>
      <c r="W582" s="30"/>
      <c r="X582" s="30"/>
      <c r="Y582" s="30" t="s">
        <v>27</v>
      </c>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130"/>
      <c r="CP582" s="130"/>
      <c r="CQ582" s="130"/>
      <c r="CR582" s="130"/>
      <c r="CS582" s="130"/>
      <c r="CT582" s="130"/>
      <c r="CU582" s="130"/>
      <c r="CV582" s="130"/>
      <c r="CW582" s="130"/>
      <c r="CX582" s="130"/>
      <c r="CY582" s="30"/>
      <c r="CZ582" s="30"/>
      <c r="DA582" s="30"/>
      <c r="DB582" s="30"/>
      <c r="DC582" s="30"/>
      <c r="DD582" s="30"/>
      <c r="DE582" s="30"/>
      <c r="DF582" s="30"/>
      <c r="DG582" s="30"/>
      <c r="DH582" s="135"/>
      <c r="DI582" s="30"/>
      <c r="DJ582" s="30"/>
      <c r="DK582" s="30"/>
      <c r="DL582" s="30"/>
      <c r="DM582" s="30"/>
      <c r="DN582" s="30"/>
      <c r="DO582" s="30"/>
      <c r="DP582" s="30"/>
      <c r="DQ582" s="30"/>
      <c r="DR582" s="135"/>
      <c r="DS582" s="30"/>
      <c r="DT582" s="30"/>
      <c r="DU582" s="30"/>
      <c r="DV582" s="130"/>
      <c r="DW582" s="130"/>
      <c r="DX582" s="130"/>
      <c r="DY582" s="130"/>
      <c r="DZ582" s="130"/>
      <c r="EA582" s="130"/>
      <c r="EB582" s="130"/>
      <c r="EC582" s="130"/>
      <c r="ED582" s="130"/>
      <c r="EE582" s="130"/>
      <c r="EF582" s="130"/>
      <c r="EG582" s="130"/>
      <c r="EH582" s="130"/>
      <c r="EI582" s="130"/>
      <c r="EJ582" s="130"/>
      <c r="EK582" s="130"/>
      <c r="EL582" s="130"/>
      <c r="EM582" s="130"/>
      <c r="EN582" s="130"/>
      <c r="EO582" s="130"/>
      <c r="EP582" s="30"/>
      <c r="EQ582" s="30"/>
      <c r="ER582" s="30"/>
      <c r="ES582" s="30"/>
      <c r="ET582" s="30"/>
      <c r="EU582" s="30"/>
      <c r="EV582" s="30"/>
      <c r="EW582" s="30"/>
      <c r="EX582" s="30"/>
      <c r="EY582" s="135"/>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130"/>
      <c r="LE582" s="130"/>
      <c r="LF582" s="130"/>
      <c r="LG582" s="130"/>
      <c r="LH582" s="130"/>
      <c r="LI582" s="130"/>
      <c r="LJ582" s="130"/>
      <c r="LK582" s="130"/>
      <c r="LL582" s="130"/>
      <c r="LM582" s="130"/>
      <c r="LN582" s="130"/>
      <c r="LO582" s="130"/>
      <c r="LP582" s="130"/>
      <c r="LQ582" s="130"/>
      <c r="LR582" s="130"/>
      <c r="LS582" s="130"/>
      <c r="LT582" s="130"/>
      <c r="LU582" s="130"/>
      <c r="LV582" s="130"/>
      <c r="LW582" s="130"/>
      <c r="LX582" s="135"/>
      <c r="LY582" s="30"/>
      <c r="LZ582" s="30"/>
      <c r="MA582" s="30"/>
      <c r="MB582" s="30"/>
      <c r="MC582" s="30"/>
      <c r="MD582" s="30"/>
      <c r="ME582" s="30"/>
      <c r="MF582" s="30"/>
      <c r="MG582" s="30"/>
      <c r="MH582" s="30"/>
      <c r="MI582" s="30"/>
      <c r="MJ582" s="30"/>
      <c r="MK582" s="30"/>
      <c r="ML582" s="30"/>
      <c r="MM582" s="30"/>
      <c r="MN582" s="30"/>
      <c r="MO582" s="30"/>
      <c r="MP582" s="30"/>
      <c r="MQ582" s="30"/>
      <c r="MR582" s="30"/>
      <c r="MS582" s="30"/>
      <c r="MT582" s="30"/>
      <c r="MU582" s="30"/>
      <c r="MV582" s="30"/>
      <c r="MW582" s="30"/>
      <c r="MX582" s="30"/>
      <c r="MY582" s="30"/>
      <c r="MZ582" s="30"/>
      <c r="NA582" s="30"/>
      <c r="NB582" s="30"/>
      <c r="NC582" s="135"/>
      <c r="ND582" s="30"/>
      <c r="NE582" s="30"/>
      <c r="NF582" s="30"/>
      <c r="NG582" s="30"/>
      <c r="NH582" s="30"/>
      <c r="NI582" s="30"/>
      <c r="NJ582" s="30"/>
      <c r="NK582" s="30"/>
      <c r="NL582" s="30"/>
      <c r="NM582" s="30"/>
      <c r="NN582" s="30"/>
      <c r="NO582" s="30"/>
      <c r="NP582" s="30"/>
      <c r="NQ582" s="30"/>
      <c r="NR582" s="30"/>
      <c r="NS582" s="30"/>
      <c r="NT582" s="30"/>
      <c r="NU582" s="30"/>
      <c r="NV582" s="30"/>
      <c r="NW582" s="30"/>
      <c r="NX582" s="30"/>
      <c r="NY582" s="30"/>
      <c r="NZ582" s="30"/>
      <c r="OA582" s="30"/>
      <c r="OB582" s="30"/>
      <c r="OC582" s="30"/>
      <c r="OD582" s="30"/>
      <c r="OE582" s="30"/>
      <c r="OF582" s="30"/>
      <c r="OG582" s="30"/>
      <c r="OH582" s="30"/>
      <c r="OI582" s="30"/>
      <c r="OJ582" s="30"/>
      <c r="OK582" s="30"/>
      <c r="OL582" s="30"/>
      <c r="OM582" s="30">
        <f t="shared" si="1893"/>
        <v>1</v>
      </c>
      <c r="ON582" s="51"/>
    </row>
    <row r="583" spans="1:423" ht="36.75" hidden="1" customHeight="1">
      <c r="A583" s="356"/>
      <c r="B583" s="69">
        <v>167</v>
      </c>
      <c r="C583" s="70" t="s">
        <v>437</v>
      </c>
      <c r="D583" s="68" t="s">
        <v>2</v>
      </c>
      <c r="E583" s="70" t="s">
        <v>438</v>
      </c>
      <c r="F583" s="82" t="s">
        <v>2</v>
      </c>
      <c r="G583" s="14"/>
      <c r="H583" s="33" t="s">
        <v>821</v>
      </c>
      <c r="I583" s="57" t="s">
        <v>1293</v>
      </c>
      <c r="J583" s="54"/>
      <c r="K583" s="30" t="s">
        <v>636</v>
      </c>
      <c r="L583" s="30" t="s">
        <v>957</v>
      </c>
      <c r="M583" s="29" t="s">
        <v>986</v>
      </c>
      <c r="N583" s="93" t="s">
        <v>639</v>
      </c>
      <c r="O583" s="302"/>
      <c r="P583" s="302"/>
      <c r="Q583" s="30"/>
      <c r="R583" s="30"/>
      <c r="S583" s="30"/>
      <c r="T583" s="30"/>
      <c r="U583" s="30"/>
      <c r="V583" s="30" t="s">
        <v>27</v>
      </c>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130"/>
      <c r="CP583" s="130"/>
      <c r="CQ583" s="130"/>
      <c r="CR583" s="130"/>
      <c r="CS583" s="130"/>
      <c r="CT583" s="130"/>
      <c r="CU583" s="130"/>
      <c r="CV583" s="130"/>
      <c r="CW583" s="130"/>
      <c r="CX583" s="130"/>
      <c r="CY583" s="30"/>
      <c r="CZ583" s="30"/>
      <c r="DA583" s="30"/>
      <c r="DB583" s="30"/>
      <c r="DC583" s="30"/>
      <c r="DD583" s="30"/>
      <c r="DE583" s="30"/>
      <c r="DF583" s="30"/>
      <c r="DG583" s="30"/>
      <c r="DH583" s="135"/>
      <c r="DI583" s="30"/>
      <c r="DJ583" s="30"/>
      <c r="DK583" s="30"/>
      <c r="DL583" s="30"/>
      <c r="DM583" s="30"/>
      <c r="DN583" s="30"/>
      <c r="DO583" s="30"/>
      <c r="DP583" s="30"/>
      <c r="DQ583" s="30"/>
      <c r="DR583" s="135"/>
      <c r="DS583" s="30"/>
      <c r="DT583" s="30"/>
      <c r="DU583" s="30"/>
      <c r="DV583" s="130"/>
      <c r="DW583" s="130"/>
      <c r="DX583" s="130"/>
      <c r="DY583" s="130"/>
      <c r="DZ583" s="130"/>
      <c r="EA583" s="130"/>
      <c r="EB583" s="130"/>
      <c r="EC583" s="130"/>
      <c r="ED583" s="130"/>
      <c r="EE583" s="130"/>
      <c r="EF583" s="130"/>
      <c r="EG583" s="130"/>
      <c r="EH583" s="130"/>
      <c r="EI583" s="130"/>
      <c r="EJ583" s="130"/>
      <c r="EK583" s="130"/>
      <c r="EL583" s="130"/>
      <c r="EM583" s="130"/>
      <c r="EN583" s="130"/>
      <c r="EO583" s="130"/>
      <c r="EP583" s="30"/>
      <c r="EQ583" s="30"/>
      <c r="ER583" s="30"/>
      <c r="ES583" s="30"/>
      <c r="ET583" s="30"/>
      <c r="EU583" s="30"/>
      <c r="EV583" s="30"/>
      <c r="EW583" s="30"/>
      <c r="EX583" s="30"/>
      <c r="EY583" s="135"/>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152" t="s">
        <v>1068</v>
      </c>
      <c r="GE583" s="152" t="s">
        <v>1068</v>
      </c>
      <c r="GF583" s="30">
        <v>2</v>
      </c>
      <c r="GG583" s="30">
        <v>1</v>
      </c>
      <c r="GH583" s="30">
        <v>2</v>
      </c>
      <c r="GI583" s="30">
        <v>2</v>
      </c>
      <c r="GJ583" s="23">
        <v>1</v>
      </c>
      <c r="GK583" s="23">
        <v>1</v>
      </c>
      <c r="GL583" s="30">
        <v>2</v>
      </c>
      <c r="GM583" s="30">
        <v>2</v>
      </c>
      <c r="GN583" s="30">
        <v>2</v>
      </c>
      <c r="GO583" s="30">
        <v>2</v>
      </c>
      <c r="GP583" s="30">
        <v>2</v>
      </c>
      <c r="GQ583" s="30">
        <v>2</v>
      </c>
      <c r="GR583" s="30">
        <v>2</v>
      </c>
      <c r="GS583" s="23">
        <v>1</v>
      </c>
      <c r="GT583" s="30">
        <v>2</v>
      </c>
      <c r="GU583" s="30">
        <v>2</v>
      </c>
      <c r="GV583" s="30">
        <v>2</v>
      </c>
      <c r="GW583" s="30"/>
      <c r="GX583" s="30">
        <v>2</v>
      </c>
      <c r="GY583" s="224">
        <f>COUNTIF(GF583:GX583,"2")</f>
        <v>14</v>
      </c>
      <c r="GZ583" s="225">
        <f t="shared" ref="GZ583" si="1936">GY583/(GY583+HA583+HC583+HE583)</f>
        <v>0.77777777777777779</v>
      </c>
      <c r="HA583" s="224">
        <f>COUNTIF(GG583:GX583,"1")</f>
        <v>4</v>
      </c>
      <c r="HB583" s="225">
        <f t="shared" ref="HB583" si="1937">HA583/(GY583+HA583+HC583+HE583)</f>
        <v>0.22222222222222221</v>
      </c>
      <c r="HC583" s="224">
        <f>COUNTIF(GG583:GX583,"0")</f>
        <v>0</v>
      </c>
      <c r="HD583" s="225">
        <f t="shared" ref="HD583" si="1938">HC583/(GY583+HA583+HC583+HE583)</f>
        <v>0</v>
      </c>
      <c r="HE583" s="224">
        <f>COUNTIF(GG583:GX583,"KĐG")</f>
        <v>0</v>
      </c>
      <c r="HF583" s="225">
        <f t="shared" ref="HF583" si="1939">HE583/(GY583+HA583+HC583+HE583)</f>
        <v>0</v>
      </c>
      <c r="HG583" s="226">
        <f t="shared" ref="HG583" si="1940">(((GY583*2)+(HA583*1)+(HC583*0)))/(GY583+HA583+HC583)</f>
        <v>1.7777777777777777</v>
      </c>
      <c r="HH583" s="169" t="str">
        <f t="shared" ref="HH583" si="1941">IF(HF583&gt;=50%,"KĐG",IF(HG583&gt;=1.6,"ĐMT",IF(HG583&gt;=1,"CCG","CĐ")))</f>
        <v>ĐMT</v>
      </c>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c r="JW583" s="30"/>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30"/>
      <c r="KX583" s="30"/>
      <c r="KY583" s="30"/>
      <c r="KZ583" s="30"/>
      <c r="LA583" s="30"/>
      <c r="LB583" s="30"/>
      <c r="LC583" s="30"/>
      <c r="LD583" s="130"/>
      <c r="LE583" s="130"/>
      <c r="LF583" s="130"/>
      <c r="LG583" s="130"/>
      <c r="LH583" s="130"/>
      <c r="LI583" s="130"/>
      <c r="LJ583" s="130"/>
      <c r="LK583" s="130"/>
      <c r="LL583" s="130"/>
      <c r="LM583" s="130"/>
      <c r="LN583" s="130"/>
      <c r="LO583" s="130"/>
      <c r="LP583" s="130"/>
      <c r="LQ583" s="130"/>
      <c r="LR583" s="130"/>
      <c r="LS583" s="130"/>
      <c r="LT583" s="130"/>
      <c r="LU583" s="130"/>
      <c r="LV583" s="130"/>
      <c r="LW583" s="130"/>
      <c r="LX583" s="135"/>
      <c r="LY583" s="30"/>
      <c r="LZ583" s="30"/>
      <c r="MA583" s="30"/>
      <c r="MB583" s="30"/>
      <c r="MC583" s="30"/>
      <c r="MD583" s="30"/>
      <c r="ME583" s="30"/>
      <c r="MF583" s="30"/>
      <c r="MG583" s="30"/>
      <c r="MH583" s="30"/>
      <c r="MI583" s="30"/>
      <c r="MJ583" s="30"/>
      <c r="MK583" s="30"/>
      <c r="ML583" s="30"/>
      <c r="MM583" s="30"/>
      <c r="MN583" s="30"/>
      <c r="MO583" s="30"/>
      <c r="MP583" s="30"/>
      <c r="MQ583" s="30"/>
      <c r="MR583" s="30"/>
      <c r="MS583" s="30"/>
      <c r="MT583" s="30"/>
      <c r="MU583" s="30"/>
      <c r="MV583" s="30"/>
      <c r="MW583" s="30"/>
      <c r="MX583" s="30"/>
      <c r="MY583" s="30"/>
      <c r="MZ583" s="30"/>
      <c r="NA583" s="30"/>
      <c r="NB583" s="30"/>
      <c r="NC583" s="135"/>
      <c r="ND583" s="30"/>
      <c r="NE583" s="30"/>
      <c r="NF583" s="30"/>
      <c r="NG583" s="30"/>
      <c r="NH583" s="30"/>
      <c r="NI583" s="30"/>
      <c r="NJ583" s="30"/>
      <c r="NK583" s="30"/>
      <c r="NL583" s="30"/>
      <c r="NM583" s="30"/>
      <c r="NN583" s="30"/>
      <c r="NO583" s="30"/>
      <c r="NP583" s="30"/>
      <c r="NQ583" s="30"/>
      <c r="NR583" s="30"/>
      <c r="NS583" s="30"/>
      <c r="NT583" s="30"/>
      <c r="NU583" s="30"/>
      <c r="NV583" s="30"/>
      <c r="NW583" s="30"/>
      <c r="NX583" s="30"/>
      <c r="NY583" s="30"/>
      <c r="NZ583" s="30"/>
      <c r="OA583" s="30"/>
      <c r="OB583" s="30"/>
      <c r="OC583" s="30"/>
      <c r="OD583" s="30"/>
      <c r="OE583" s="30"/>
      <c r="OF583" s="30"/>
      <c r="OG583" s="30"/>
      <c r="OH583" s="30"/>
      <c r="OI583" s="30"/>
      <c r="OJ583" s="30"/>
      <c r="OK583" s="30"/>
      <c r="OL583" s="30"/>
      <c r="OM583" s="30">
        <f t="shared" si="1893"/>
        <v>1</v>
      </c>
      <c r="ON583" s="51"/>
    </row>
    <row r="584" spans="1:423" ht="43.5" hidden="1" customHeight="1">
      <c r="A584" s="95">
        <v>538</v>
      </c>
      <c r="B584" s="51">
        <v>168</v>
      </c>
      <c r="C584" s="16" t="s">
        <v>69</v>
      </c>
      <c r="D584" s="14" t="s">
        <v>2</v>
      </c>
      <c r="E584" s="16" t="s">
        <v>31</v>
      </c>
      <c r="F584" s="82" t="s">
        <v>2</v>
      </c>
      <c r="G584" s="29"/>
      <c r="H584" s="89" t="s">
        <v>31</v>
      </c>
      <c r="I584" s="57" t="s">
        <v>1198</v>
      </c>
      <c r="J584" s="54"/>
      <c r="K584" s="30" t="s">
        <v>636</v>
      </c>
      <c r="L584" s="30" t="s">
        <v>957</v>
      </c>
      <c r="M584" s="29" t="s">
        <v>986</v>
      </c>
      <c r="N584" s="93" t="s">
        <v>981</v>
      </c>
      <c r="O584" s="105" t="s">
        <v>27</v>
      </c>
      <c r="P584" s="54"/>
      <c r="Q584" s="30"/>
      <c r="R584" s="30"/>
      <c r="S584" s="30" t="s">
        <v>27</v>
      </c>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152" t="s">
        <v>1066</v>
      </c>
      <c r="CN584" s="152"/>
      <c r="CO584" s="152"/>
      <c r="CP584" s="30">
        <v>2</v>
      </c>
      <c r="CQ584" s="30">
        <v>2</v>
      </c>
      <c r="CR584" s="30">
        <v>2</v>
      </c>
      <c r="CS584" s="30">
        <v>2</v>
      </c>
      <c r="CT584" s="23">
        <v>2</v>
      </c>
      <c r="CU584" s="23">
        <v>2</v>
      </c>
      <c r="CV584" s="30">
        <v>2</v>
      </c>
      <c r="CW584" s="30">
        <v>2</v>
      </c>
      <c r="CX584" s="30">
        <v>2</v>
      </c>
      <c r="CY584" s="30">
        <v>2</v>
      </c>
      <c r="CZ584" s="30">
        <v>2</v>
      </c>
      <c r="DA584" s="23">
        <v>2</v>
      </c>
      <c r="DB584" s="30">
        <v>2</v>
      </c>
      <c r="DC584" s="23">
        <v>2</v>
      </c>
      <c r="DD584" s="30">
        <v>2</v>
      </c>
      <c r="DE584" s="30">
        <v>2</v>
      </c>
      <c r="DF584" s="30">
        <v>2</v>
      </c>
      <c r="DG584" s="30"/>
      <c r="DH584" s="201">
        <f>COUNTIF(CP584:DG584,"2")</f>
        <v>17</v>
      </c>
      <c r="DI584" s="198">
        <f t="shared" ref="DI584" si="1942">DH584/(DH584+DJ584+DL584+DN584)</f>
        <v>1</v>
      </c>
      <c r="DJ584" s="201">
        <f>COUNTIF(CP584:DG584,"1")</f>
        <v>0</v>
      </c>
      <c r="DK584" s="198">
        <f t="shared" ref="DK584" si="1943">DJ584/(DH584+DJ584+DL584+DN584)</f>
        <v>0</v>
      </c>
      <c r="DL584" s="201">
        <f>COUNTIF(CP584:DG584,"0")</f>
        <v>0</v>
      </c>
      <c r="DM584" s="198">
        <f t="shared" ref="DM584" si="1944">DL584/(DH584+DJ584+DL584+DN584)</f>
        <v>0</v>
      </c>
      <c r="DN584" s="201">
        <f>COUNTIF(CP584:DG584,"KĐG")</f>
        <v>0</v>
      </c>
      <c r="DO584" s="198">
        <f t="shared" ref="DO584" si="1945">DN584/(DH584+DJ584+DL584+DN584)</f>
        <v>0</v>
      </c>
      <c r="DP584" s="199">
        <f t="shared" ref="DP584" si="1946">(((DH584*2)+(DJ584*1)+(DL584*0)))/(DH584+DJ584+DL584)</f>
        <v>2</v>
      </c>
      <c r="DQ584" s="169" t="str">
        <f t="shared" ref="DQ584" si="1947">IF(DO584&gt;=50%,"KĐG",IF(DP584&gt;=1.6,"ĐMT",IF(DP584&gt;=1,"CCG","CĐ")))</f>
        <v>ĐMT</v>
      </c>
      <c r="DR584" s="135"/>
      <c r="DS584" s="30"/>
      <c r="DT584" s="30"/>
      <c r="DU584" s="30"/>
      <c r="DV584" s="130"/>
      <c r="DW584" s="130"/>
      <c r="DX584" s="130"/>
      <c r="DY584" s="130"/>
      <c r="DZ584" s="130"/>
      <c r="EA584" s="130"/>
      <c r="EB584" s="130"/>
      <c r="EC584" s="130"/>
      <c r="ED584" s="130"/>
      <c r="EE584" s="130"/>
      <c r="EF584" s="130"/>
      <c r="EG584" s="130"/>
      <c r="EH584" s="130"/>
      <c r="EI584" s="130"/>
      <c r="EJ584" s="130"/>
      <c r="EK584" s="130"/>
      <c r="EL584" s="130"/>
      <c r="EM584" s="130"/>
      <c r="EN584" s="130"/>
      <c r="EO584" s="130"/>
      <c r="EP584" s="30"/>
      <c r="EQ584" s="30"/>
      <c r="ER584" s="30"/>
      <c r="ES584" s="30"/>
      <c r="ET584" s="30"/>
      <c r="EU584" s="30"/>
      <c r="EV584" s="30"/>
      <c r="EW584" s="30"/>
      <c r="EX584" s="30"/>
      <c r="EY584" s="135"/>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c r="IM584" s="30"/>
      <c r="IN584" s="30"/>
      <c r="IO584" s="30"/>
      <c r="IP584" s="30"/>
      <c r="IQ584" s="30"/>
      <c r="IR584" s="30"/>
      <c r="IS584" s="30"/>
      <c r="IT584" s="30"/>
      <c r="IU584" s="30"/>
      <c r="IV584" s="30"/>
      <c r="IW584" s="30"/>
      <c r="IX584" s="30"/>
      <c r="IY584" s="30"/>
      <c r="IZ584" s="30"/>
      <c r="JA584" s="30"/>
      <c r="JB584" s="30"/>
      <c r="JC584" s="30"/>
      <c r="JD584" s="30"/>
      <c r="JE584" s="30"/>
      <c r="JF584" s="30"/>
      <c r="JG584" s="30"/>
      <c r="JH584" s="30"/>
      <c r="JI584" s="30"/>
      <c r="JJ584" s="30"/>
      <c r="JK584" s="30"/>
      <c r="JL584" s="30"/>
      <c r="JM584" s="30"/>
      <c r="JN584" s="30"/>
      <c r="JO584" s="30"/>
      <c r="JP584" s="30"/>
      <c r="JQ584" s="30"/>
      <c r="JR584" s="30"/>
      <c r="JS584" s="30"/>
      <c r="JT584" s="30"/>
      <c r="JU584" s="30"/>
      <c r="JV584" s="30"/>
      <c r="JW584" s="30"/>
      <c r="JX584" s="30"/>
      <c r="JY584" s="30"/>
      <c r="JZ584" s="30"/>
      <c r="KA584" s="30"/>
      <c r="KB584" s="30"/>
      <c r="KC584" s="30"/>
      <c r="KD584" s="30"/>
      <c r="KE584" s="30"/>
      <c r="KF584" s="30"/>
      <c r="KG584" s="30"/>
      <c r="KH584" s="30"/>
      <c r="KI584" s="30"/>
      <c r="KJ584" s="30"/>
      <c r="KK584" s="30"/>
      <c r="KL584" s="30"/>
      <c r="KM584" s="30"/>
      <c r="KN584" s="30"/>
      <c r="KO584" s="30"/>
      <c r="KP584" s="30"/>
      <c r="KQ584" s="30"/>
      <c r="KR584" s="30"/>
      <c r="KS584" s="30"/>
      <c r="KT584" s="30"/>
      <c r="KU584" s="30"/>
      <c r="KV584" s="30"/>
      <c r="KW584" s="30"/>
      <c r="KX584" s="30"/>
      <c r="KY584" s="30"/>
      <c r="KZ584" s="30"/>
      <c r="LA584" s="30"/>
      <c r="LB584" s="30"/>
      <c r="LC584" s="30"/>
      <c r="LD584" s="130"/>
      <c r="LE584" s="130"/>
      <c r="LF584" s="130"/>
      <c r="LG584" s="130"/>
      <c r="LH584" s="130"/>
      <c r="LI584" s="130"/>
      <c r="LJ584" s="130"/>
      <c r="LK584" s="130"/>
      <c r="LL584" s="130"/>
      <c r="LM584" s="130"/>
      <c r="LN584" s="130"/>
      <c r="LO584" s="130"/>
      <c r="LP584" s="130"/>
      <c r="LQ584" s="130"/>
      <c r="LR584" s="130"/>
      <c r="LS584" s="130"/>
      <c r="LT584" s="130"/>
      <c r="LU584" s="130"/>
      <c r="LV584" s="130"/>
      <c r="LW584" s="130"/>
      <c r="LX584" s="135"/>
      <c r="LY584" s="30"/>
      <c r="LZ584" s="30"/>
      <c r="MA584" s="30"/>
      <c r="MB584" s="30"/>
      <c r="MC584" s="30"/>
      <c r="MD584" s="30"/>
      <c r="ME584" s="30"/>
      <c r="MF584" s="30"/>
      <c r="MG584" s="30"/>
      <c r="MH584" s="30"/>
      <c r="MI584" s="30"/>
      <c r="MJ584" s="30"/>
      <c r="MK584" s="30"/>
      <c r="ML584" s="30"/>
      <c r="MM584" s="30"/>
      <c r="MN584" s="30"/>
      <c r="MO584" s="30"/>
      <c r="MP584" s="30"/>
      <c r="MQ584" s="30"/>
      <c r="MR584" s="30"/>
      <c r="MS584" s="30"/>
      <c r="MT584" s="30"/>
      <c r="MU584" s="30"/>
      <c r="MV584" s="30"/>
      <c r="MW584" s="30"/>
      <c r="MX584" s="30"/>
      <c r="MY584" s="30"/>
      <c r="MZ584" s="30"/>
      <c r="NA584" s="30"/>
      <c r="NB584" s="30"/>
      <c r="NC584" s="135"/>
      <c r="ND584" s="30"/>
      <c r="NE584" s="30"/>
      <c r="NF584" s="30"/>
      <c r="NG584" s="30"/>
      <c r="NH584" s="30"/>
      <c r="NI584" s="30"/>
      <c r="NJ584" s="30"/>
      <c r="NK584" s="30"/>
      <c r="NL584" s="30"/>
      <c r="NM584" s="30"/>
      <c r="NN584" s="30"/>
      <c r="NO584" s="30"/>
      <c r="NP584" s="30"/>
      <c r="NQ584" s="30"/>
      <c r="NR584" s="30"/>
      <c r="NS584" s="30"/>
      <c r="NT584" s="30"/>
      <c r="NU584" s="30"/>
      <c r="NV584" s="30"/>
      <c r="NW584" s="30"/>
      <c r="NX584" s="30"/>
      <c r="NY584" s="30"/>
      <c r="NZ584" s="30"/>
      <c r="OA584" s="30"/>
      <c r="OB584" s="30"/>
      <c r="OC584" s="30"/>
      <c r="OD584" s="30"/>
      <c r="OE584" s="30"/>
      <c r="OF584" s="30"/>
      <c r="OG584" s="30"/>
      <c r="OH584" s="30"/>
      <c r="OI584" s="30"/>
      <c r="OJ584" s="30"/>
      <c r="OK584" s="30"/>
      <c r="OL584" s="30"/>
      <c r="OM584" s="30">
        <f t="shared" si="1893"/>
        <v>1</v>
      </c>
      <c r="ON584" s="51"/>
    </row>
    <row r="585" spans="1:423" ht="39" hidden="1" customHeight="1">
      <c r="A585" s="191"/>
      <c r="B585" s="190">
        <v>168</v>
      </c>
      <c r="C585" s="16" t="s">
        <v>69</v>
      </c>
      <c r="D585" s="192" t="s">
        <v>2</v>
      </c>
      <c r="E585" s="16"/>
      <c r="F585" s="192"/>
      <c r="G585" s="29"/>
      <c r="H585" s="89" t="s">
        <v>31</v>
      </c>
      <c r="I585" s="57" t="s">
        <v>1199</v>
      </c>
      <c r="J585" s="189"/>
      <c r="K585" s="30" t="s">
        <v>636</v>
      </c>
      <c r="L585" s="30" t="s">
        <v>957</v>
      </c>
      <c r="M585" s="29"/>
      <c r="N585" s="93"/>
      <c r="O585" s="189"/>
      <c r="P585" s="189"/>
      <c r="Q585" s="30"/>
      <c r="R585" s="30"/>
      <c r="S585" s="30" t="s">
        <v>27</v>
      </c>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152" t="s">
        <v>1066</v>
      </c>
      <c r="CN585" s="152"/>
      <c r="CO585" s="193"/>
      <c r="CP585" s="30"/>
      <c r="CQ585" s="30"/>
      <c r="CR585" s="30"/>
      <c r="CS585" s="30"/>
      <c r="CT585" s="23"/>
      <c r="CU585" s="23"/>
      <c r="CV585" s="30"/>
      <c r="CW585" s="30"/>
      <c r="CX585" s="30"/>
      <c r="CY585" s="30"/>
      <c r="CZ585" s="30"/>
      <c r="DA585" s="23"/>
      <c r="DB585" s="30"/>
      <c r="DC585" s="23"/>
      <c r="DD585" s="30"/>
      <c r="DE585" s="30"/>
      <c r="DF585" s="30"/>
      <c r="DG585" s="30"/>
      <c r="DH585" s="201"/>
      <c r="DI585" s="198"/>
      <c r="DJ585" s="201"/>
      <c r="DK585" s="198"/>
      <c r="DL585" s="201"/>
      <c r="DM585" s="198"/>
      <c r="DN585" s="201"/>
      <c r="DO585" s="198"/>
      <c r="DP585" s="199"/>
      <c r="DQ585" s="169"/>
      <c r="DR585" s="135"/>
      <c r="DS585" s="30"/>
      <c r="DT585" s="30"/>
      <c r="DU585" s="30"/>
      <c r="DV585" s="130"/>
      <c r="DW585" s="130"/>
      <c r="DX585" s="130"/>
      <c r="DY585" s="130"/>
      <c r="DZ585" s="130"/>
      <c r="EA585" s="130"/>
      <c r="EB585" s="130"/>
      <c r="EC585" s="130"/>
      <c r="ED585" s="130"/>
      <c r="EE585" s="130"/>
      <c r="EF585" s="130"/>
      <c r="EG585" s="130"/>
      <c r="EH585" s="130"/>
      <c r="EI585" s="130"/>
      <c r="EJ585" s="130"/>
      <c r="EK585" s="130"/>
      <c r="EL585" s="130"/>
      <c r="EM585" s="130"/>
      <c r="EN585" s="130"/>
      <c r="EO585" s="130"/>
      <c r="EP585" s="30"/>
      <c r="EQ585" s="30"/>
      <c r="ER585" s="30"/>
      <c r="ES585" s="30"/>
      <c r="ET585" s="30"/>
      <c r="EU585" s="30"/>
      <c r="EV585" s="30"/>
      <c r="EW585" s="30"/>
      <c r="EX585" s="30"/>
      <c r="EY585" s="135"/>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c r="IA585" s="30"/>
      <c r="IB585" s="30"/>
      <c r="IC585" s="30"/>
      <c r="ID585" s="30"/>
      <c r="IE585" s="30"/>
      <c r="IF585" s="30"/>
      <c r="IG585" s="30"/>
      <c r="IH585" s="30"/>
      <c r="II585" s="30"/>
      <c r="IJ585" s="30"/>
      <c r="IK585" s="30"/>
      <c r="IL585" s="30"/>
      <c r="IM585" s="30"/>
      <c r="IN585" s="30"/>
      <c r="IO585" s="30"/>
      <c r="IP585" s="30"/>
      <c r="IQ585" s="30"/>
      <c r="IR585" s="30"/>
      <c r="IS585" s="30"/>
      <c r="IT585" s="30"/>
      <c r="IU585" s="30"/>
      <c r="IV585" s="30"/>
      <c r="IW585" s="30"/>
      <c r="IX585" s="30"/>
      <c r="IY585" s="30"/>
      <c r="IZ585" s="30"/>
      <c r="JA585" s="30"/>
      <c r="JB585" s="30"/>
      <c r="JC585" s="30"/>
      <c r="JD585" s="30"/>
      <c r="JE585" s="30"/>
      <c r="JF585" s="30"/>
      <c r="JG585" s="30"/>
      <c r="JH585" s="30"/>
      <c r="JI585" s="30"/>
      <c r="JJ585" s="30"/>
      <c r="JK585" s="30"/>
      <c r="JL585" s="30"/>
      <c r="JM585" s="30"/>
      <c r="JN585" s="30"/>
      <c r="JO585" s="30"/>
      <c r="JP585" s="30"/>
      <c r="JQ585" s="30"/>
      <c r="JR585" s="30"/>
      <c r="JS585" s="30"/>
      <c r="JT585" s="30"/>
      <c r="JU585" s="30"/>
      <c r="JV585" s="30"/>
      <c r="JW585" s="30"/>
      <c r="JX585" s="30"/>
      <c r="JY585" s="30"/>
      <c r="JZ585" s="30"/>
      <c r="KA585" s="30"/>
      <c r="KB585" s="30"/>
      <c r="KC585" s="30"/>
      <c r="KD585" s="30"/>
      <c r="KE585" s="30"/>
      <c r="KF585" s="30"/>
      <c r="KG585" s="30"/>
      <c r="KH585" s="30"/>
      <c r="KI585" s="30"/>
      <c r="KJ585" s="30"/>
      <c r="KK585" s="30"/>
      <c r="KL585" s="30"/>
      <c r="KM585" s="30"/>
      <c r="KN585" s="30"/>
      <c r="KO585" s="30"/>
      <c r="KP585" s="30"/>
      <c r="KQ585" s="30"/>
      <c r="KR585" s="30"/>
      <c r="KS585" s="30"/>
      <c r="KT585" s="30"/>
      <c r="KU585" s="30"/>
      <c r="KV585" s="30"/>
      <c r="KW585" s="30"/>
      <c r="KX585" s="30"/>
      <c r="KY585" s="30"/>
      <c r="KZ585" s="30"/>
      <c r="LA585" s="30"/>
      <c r="LB585" s="30"/>
      <c r="LC585" s="30"/>
      <c r="LD585" s="130"/>
      <c r="LE585" s="130"/>
      <c r="LF585" s="130"/>
      <c r="LG585" s="130"/>
      <c r="LH585" s="130"/>
      <c r="LI585" s="130"/>
      <c r="LJ585" s="130"/>
      <c r="LK585" s="130"/>
      <c r="LL585" s="130"/>
      <c r="LM585" s="130"/>
      <c r="LN585" s="130"/>
      <c r="LO585" s="130"/>
      <c r="LP585" s="130"/>
      <c r="LQ585" s="130"/>
      <c r="LR585" s="130"/>
      <c r="LS585" s="130"/>
      <c r="LT585" s="130"/>
      <c r="LU585" s="130"/>
      <c r="LV585" s="130"/>
      <c r="LW585" s="130"/>
      <c r="LX585" s="135"/>
      <c r="LY585" s="30"/>
      <c r="LZ585" s="30"/>
      <c r="MA585" s="30"/>
      <c r="MB585" s="30"/>
      <c r="MC585" s="30"/>
      <c r="MD585" s="30"/>
      <c r="ME585" s="30"/>
      <c r="MF585" s="30"/>
      <c r="MG585" s="30"/>
      <c r="MH585" s="30"/>
      <c r="MI585" s="30"/>
      <c r="MJ585" s="30"/>
      <c r="MK585" s="30"/>
      <c r="ML585" s="30"/>
      <c r="MM585" s="30"/>
      <c r="MN585" s="30"/>
      <c r="MO585" s="30"/>
      <c r="MP585" s="30"/>
      <c r="MQ585" s="30"/>
      <c r="MR585" s="30"/>
      <c r="MS585" s="30"/>
      <c r="MT585" s="30"/>
      <c r="MU585" s="30"/>
      <c r="MV585" s="30"/>
      <c r="MW585" s="30"/>
      <c r="MX585" s="30"/>
      <c r="MY585" s="30"/>
      <c r="MZ585" s="30"/>
      <c r="NA585" s="30"/>
      <c r="NB585" s="30"/>
      <c r="NC585" s="135"/>
      <c r="ND585" s="30"/>
      <c r="NE585" s="30"/>
      <c r="NF585" s="30"/>
      <c r="NG585" s="30"/>
      <c r="NH585" s="30"/>
      <c r="NI585" s="30"/>
      <c r="NJ585" s="30"/>
      <c r="NK585" s="30"/>
      <c r="NL585" s="30"/>
      <c r="NM585" s="30"/>
      <c r="NN585" s="30"/>
      <c r="NO585" s="30"/>
      <c r="NP585" s="30"/>
      <c r="NQ585" s="30"/>
      <c r="NR585" s="30"/>
      <c r="NS585" s="30"/>
      <c r="NT585" s="30"/>
      <c r="NU585" s="30"/>
      <c r="NV585" s="30"/>
      <c r="NW585" s="30"/>
      <c r="NX585" s="30"/>
      <c r="NY585" s="30"/>
      <c r="NZ585" s="30"/>
      <c r="OA585" s="30"/>
      <c r="OB585" s="30"/>
      <c r="OC585" s="30"/>
      <c r="OD585" s="30"/>
      <c r="OE585" s="30"/>
      <c r="OF585" s="30"/>
      <c r="OG585" s="30"/>
      <c r="OH585" s="30"/>
      <c r="OI585" s="30"/>
      <c r="OJ585" s="30"/>
      <c r="OK585" s="30"/>
      <c r="OL585" s="30"/>
      <c r="OM585" s="30"/>
      <c r="ON585" s="190"/>
    </row>
    <row r="586" spans="1:423" ht="24.75" customHeight="1">
      <c r="A586" s="28"/>
      <c r="B586" s="13"/>
      <c r="C586" s="296" t="s">
        <v>54</v>
      </c>
      <c r="D586" s="296"/>
      <c r="E586" s="296"/>
      <c r="F586" s="82"/>
      <c r="G586" s="164">
        <f>COUNTIF(G587:G589,"x")</f>
        <v>0</v>
      </c>
      <c r="H586" s="12"/>
      <c r="I586" s="55"/>
      <c r="J586" s="54"/>
      <c r="K586" s="105"/>
      <c r="L586" s="105"/>
      <c r="M586" s="105"/>
      <c r="N586" s="105"/>
      <c r="O586" s="25">
        <f>COUNTIF(O587:O589,"x")</f>
        <v>3</v>
      </c>
      <c r="P586" s="12">
        <f>SUM(P587:P589)</f>
        <v>3</v>
      </c>
      <c r="Q586" s="108" t="s">
        <v>122</v>
      </c>
      <c r="R586" s="124" t="s">
        <v>122</v>
      </c>
      <c r="S586" s="124" t="s">
        <v>122</v>
      </c>
      <c r="T586" s="124" t="s">
        <v>122</v>
      </c>
      <c r="U586" s="124" t="s">
        <v>122</v>
      </c>
      <c r="V586" s="124" t="s">
        <v>122</v>
      </c>
      <c r="W586" s="124" t="s">
        <v>122</v>
      </c>
      <c r="X586" s="124" t="s">
        <v>122</v>
      </c>
      <c r="Y586" s="124" t="s">
        <v>122</v>
      </c>
      <c r="Z586" s="124" t="s">
        <v>122</v>
      </c>
      <c r="AA586" s="124" t="s">
        <v>122</v>
      </c>
      <c r="AB586" s="124"/>
      <c r="AC586" s="124"/>
      <c r="AD586" s="124"/>
      <c r="AE586" s="119"/>
      <c r="AF586" s="120"/>
      <c r="AG586" s="120"/>
      <c r="AH586" s="120"/>
      <c r="AI586" s="120"/>
      <c r="AJ586" s="120"/>
      <c r="AK586" s="120"/>
      <c r="AL586" s="120"/>
      <c r="AM586" s="120"/>
      <c r="AN586" s="120"/>
      <c r="AO586" s="120"/>
      <c r="AP586" s="120"/>
      <c r="AQ586" s="120"/>
      <c r="AR586" s="120"/>
      <c r="AS586" s="120"/>
      <c r="AT586" s="120"/>
      <c r="AU586" s="120"/>
      <c r="AV586" s="164"/>
      <c r="AW586" s="120"/>
      <c r="AX586" s="120"/>
      <c r="AY586" s="120"/>
      <c r="AZ586" s="120"/>
      <c r="BA586" s="119"/>
      <c r="BB586" s="119"/>
      <c r="BC586" s="119"/>
      <c r="BD586" s="119"/>
      <c r="BE586" s="119"/>
      <c r="BF586" s="119"/>
      <c r="BG586" s="119"/>
      <c r="BH586" s="119"/>
      <c r="BI586" s="119"/>
      <c r="BJ586" s="119"/>
      <c r="BK586" s="120"/>
      <c r="BL586" s="120"/>
      <c r="BM586" s="120"/>
      <c r="BN586" s="164"/>
      <c r="BO586" s="164"/>
      <c r="BP586" s="164"/>
      <c r="BQ586" s="120"/>
      <c r="BR586" s="120"/>
      <c r="BS586" s="120"/>
      <c r="BT586" s="120"/>
      <c r="BU586" s="120"/>
      <c r="BV586" s="120"/>
      <c r="BW586" s="120"/>
      <c r="BX586" s="120"/>
      <c r="BY586" s="120"/>
      <c r="BZ586" s="120"/>
      <c r="CA586" s="120"/>
      <c r="CB586" s="120"/>
      <c r="CC586" s="120"/>
      <c r="CD586" s="120"/>
      <c r="CE586" s="120"/>
      <c r="CF586" s="119"/>
      <c r="CG586" s="119"/>
      <c r="CH586" s="119"/>
      <c r="CI586" s="119"/>
      <c r="CJ586" s="119"/>
      <c r="CK586" s="119"/>
      <c r="CL586" s="119"/>
      <c r="CM586" s="119"/>
      <c r="CN586" s="119"/>
      <c r="CO586" s="125"/>
      <c r="CP586" s="125"/>
      <c r="CQ586" s="125"/>
      <c r="CR586" s="125"/>
      <c r="CS586" s="125"/>
      <c r="CT586" s="125"/>
      <c r="CU586" s="125"/>
      <c r="CV586" s="125"/>
      <c r="CW586" s="125"/>
      <c r="CX586" s="125"/>
      <c r="CY586" s="120"/>
      <c r="CZ586" s="120"/>
      <c r="DA586" s="120"/>
      <c r="DB586" s="120"/>
      <c r="DC586" s="120"/>
      <c r="DD586" s="120"/>
      <c r="DE586" s="120"/>
      <c r="DF586" s="120"/>
      <c r="DG586" s="120"/>
      <c r="DH586" s="126"/>
      <c r="DI586" s="120"/>
      <c r="DJ586" s="120"/>
      <c r="DK586" s="120"/>
      <c r="DL586" s="120"/>
      <c r="DM586" s="120"/>
      <c r="DN586" s="120"/>
      <c r="DO586" s="120"/>
      <c r="DP586" s="120"/>
      <c r="DQ586" s="120"/>
      <c r="DR586" s="126"/>
      <c r="DS586" s="119"/>
      <c r="DT586" s="119"/>
      <c r="DU586" s="119"/>
      <c r="DV586" s="125"/>
      <c r="DW586" s="203"/>
      <c r="DX586" s="203"/>
      <c r="DY586" s="203"/>
      <c r="DZ586" s="203"/>
      <c r="EA586" s="203"/>
      <c r="EB586" s="203"/>
      <c r="EC586" s="203"/>
      <c r="ED586" s="203"/>
      <c r="EE586" s="125"/>
      <c r="EF586" s="125"/>
      <c r="EG586" s="125"/>
      <c r="EH586" s="125"/>
      <c r="EI586" s="125"/>
      <c r="EJ586" s="125"/>
      <c r="EK586" s="125"/>
      <c r="EL586" s="125"/>
      <c r="EM586" s="125"/>
      <c r="EN586" s="125"/>
      <c r="EO586" s="125"/>
      <c r="EP586" s="120"/>
      <c r="EQ586" s="120"/>
      <c r="ER586" s="120"/>
      <c r="ES586" s="120"/>
      <c r="ET586" s="120"/>
      <c r="EU586" s="120"/>
      <c r="EV586" s="120"/>
      <c r="EW586" s="120"/>
      <c r="EX586" s="120"/>
      <c r="EY586" s="126"/>
      <c r="EZ586" s="119"/>
      <c r="FA586" s="119"/>
      <c r="FB586" s="119"/>
      <c r="FC586" s="120"/>
      <c r="FD586" s="120"/>
      <c r="FE586" s="120"/>
      <c r="FF586" s="120"/>
      <c r="FG586" s="120"/>
      <c r="FH586" s="120"/>
      <c r="FI586" s="120"/>
      <c r="FJ586" s="120"/>
      <c r="FK586" s="120"/>
      <c r="FL586" s="120"/>
      <c r="FM586" s="120"/>
      <c r="FN586" s="120"/>
      <c r="FO586" s="120"/>
      <c r="FP586" s="120"/>
      <c r="FQ586" s="120"/>
      <c r="FR586" s="120"/>
      <c r="FS586" s="120"/>
      <c r="FT586" s="120"/>
      <c r="FU586" s="119"/>
      <c r="FV586" s="119"/>
      <c r="FW586" s="119"/>
      <c r="FX586" s="119"/>
      <c r="FY586" s="119"/>
      <c r="FZ586" s="119"/>
      <c r="GA586" s="119"/>
      <c r="GB586" s="119"/>
      <c r="GC586" s="119"/>
      <c r="GD586" s="119"/>
      <c r="GE586" s="119"/>
      <c r="GF586" s="119"/>
      <c r="GG586" s="120"/>
      <c r="GH586" s="120"/>
      <c r="GI586" s="120"/>
      <c r="GJ586" s="120"/>
      <c r="GK586" s="120"/>
      <c r="GL586" s="120"/>
      <c r="GM586" s="120"/>
      <c r="GN586" s="120"/>
      <c r="GO586" s="164"/>
      <c r="GP586" s="164"/>
      <c r="GQ586" s="164"/>
      <c r="GR586" s="164"/>
      <c r="GS586" s="164"/>
      <c r="GT586" s="120"/>
      <c r="GU586" s="120"/>
      <c r="GV586" s="120"/>
      <c r="GW586" s="120"/>
      <c r="GX586" s="119"/>
      <c r="GY586" s="119"/>
      <c r="GZ586" s="119"/>
      <c r="HA586" s="119"/>
      <c r="HB586" s="119"/>
      <c r="HC586" s="119"/>
      <c r="HD586" s="119"/>
      <c r="HE586" s="119"/>
      <c r="HF586" s="119"/>
      <c r="HG586" s="119"/>
      <c r="HH586" s="119"/>
      <c r="HI586" s="120"/>
      <c r="HJ586" s="119"/>
      <c r="HK586" s="119"/>
      <c r="HL586" s="119"/>
      <c r="HM586" s="119"/>
      <c r="HN586" s="120"/>
      <c r="HO586" s="120"/>
      <c r="HP586" s="120"/>
      <c r="HQ586" s="120"/>
      <c r="HR586" s="120"/>
      <c r="HS586" s="120"/>
      <c r="HT586" s="120"/>
      <c r="HU586" s="120"/>
      <c r="HV586" s="120"/>
      <c r="HW586" s="120"/>
      <c r="HX586" s="120"/>
      <c r="HY586" s="120"/>
      <c r="HZ586" s="120"/>
      <c r="IA586" s="120"/>
      <c r="IB586" s="120"/>
      <c r="IC586" s="119"/>
      <c r="ID586" s="119"/>
      <c r="IE586" s="119"/>
      <c r="IF586" s="119"/>
      <c r="IG586" s="119"/>
      <c r="IH586" s="119"/>
      <c r="II586" s="119"/>
      <c r="IJ586" s="119"/>
      <c r="IK586" s="119"/>
      <c r="IL586" s="119"/>
      <c r="IM586" s="119"/>
      <c r="IN586" s="119"/>
      <c r="IO586" s="119"/>
      <c r="IP586" s="119"/>
      <c r="IQ586" s="119"/>
      <c r="IR586" s="119"/>
      <c r="IS586" s="119"/>
      <c r="IT586" s="119"/>
      <c r="IU586" s="119"/>
      <c r="IV586" s="119"/>
      <c r="IW586" s="119"/>
      <c r="IX586" s="119"/>
      <c r="IY586" s="119"/>
      <c r="IZ586" s="119"/>
      <c r="JA586" s="120"/>
      <c r="JB586" s="120"/>
      <c r="JC586" s="120"/>
      <c r="JD586" s="120"/>
      <c r="JE586" s="120"/>
      <c r="JF586" s="120"/>
      <c r="JG586" s="119"/>
      <c r="JH586" s="119"/>
      <c r="JI586" s="119"/>
      <c r="JJ586" s="119"/>
      <c r="JK586" s="119"/>
      <c r="JL586" s="119"/>
      <c r="JM586" s="119"/>
      <c r="JN586" s="119"/>
      <c r="JO586" s="119"/>
      <c r="JP586" s="119"/>
      <c r="JQ586" s="119"/>
      <c r="JR586" s="119"/>
      <c r="JS586" s="119"/>
      <c r="JT586" s="119"/>
      <c r="JU586" s="119"/>
      <c r="JV586" s="119"/>
      <c r="JW586" s="119"/>
      <c r="JX586" s="119"/>
      <c r="JY586" s="119"/>
      <c r="JZ586" s="119"/>
      <c r="KA586" s="119"/>
      <c r="KB586" s="119"/>
      <c r="KC586" s="230"/>
      <c r="KD586" s="230"/>
      <c r="KE586" s="230"/>
      <c r="KF586" s="230"/>
      <c r="KG586" s="230"/>
      <c r="KH586" s="230"/>
      <c r="KI586" s="230"/>
      <c r="KJ586" s="230"/>
      <c r="KK586" s="230"/>
      <c r="KL586" s="230"/>
      <c r="KM586" s="230"/>
      <c r="KN586" s="230"/>
      <c r="KO586" s="230"/>
      <c r="KP586" s="230"/>
      <c r="KQ586" s="119"/>
      <c r="KR586" s="119"/>
      <c r="KS586" s="119"/>
      <c r="KT586" s="119"/>
      <c r="KU586" s="119"/>
      <c r="KV586" s="119"/>
      <c r="KW586" s="119"/>
      <c r="KX586" s="119"/>
      <c r="KY586" s="119"/>
      <c r="KZ586" s="119"/>
      <c r="LA586" s="119"/>
      <c r="LB586" s="119"/>
      <c r="LC586" s="119"/>
      <c r="LD586" s="125"/>
      <c r="LE586" s="125"/>
      <c r="LF586" s="125"/>
      <c r="LG586" s="231"/>
      <c r="LH586" s="231"/>
      <c r="LI586" s="231"/>
      <c r="LJ586" s="231"/>
      <c r="LK586" s="231"/>
      <c r="LL586" s="231"/>
      <c r="LM586" s="231"/>
      <c r="LN586" s="231"/>
      <c r="LO586" s="231"/>
      <c r="LP586" s="231"/>
      <c r="LQ586" s="231"/>
      <c r="LR586" s="231"/>
      <c r="LS586" s="125"/>
      <c r="LT586" s="125"/>
      <c r="LU586" s="125"/>
      <c r="LV586" s="125"/>
      <c r="LW586" s="125"/>
      <c r="LX586" s="126"/>
      <c r="LY586" s="119"/>
      <c r="LZ586" s="119"/>
      <c r="MA586" s="119"/>
      <c r="MB586" s="119"/>
      <c r="MC586" s="119"/>
      <c r="MD586" s="119"/>
      <c r="ME586" s="119"/>
      <c r="MF586" s="119"/>
      <c r="MG586" s="119"/>
      <c r="MH586" s="119"/>
      <c r="MI586" s="119"/>
      <c r="MJ586" s="119"/>
      <c r="MK586" s="230"/>
      <c r="ML586" s="230"/>
      <c r="MM586" s="230"/>
      <c r="MN586" s="230"/>
      <c r="MO586" s="230"/>
      <c r="MP586" s="230"/>
      <c r="MQ586" s="230"/>
      <c r="MR586" s="230"/>
      <c r="MS586" s="230"/>
      <c r="MT586" s="230"/>
      <c r="MU586" s="230"/>
      <c r="MV586" s="230"/>
      <c r="MW586" s="230"/>
      <c r="MX586" s="230"/>
      <c r="MY586" s="119"/>
      <c r="MZ586" s="119"/>
      <c r="NA586" s="119"/>
      <c r="NB586" s="119"/>
      <c r="NC586" s="126"/>
      <c r="ND586" s="119"/>
      <c r="NE586" s="119"/>
      <c r="NF586" s="119"/>
      <c r="NG586" s="119"/>
      <c r="NH586" s="119"/>
      <c r="NI586" s="119"/>
      <c r="NJ586" s="119"/>
      <c r="NK586" s="119"/>
      <c r="NL586" s="119"/>
      <c r="NM586" s="119"/>
      <c r="NN586" s="119"/>
      <c r="NO586" s="119"/>
      <c r="NP586" s="119"/>
      <c r="NQ586" s="119"/>
      <c r="NR586" s="119"/>
      <c r="NS586" s="119"/>
      <c r="NT586" s="119"/>
      <c r="NU586" s="119"/>
      <c r="NV586" s="119"/>
      <c r="NW586" s="119"/>
      <c r="NX586" s="119"/>
      <c r="NY586" s="119"/>
      <c r="NZ586" s="119"/>
      <c r="OA586" s="119"/>
      <c r="OB586" s="119"/>
      <c r="OC586" s="119"/>
      <c r="OD586" s="119"/>
      <c r="OE586" s="119"/>
      <c r="OF586" s="119"/>
      <c r="OG586" s="119"/>
      <c r="OH586" s="119"/>
      <c r="OI586" s="119"/>
      <c r="OJ586" s="119"/>
      <c r="OK586" s="119"/>
      <c r="OL586" s="119"/>
      <c r="OM586" s="30"/>
      <c r="ON586" s="15"/>
    </row>
    <row r="587" spans="1:423" ht="26.25" hidden="1" customHeight="1">
      <c r="A587" s="95">
        <v>544</v>
      </c>
      <c r="B587" s="22">
        <v>169</v>
      </c>
      <c r="C587" s="33" t="s">
        <v>616</v>
      </c>
      <c r="D587" s="14" t="s">
        <v>0</v>
      </c>
      <c r="E587" s="24" t="s">
        <v>119</v>
      </c>
      <c r="F587" s="82" t="s">
        <v>2</v>
      </c>
      <c r="G587" s="15"/>
      <c r="H587" s="89" t="s">
        <v>119</v>
      </c>
      <c r="I587" s="89" t="s">
        <v>1269</v>
      </c>
      <c r="J587" s="54"/>
      <c r="K587" s="30" t="s">
        <v>636</v>
      </c>
      <c r="L587" s="30" t="s">
        <v>957</v>
      </c>
      <c r="M587" s="29" t="s">
        <v>986</v>
      </c>
      <c r="N587" s="93" t="s">
        <v>981</v>
      </c>
      <c r="O587" s="105" t="s">
        <v>27</v>
      </c>
      <c r="P587" s="54"/>
      <c r="Q587" s="108"/>
      <c r="R587" s="30"/>
      <c r="S587" s="30"/>
      <c r="T587" s="30"/>
      <c r="U587" s="30" t="s">
        <v>27</v>
      </c>
      <c r="V587" s="30"/>
      <c r="W587" s="30"/>
      <c r="X587" s="108"/>
      <c r="Y587" s="108"/>
      <c r="Z587" s="108"/>
      <c r="AA587" s="108"/>
      <c r="AB587" s="119"/>
      <c r="AC587" s="119"/>
      <c r="AD587" s="119"/>
      <c r="AE587" s="119"/>
      <c r="AF587" s="120"/>
      <c r="AG587" s="120"/>
      <c r="AH587" s="120"/>
      <c r="AI587" s="120"/>
      <c r="AJ587" s="120"/>
      <c r="AK587" s="120"/>
      <c r="AL587" s="120"/>
      <c r="AM587" s="120"/>
      <c r="AN587" s="120"/>
      <c r="AO587" s="120"/>
      <c r="AP587" s="120"/>
      <c r="AQ587" s="120"/>
      <c r="AR587" s="120"/>
      <c r="AS587" s="120"/>
      <c r="AT587" s="120"/>
      <c r="AU587" s="120"/>
      <c r="AV587" s="164"/>
      <c r="AW587" s="120"/>
      <c r="AX587" s="120"/>
      <c r="AY587" s="120"/>
      <c r="AZ587" s="120"/>
      <c r="BA587" s="119"/>
      <c r="BB587" s="119"/>
      <c r="BC587" s="119"/>
      <c r="BD587" s="119"/>
      <c r="BE587" s="119"/>
      <c r="BF587" s="119"/>
      <c r="BG587" s="119"/>
      <c r="BH587" s="119"/>
      <c r="BI587" s="119"/>
      <c r="BJ587" s="119"/>
      <c r="BK587" s="120"/>
      <c r="BL587" s="120"/>
      <c r="BM587" s="120"/>
      <c r="BN587" s="164"/>
      <c r="BO587" s="164"/>
      <c r="BP587" s="164"/>
      <c r="BQ587" s="120"/>
      <c r="BR587" s="120"/>
      <c r="BS587" s="120"/>
      <c r="BT587" s="120"/>
      <c r="BU587" s="120"/>
      <c r="BV587" s="120"/>
      <c r="BW587" s="120"/>
      <c r="BX587" s="120"/>
      <c r="BY587" s="120"/>
      <c r="BZ587" s="120"/>
      <c r="CA587" s="120"/>
      <c r="CB587" s="120"/>
      <c r="CC587" s="120"/>
      <c r="CD587" s="120"/>
      <c r="CE587" s="120"/>
      <c r="CF587" s="119"/>
      <c r="CG587" s="119"/>
      <c r="CH587" s="119"/>
      <c r="CI587" s="119"/>
      <c r="CJ587" s="119"/>
      <c r="CK587" s="119"/>
      <c r="CL587" s="119"/>
      <c r="CM587" s="119"/>
      <c r="CN587" s="119"/>
      <c r="CO587" s="125"/>
      <c r="CP587" s="125"/>
      <c r="CQ587" s="125"/>
      <c r="CR587" s="125"/>
      <c r="CS587" s="125"/>
      <c r="CT587" s="125"/>
      <c r="CU587" s="125"/>
      <c r="CV587" s="125"/>
      <c r="CW587" s="125"/>
      <c r="CX587" s="125"/>
      <c r="CY587" s="120"/>
      <c r="CZ587" s="120"/>
      <c r="DA587" s="120"/>
      <c r="DB587" s="120"/>
      <c r="DC587" s="120"/>
      <c r="DD587" s="120"/>
      <c r="DE587" s="120"/>
      <c r="DF587" s="120"/>
      <c r="DG587" s="120"/>
      <c r="DH587" s="126"/>
      <c r="DI587" s="120"/>
      <c r="DJ587" s="120"/>
      <c r="DK587" s="120"/>
      <c r="DL587" s="120"/>
      <c r="DM587" s="120"/>
      <c r="DN587" s="120"/>
      <c r="DO587" s="120"/>
      <c r="DP587" s="120"/>
      <c r="DQ587" s="120"/>
      <c r="DR587" s="126"/>
      <c r="DS587" s="119"/>
      <c r="DT587" s="119"/>
      <c r="DU587" s="119"/>
      <c r="DV587" s="125"/>
      <c r="DW587" s="203"/>
      <c r="DX587" s="203"/>
      <c r="DY587" s="203"/>
      <c r="DZ587" s="203"/>
      <c r="EA587" s="203"/>
      <c r="EB587" s="203"/>
      <c r="EC587" s="203"/>
      <c r="ED587" s="203"/>
      <c r="EE587" s="125"/>
      <c r="EF587" s="125"/>
      <c r="EG587" s="125"/>
      <c r="EH587" s="125"/>
      <c r="EI587" s="125"/>
      <c r="EJ587" s="125"/>
      <c r="EK587" s="125"/>
      <c r="EL587" s="125"/>
      <c r="EM587" s="125"/>
      <c r="EN587" s="125"/>
      <c r="EO587" s="125"/>
      <c r="EP587" s="120"/>
      <c r="EQ587" s="120"/>
      <c r="ER587" s="120"/>
      <c r="ES587" s="120"/>
      <c r="ET587" s="120"/>
      <c r="EU587" s="120"/>
      <c r="EV587" s="120"/>
      <c r="EW587" s="120"/>
      <c r="EX587" s="120"/>
      <c r="EY587" s="152" t="s">
        <v>1066</v>
      </c>
      <c r="EZ587" s="152"/>
      <c r="FA587" s="152"/>
      <c r="FB587" s="30">
        <v>2</v>
      </c>
      <c r="FC587" s="30">
        <v>2</v>
      </c>
      <c r="FD587" s="30">
        <v>2</v>
      </c>
      <c r="FE587" s="30">
        <v>2</v>
      </c>
      <c r="FF587" s="23">
        <v>2</v>
      </c>
      <c r="FG587" s="23">
        <v>2</v>
      </c>
      <c r="FH587" s="30">
        <v>2</v>
      </c>
      <c r="FI587" s="30">
        <v>2</v>
      </c>
      <c r="FJ587" s="30">
        <v>2</v>
      </c>
      <c r="FK587" s="30">
        <v>2</v>
      </c>
      <c r="FL587" s="30">
        <v>2</v>
      </c>
      <c r="FM587" s="23">
        <v>2</v>
      </c>
      <c r="FN587" s="30">
        <v>2</v>
      </c>
      <c r="FO587" s="23">
        <v>1</v>
      </c>
      <c r="FP587" s="30">
        <v>2</v>
      </c>
      <c r="FQ587" s="30">
        <v>2</v>
      </c>
      <c r="FR587" s="30">
        <v>2</v>
      </c>
      <c r="FS587" s="30"/>
      <c r="FT587" s="214">
        <f>COUNTIF(FB587:FS587,"2")</f>
        <v>16</v>
      </c>
      <c r="FU587" s="215">
        <f t="shared" ref="FU587" si="1948">FT587/(FT587+FV587+FX587+FZ587)</f>
        <v>0.94117647058823528</v>
      </c>
      <c r="FV587" s="214">
        <f>COUNTIF(FB587:FS587,"1")</f>
        <v>1</v>
      </c>
      <c r="FW587" s="215">
        <f t="shared" ref="FW587" si="1949">FV587/(FT587+FV587+FX587+FZ587)</f>
        <v>5.8823529411764705E-2</v>
      </c>
      <c r="FX587" s="214">
        <f>COUNTIF(FB587:FS587,"0")</f>
        <v>0</v>
      </c>
      <c r="FY587" s="215">
        <f t="shared" ref="FY587" si="1950">FX587/(FT587+FV587+FX587+FZ587)</f>
        <v>0</v>
      </c>
      <c r="FZ587" s="214">
        <f>COUNTIF(FB587:FS587,"KĐG")</f>
        <v>0</v>
      </c>
      <c r="GA587" s="215">
        <f t="shared" ref="GA587" si="1951">FZ587/(FT587+FV587+FX587+FZ587)</f>
        <v>0</v>
      </c>
      <c r="GB587" s="216">
        <f t="shared" ref="GB587" si="1952">(((FT587*2)+(FV587*1)+(FX587*0)))/(FT587+FV587+FX587)</f>
        <v>1.9411764705882353</v>
      </c>
      <c r="GC587" s="169" t="str">
        <f t="shared" ref="GC587" si="1953">IF(GA587&gt;=50%,"KĐG",IF(GB587&gt;=1.6,"ĐMT",IF(GB587&gt;=1,"CCG","CĐ")))</f>
        <v>ĐMT</v>
      </c>
      <c r="GD587" s="119"/>
      <c r="GE587" s="119"/>
      <c r="GF587" s="119"/>
      <c r="GG587" s="120"/>
      <c r="GH587" s="120"/>
      <c r="GI587" s="120"/>
      <c r="GJ587" s="120"/>
      <c r="GK587" s="120"/>
      <c r="GL587" s="120"/>
      <c r="GM587" s="120"/>
      <c r="GN587" s="120"/>
      <c r="GO587" s="164"/>
      <c r="GP587" s="164"/>
      <c r="GQ587" s="164"/>
      <c r="GR587" s="164"/>
      <c r="GS587" s="164"/>
      <c r="GT587" s="120"/>
      <c r="GU587" s="120"/>
      <c r="GV587" s="120"/>
      <c r="GW587" s="120"/>
      <c r="GX587" s="119"/>
      <c r="GY587" s="119"/>
      <c r="GZ587" s="119"/>
      <c r="HA587" s="119"/>
      <c r="HB587" s="119"/>
      <c r="HC587" s="119"/>
      <c r="HD587" s="119"/>
      <c r="HE587" s="119"/>
      <c r="HF587" s="119"/>
      <c r="HG587" s="119"/>
      <c r="HH587" s="119"/>
      <c r="HI587" s="120"/>
      <c r="HJ587" s="119"/>
      <c r="HK587" s="119"/>
      <c r="HL587" s="119"/>
      <c r="HM587" s="119"/>
      <c r="HN587" s="120"/>
      <c r="HO587" s="120"/>
      <c r="HP587" s="120"/>
      <c r="HQ587" s="120"/>
      <c r="HR587" s="120"/>
      <c r="HS587" s="120"/>
      <c r="HT587" s="120"/>
      <c r="HU587" s="120"/>
      <c r="HV587" s="120"/>
      <c r="HW587" s="120"/>
      <c r="HX587" s="120"/>
      <c r="HY587" s="120"/>
      <c r="HZ587" s="120"/>
      <c r="IA587" s="120"/>
      <c r="IB587" s="120"/>
      <c r="IC587" s="119"/>
      <c r="ID587" s="119"/>
      <c r="IE587" s="119"/>
      <c r="IF587" s="119"/>
      <c r="IG587" s="119"/>
      <c r="IH587" s="119"/>
      <c r="II587" s="119"/>
      <c r="IJ587" s="119"/>
      <c r="IK587" s="119"/>
      <c r="IL587" s="119"/>
      <c r="IM587" s="119"/>
      <c r="IN587" s="119"/>
      <c r="IO587" s="119"/>
      <c r="IP587" s="119"/>
      <c r="IQ587" s="119"/>
      <c r="IR587" s="119"/>
      <c r="IS587" s="119"/>
      <c r="IT587" s="119"/>
      <c r="IU587" s="119"/>
      <c r="IV587" s="119"/>
      <c r="IW587" s="119"/>
      <c r="IX587" s="119"/>
      <c r="IY587" s="119"/>
      <c r="IZ587" s="119"/>
      <c r="JA587" s="120"/>
      <c r="JB587" s="120"/>
      <c r="JC587" s="120"/>
      <c r="JD587" s="120"/>
      <c r="JE587" s="120"/>
      <c r="JF587" s="120"/>
      <c r="JG587" s="119"/>
      <c r="JH587" s="119"/>
      <c r="JI587" s="119"/>
      <c r="JJ587" s="119"/>
      <c r="JK587" s="119"/>
      <c r="JL587" s="119"/>
      <c r="JM587" s="119"/>
      <c r="JN587" s="119"/>
      <c r="JO587" s="119"/>
      <c r="JP587" s="119"/>
      <c r="JQ587" s="119"/>
      <c r="JR587" s="119"/>
      <c r="JS587" s="119"/>
      <c r="JT587" s="119"/>
      <c r="JU587" s="119"/>
      <c r="JV587" s="119"/>
      <c r="JW587" s="119"/>
      <c r="JX587" s="119"/>
      <c r="JY587" s="119"/>
      <c r="JZ587" s="119"/>
      <c r="KA587" s="119"/>
      <c r="KB587" s="119"/>
      <c r="KC587" s="230"/>
      <c r="KD587" s="230"/>
      <c r="KE587" s="230"/>
      <c r="KF587" s="230"/>
      <c r="KG587" s="230"/>
      <c r="KH587" s="230"/>
      <c r="KI587" s="230"/>
      <c r="KJ587" s="230"/>
      <c r="KK587" s="230"/>
      <c r="KL587" s="230"/>
      <c r="KM587" s="230"/>
      <c r="KN587" s="230"/>
      <c r="KO587" s="230"/>
      <c r="KP587" s="230"/>
      <c r="KQ587" s="119"/>
      <c r="KR587" s="119"/>
      <c r="KS587" s="119"/>
      <c r="KT587" s="119"/>
      <c r="KU587" s="119"/>
      <c r="KV587" s="119"/>
      <c r="KW587" s="119"/>
      <c r="KX587" s="119"/>
      <c r="KY587" s="119"/>
      <c r="KZ587" s="119"/>
      <c r="LA587" s="119"/>
      <c r="LB587" s="119"/>
      <c r="LC587" s="119"/>
      <c r="LD587" s="125"/>
      <c r="LE587" s="125"/>
      <c r="LF587" s="125"/>
      <c r="LG587" s="231"/>
      <c r="LH587" s="231"/>
      <c r="LI587" s="231"/>
      <c r="LJ587" s="231"/>
      <c r="LK587" s="231"/>
      <c r="LL587" s="231"/>
      <c r="LM587" s="231"/>
      <c r="LN587" s="231"/>
      <c r="LO587" s="231"/>
      <c r="LP587" s="231"/>
      <c r="LQ587" s="231"/>
      <c r="LR587" s="231"/>
      <c r="LS587" s="125"/>
      <c r="LT587" s="125"/>
      <c r="LU587" s="125"/>
      <c r="LV587" s="125"/>
      <c r="LW587" s="125"/>
      <c r="LX587" s="126"/>
      <c r="LY587" s="119"/>
      <c r="LZ587" s="119"/>
      <c r="MA587" s="119"/>
      <c r="MB587" s="119"/>
      <c r="MC587" s="119"/>
      <c r="MD587" s="119"/>
      <c r="ME587" s="119"/>
      <c r="MF587" s="119"/>
      <c r="MG587" s="119"/>
      <c r="MH587" s="119"/>
      <c r="MI587" s="119"/>
      <c r="MJ587" s="119"/>
      <c r="MK587" s="230"/>
      <c r="ML587" s="230"/>
      <c r="MM587" s="230"/>
      <c r="MN587" s="230"/>
      <c r="MO587" s="230"/>
      <c r="MP587" s="230"/>
      <c r="MQ587" s="230"/>
      <c r="MR587" s="230"/>
      <c r="MS587" s="230"/>
      <c r="MT587" s="230"/>
      <c r="MU587" s="230"/>
      <c r="MV587" s="230"/>
      <c r="MW587" s="230"/>
      <c r="MX587" s="230"/>
      <c r="MY587" s="119"/>
      <c r="MZ587" s="119"/>
      <c r="NA587" s="119"/>
      <c r="NB587" s="119"/>
      <c r="NC587" s="126"/>
      <c r="ND587" s="119"/>
      <c r="NE587" s="119"/>
      <c r="NF587" s="119"/>
      <c r="NG587" s="119"/>
      <c r="NH587" s="119"/>
      <c r="NI587" s="119"/>
      <c r="NJ587" s="119"/>
      <c r="NK587" s="119"/>
      <c r="NL587" s="119"/>
      <c r="NM587" s="119"/>
      <c r="NN587" s="119"/>
      <c r="NO587" s="119"/>
      <c r="NP587" s="119"/>
      <c r="NQ587" s="119"/>
      <c r="NR587" s="119"/>
      <c r="NS587" s="119"/>
      <c r="NT587" s="119"/>
      <c r="NU587" s="119"/>
      <c r="NV587" s="119"/>
      <c r="NW587" s="119"/>
      <c r="NX587" s="119"/>
      <c r="NY587" s="119"/>
      <c r="NZ587" s="119"/>
      <c r="OA587" s="119"/>
      <c r="OB587" s="119"/>
      <c r="OC587" s="119"/>
      <c r="OD587" s="119"/>
      <c r="OE587" s="119"/>
      <c r="OF587" s="119"/>
      <c r="OG587" s="119"/>
      <c r="OH587" s="119"/>
      <c r="OI587" s="119"/>
      <c r="OJ587" s="119"/>
      <c r="OK587" s="119"/>
      <c r="OL587" s="119"/>
      <c r="OM587" s="30">
        <f>COUNTIF(Q587:AA587,"x")</f>
        <v>1</v>
      </c>
      <c r="ON587" s="15"/>
    </row>
    <row r="588" spans="1:423" ht="24" customHeight="1">
      <c r="A588" s="95">
        <v>545</v>
      </c>
      <c r="B588" s="22">
        <v>170</v>
      </c>
      <c r="C588" s="33" t="s">
        <v>617</v>
      </c>
      <c r="D588" s="14" t="s">
        <v>0</v>
      </c>
      <c r="E588" s="24" t="s">
        <v>120</v>
      </c>
      <c r="F588" s="82" t="s">
        <v>2</v>
      </c>
      <c r="G588" s="14"/>
      <c r="H588" s="89" t="s">
        <v>120</v>
      </c>
      <c r="I588" s="57" t="s">
        <v>1342</v>
      </c>
      <c r="J588" s="54" t="s">
        <v>547</v>
      </c>
      <c r="K588" s="30" t="s">
        <v>636</v>
      </c>
      <c r="L588" s="30" t="s">
        <v>957</v>
      </c>
      <c r="M588" s="29" t="s">
        <v>986</v>
      </c>
      <c r="N588" s="93" t="s">
        <v>981</v>
      </c>
      <c r="O588" s="105" t="s">
        <v>27</v>
      </c>
      <c r="P588" s="67">
        <v>1</v>
      </c>
      <c r="Q588" s="108"/>
      <c r="R588" s="30"/>
      <c r="S588" s="30"/>
      <c r="T588" s="30"/>
      <c r="U588" s="30"/>
      <c r="V588" s="30"/>
      <c r="W588" s="30" t="s">
        <v>27</v>
      </c>
      <c r="X588" s="108"/>
      <c r="Y588" s="108"/>
      <c r="Z588" s="108"/>
      <c r="AA588" s="108"/>
      <c r="AB588" s="119"/>
      <c r="AC588" s="119"/>
      <c r="AD588" s="119"/>
      <c r="AE588" s="119"/>
      <c r="AF588" s="120"/>
      <c r="AG588" s="120"/>
      <c r="AH588" s="120"/>
      <c r="AI588" s="120"/>
      <c r="AJ588" s="120"/>
      <c r="AK588" s="120"/>
      <c r="AL588" s="120"/>
      <c r="AM588" s="120"/>
      <c r="AN588" s="120"/>
      <c r="AO588" s="120"/>
      <c r="AP588" s="120"/>
      <c r="AQ588" s="120"/>
      <c r="AR588" s="120"/>
      <c r="AS588" s="120"/>
      <c r="AT588" s="120"/>
      <c r="AU588" s="120"/>
      <c r="AV588" s="164"/>
      <c r="AW588" s="120"/>
      <c r="AX588" s="120"/>
      <c r="AY588" s="120"/>
      <c r="AZ588" s="120"/>
      <c r="BA588" s="119"/>
      <c r="BB588" s="119"/>
      <c r="BC588" s="119"/>
      <c r="BD588" s="119"/>
      <c r="BE588" s="119"/>
      <c r="BF588" s="119"/>
      <c r="BG588" s="119"/>
      <c r="BH588" s="119"/>
      <c r="BI588" s="119"/>
      <c r="BJ588" s="119"/>
      <c r="BK588" s="120"/>
      <c r="BL588" s="120"/>
      <c r="BM588" s="120"/>
      <c r="BN588" s="164"/>
      <c r="BO588" s="164"/>
      <c r="BP588" s="164"/>
      <c r="BQ588" s="120"/>
      <c r="BR588" s="120"/>
      <c r="BS588" s="120"/>
      <c r="BT588" s="120"/>
      <c r="BU588" s="120"/>
      <c r="BV588" s="120"/>
      <c r="BW588" s="120"/>
      <c r="BX588" s="120"/>
      <c r="BY588" s="120"/>
      <c r="BZ588" s="120"/>
      <c r="CA588" s="120"/>
      <c r="CB588" s="120"/>
      <c r="CC588" s="120"/>
      <c r="CD588" s="120"/>
      <c r="CE588" s="120"/>
      <c r="CF588" s="119"/>
      <c r="CG588" s="119"/>
      <c r="CH588" s="119"/>
      <c r="CI588" s="119"/>
      <c r="CJ588" s="119"/>
      <c r="CK588" s="119"/>
      <c r="CL588" s="119"/>
      <c r="CM588" s="119"/>
      <c r="CN588" s="119"/>
      <c r="CO588" s="125"/>
      <c r="CP588" s="125"/>
      <c r="CQ588" s="125"/>
      <c r="CR588" s="125"/>
      <c r="CS588" s="125"/>
      <c r="CT588" s="125"/>
      <c r="CU588" s="125"/>
      <c r="CV588" s="125"/>
      <c r="CW588" s="125"/>
      <c r="CX588" s="125"/>
      <c r="CY588" s="120"/>
      <c r="CZ588" s="120"/>
      <c r="DA588" s="120"/>
      <c r="DB588" s="120"/>
      <c r="DC588" s="120"/>
      <c r="DD588" s="120"/>
      <c r="DE588" s="120"/>
      <c r="DF588" s="120"/>
      <c r="DG588" s="120"/>
      <c r="DH588" s="126"/>
      <c r="DI588" s="120"/>
      <c r="DJ588" s="120"/>
      <c r="DK588" s="120"/>
      <c r="DL588" s="120"/>
      <c r="DM588" s="120"/>
      <c r="DN588" s="120"/>
      <c r="DO588" s="120"/>
      <c r="DP588" s="120"/>
      <c r="DQ588" s="120"/>
      <c r="DR588" s="126"/>
      <c r="DS588" s="119"/>
      <c r="DT588" s="119"/>
      <c r="DU588" s="119"/>
      <c r="DV588" s="125"/>
      <c r="DW588" s="203"/>
      <c r="DX588" s="203"/>
      <c r="DY588" s="203"/>
      <c r="DZ588" s="203"/>
      <c r="EA588" s="203"/>
      <c r="EB588" s="203"/>
      <c r="EC588" s="203"/>
      <c r="ED588" s="203"/>
      <c r="EE588" s="125"/>
      <c r="EF588" s="125"/>
      <c r="EG588" s="125"/>
      <c r="EH588" s="125"/>
      <c r="EI588" s="125"/>
      <c r="EJ588" s="125"/>
      <c r="EK588" s="125"/>
      <c r="EL588" s="125"/>
      <c r="EM588" s="125"/>
      <c r="EN588" s="125"/>
      <c r="EO588" s="125"/>
      <c r="EP588" s="120"/>
      <c r="EQ588" s="120"/>
      <c r="ER588" s="120"/>
      <c r="ES588" s="120"/>
      <c r="ET588" s="120"/>
      <c r="EU588" s="120"/>
      <c r="EV588" s="120"/>
      <c r="EW588" s="120"/>
      <c r="EX588" s="120"/>
      <c r="EY588" s="126"/>
      <c r="EZ588" s="119"/>
      <c r="FA588" s="119"/>
      <c r="FB588" s="119"/>
      <c r="FC588" s="120"/>
      <c r="FD588" s="120"/>
      <c r="FE588" s="120"/>
      <c r="FF588" s="120"/>
      <c r="FG588" s="120"/>
      <c r="FH588" s="120"/>
      <c r="FI588" s="120"/>
      <c r="FJ588" s="120"/>
      <c r="FK588" s="120"/>
      <c r="FL588" s="120"/>
      <c r="FM588" s="120"/>
      <c r="FN588" s="120"/>
      <c r="FO588" s="120"/>
      <c r="FP588" s="120"/>
      <c r="FQ588" s="120"/>
      <c r="FR588" s="120"/>
      <c r="FS588" s="120"/>
      <c r="FT588" s="120"/>
      <c r="FU588" s="119"/>
      <c r="FV588" s="119"/>
      <c r="FW588" s="119"/>
      <c r="FX588" s="119"/>
      <c r="FY588" s="119"/>
      <c r="FZ588" s="119"/>
      <c r="GA588" s="119"/>
      <c r="GB588" s="119"/>
      <c r="GC588" s="119"/>
      <c r="GD588" s="119"/>
      <c r="GE588" s="119"/>
      <c r="GF588" s="119"/>
      <c r="GG588" s="120"/>
      <c r="GH588" s="120"/>
      <c r="GI588" s="120"/>
      <c r="GJ588" s="120"/>
      <c r="GK588" s="120"/>
      <c r="GL588" s="120"/>
      <c r="GM588" s="120"/>
      <c r="GN588" s="120"/>
      <c r="GO588" s="164"/>
      <c r="GP588" s="164"/>
      <c r="GQ588" s="164"/>
      <c r="GR588" s="164"/>
      <c r="GS588" s="164"/>
      <c r="GT588" s="120"/>
      <c r="GU588" s="120"/>
      <c r="GV588" s="120"/>
      <c r="GW588" s="120"/>
      <c r="GX588" s="119"/>
      <c r="GY588" s="119"/>
      <c r="GZ588" s="119"/>
      <c r="HA588" s="119"/>
      <c r="HB588" s="119"/>
      <c r="HC588" s="119"/>
      <c r="HD588" s="119"/>
      <c r="HE588" s="119"/>
      <c r="HF588" s="119"/>
      <c r="HG588" s="119"/>
      <c r="HH588" s="119"/>
      <c r="HI588" s="152" t="s">
        <v>1066</v>
      </c>
      <c r="HJ588" s="152" t="s">
        <v>1066</v>
      </c>
      <c r="HK588" s="152"/>
      <c r="HL588" s="152"/>
      <c r="HM588" s="152"/>
      <c r="HN588" s="30">
        <v>2</v>
      </c>
      <c r="HO588" s="30">
        <v>1</v>
      </c>
      <c r="HP588" s="30">
        <v>2</v>
      </c>
      <c r="HQ588" s="30">
        <v>2</v>
      </c>
      <c r="HR588" s="23">
        <v>2</v>
      </c>
      <c r="HS588" s="23">
        <v>2</v>
      </c>
      <c r="HT588" s="30">
        <v>2</v>
      </c>
      <c r="HU588" s="30">
        <v>1</v>
      </c>
      <c r="HV588" s="30">
        <v>2</v>
      </c>
      <c r="HW588" s="30">
        <v>2</v>
      </c>
      <c r="HX588" s="30">
        <v>2</v>
      </c>
      <c r="HY588" s="30">
        <v>2</v>
      </c>
      <c r="HZ588" s="30">
        <v>2</v>
      </c>
      <c r="IA588" s="23">
        <v>1</v>
      </c>
      <c r="IB588" s="30">
        <v>2</v>
      </c>
      <c r="IC588" s="30">
        <v>2</v>
      </c>
      <c r="ID588" s="30">
        <v>2</v>
      </c>
      <c r="IE588" s="30"/>
      <c r="IF588" s="30">
        <v>2</v>
      </c>
      <c r="IG588" s="234">
        <f>COUNTIF(HN588:IF588,"2")</f>
        <v>15</v>
      </c>
      <c r="IH588" s="235">
        <f t="shared" ref="IH588" si="1954">IG588/(IG588+II588+IK588+IM588)</f>
        <v>0.83333333333333337</v>
      </c>
      <c r="II588" s="234">
        <f>COUNTIF(HO588:IF588,"1")</f>
        <v>3</v>
      </c>
      <c r="IJ588" s="235">
        <f t="shared" ref="IJ588" si="1955">II588/(IG588+II588+IK588+IM588)</f>
        <v>0.16666666666666666</v>
      </c>
      <c r="IK588" s="234">
        <f>COUNTIF(HO588:IF588,"0")</f>
        <v>0</v>
      </c>
      <c r="IL588" s="235">
        <f t="shared" ref="IL588" si="1956">IK588/(IG588+II588+IK588+IM588)</f>
        <v>0</v>
      </c>
      <c r="IM588" s="234">
        <f>COUNTIF(HO588:IF588,"KĐG")</f>
        <v>0</v>
      </c>
      <c r="IN588" s="235">
        <f t="shared" ref="IN588" si="1957">IM588/(IG588+II588+IK588+IM588)</f>
        <v>0</v>
      </c>
      <c r="IO588" s="236">
        <f t="shared" ref="IO588" si="1958">(((IG588*2)+(II588*1)+(IK588*0)))/(IG588+II588+IK588)</f>
        <v>1.8333333333333333</v>
      </c>
      <c r="IP588" s="169" t="str">
        <f t="shared" ref="IP588" si="1959">IF(IN588&gt;=50%,"KĐG",IF(IO588&gt;=1.6,"ĐMT",IF(IO588&gt;=1,"CCG","CĐ")))</f>
        <v>ĐMT</v>
      </c>
      <c r="IQ588" s="119"/>
      <c r="IR588" s="119"/>
      <c r="IS588" s="119"/>
      <c r="IT588" s="119"/>
      <c r="IU588" s="119"/>
      <c r="IV588" s="119"/>
      <c r="IW588" s="119"/>
      <c r="IX588" s="119"/>
      <c r="IY588" s="119"/>
      <c r="IZ588" s="119"/>
      <c r="JA588" s="120"/>
      <c r="JB588" s="120"/>
      <c r="JC588" s="120"/>
      <c r="JD588" s="120"/>
      <c r="JE588" s="120"/>
      <c r="JF588" s="120"/>
      <c r="JG588" s="119"/>
      <c r="JH588" s="119"/>
      <c r="JI588" s="119"/>
      <c r="JJ588" s="119"/>
      <c r="JK588" s="119"/>
      <c r="JL588" s="119"/>
      <c r="JM588" s="119"/>
      <c r="JN588" s="119"/>
      <c r="JO588" s="119"/>
      <c r="JP588" s="119"/>
      <c r="JQ588" s="119"/>
      <c r="JR588" s="119"/>
      <c r="JS588" s="119"/>
      <c r="JT588" s="119"/>
      <c r="JU588" s="119"/>
      <c r="JV588" s="119"/>
      <c r="JW588" s="119"/>
      <c r="JX588" s="119"/>
      <c r="JY588" s="119"/>
      <c r="JZ588" s="119"/>
      <c r="KA588" s="119"/>
      <c r="KB588" s="119"/>
      <c r="KC588" s="230"/>
      <c r="KD588" s="230"/>
      <c r="KE588" s="230"/>
      <c r="KF588" s="230"/>
      <c r="KG588" s="230"/>
      <c r="KH588" s="230"/>
      <c r="KI588" s="230"/>
      <c r="KJ588" s="230"/>
      <c r="KK588" s="230"/>
      <c r="KL588" s="230"/>
      <c r="KM588" s="230"/>
      <c r="KN588" s="230"/>
      <c r="KO588" s="230"/>
      <c r="KP588" s="230"/>
      <c r="KQ588" s="119"/>
      <c r="KR588" s="119"/>
      <c r="KS588" s="119"/>
      <c r="KT588" s="119"/>
      <c r="KU588" s="119"/>
      <c r="KV588" s="119"/>
      <c r="KW588" s="119"/>
      <c r="KX588" s="119"/>
      <c r="KY588" s="119"/>
      <c r="KZ588" s="119"/>
      <c r="LA588" s="119"/>
      <c r="LB588" s="119"/>
      <c r="LC588" s="119"/>
      <c r="LD588" s="125"/>
      <c r="LE588" s="125"/>
      <c r="LF588" s="125"/>
      <c r="LG588" s="231"/>
      <c r="LH588" s="231"/>
      <c r="LI588" s="231"/>
      <c r="LJ588" s="231"/>
      <c r="LK588" s="231"/>
      <c r="LL588" s="231"/>
      <c r="LM588" s="231"/>
      <c r="LN588" s="231"/>
      <c r="LO588" s="231"/>
      <c r="LP588" s="231"/>
      <c r="LQ588" s="231"/>
      <c r="LR588" s="231"/>
      <c r="LS588" s="125"/>
      <c r="LT588" s="125"/>
      <c r="LU588" s="125"/>
      <c r="LV588" s="125"/>
      <c r="LW588" s="125"/>
      <c r="LX588" s="126"/>
      <c r="LY588" s="119"/>
      <c r="LZ588" s="119"/>
      <c r="MA588" s="119"/>
      <c r="MB588" s="119"/>
      <c r="MC588" s="119"/>
      <c r="MD588" s="119"/>
      <c r="ME588" s="119"/>
      <c r="MF588" s="119"/>
      <c r="MG588" s="119"/>
      <c r="MH588" s="119"/>
      <c r="MI588" s="119"/>
      <c r="MJ588" s="119"/>
      <c r="MK588" s="230"/>
      <c r="ML588" s="230"/>
      <c r="MM588" s="230"/>
      <c r="MN588" s="230"/>
      <c r="MO588" s="230"/>
      <c r="MP588" s="230"/>
      <c r="MQ588" s="230"/>
      <c r="MR588" s="230"/>
      <c r="MS588" s="230"/>
      <c r="MT588" s="230"/>
      <c r="MU588" s="230"/>
      <c r="MV588" s="230"/>
      <c r="MW588" s="230"/>
      <c r="MX588" s="230"/>
      <c r="MY588" s="119"/>
      <c r="MZ588" s="119"/>
      <c r="NA588" s="119"/>
      <c r="NB588" s="119"/>
      <c r="NC588" s="126"/>
      <c r="ND588" s="119"/>
      <c r="NE588" s="119"/>
      <c r="NF588" s="119"/>
      <c r="NG588" s="119"/>
      <c r="NH588" s="119"/>
      <c r="NI588" s="119"/>
      <c r="NJ588" s="119"/>
      <c r="NK588" s="119"/>
      <c r="NL588" s="119"/>
      <c r="NM588" s="119"/>
      <c r="NN588" s="119"/>
      <c r="NO588" s="119"/>
      <c r="NP588" s="119"/>
      <c r="NQ588" s="119"/>
      <c r="NR588" s="119"/>
      <c r="NS588" s="119"/>
      <c r="NT588" s="119"/>
      <c r="NU588" s="119"/>
      <c r="NV588" s="119"/>
      <c r="NW588" s="119"/>
      <c r="NX588" s="119"/>
      <c r="NY588" s="119"/>
      <c r="NZ588" s="119"/>
      <c r="OA588" s="119"/>
      <c r="OB588" s="119"/>
      <c r="OC588" s="119"/>
      <c r="OD588" s="119"/>
      <c r="OE588" s="119"/>
      <c r="OF588" s="119"/>
      <c r="OG588" s="119"/>
      <c r="OH588" s="119"/>
      <c r="OI588" s="119"/>
      <c r="OJ588" s="119"/>
      <c r="OK588" s="119"/>
      <c r="OL588" s="119"/>
      <c r="OM588" s="30">
        <f>COUNTIF(Q588:AA588,"x")</f>
        <v>1</v>
      </c>
      <c r="ON588" s="15"/>
    </row>
    <row r="589" spans="1:423" ht="26.25" hidden="1" customHeight="1">
      <c r="A589" s="323">
        <v>546</v>
      </c>
      <c r="B589" s="51">
        <v>171</v>
      </c>
      <c r="C589" s="16" t="s">
        <v>439</v>
      </c>
      <c r="D589" s="14" t="s">
        <v>0</v>
      </c>
      <c r="E589" s="16" t="s">
        <v>440</v>
      </c>
      <c r="F589" s="82" t="s">
        <v>2</v>
      </c>
      <c r="G589" s="14"/>
      <c r="H589" s="89" t="s">
        <v>440</v>
      </c>
      <c r="I589" s="57" t="s">
        <v>824</v>
      </c>
      <c r="J589" s="54" t="s">
        <v>548</v>
      </c>
      <c r="K589" s="30" t="s">
        <v>636</v>
      </c>
      <c r="L589" s="30" t="s">
        <v>957</v>
      </c>
      <c r="M589" s="29" t="s">
        <v>986</v>
      </c>
      <c r="N589" s="93" t="s">
        <v>639</v>
      </c>
      <c r="O589" s="112" t="s">
        <v>27</v>
      </c>
      <c r="P589" s="300">
        <v>2</v>
      </c>
      <c r="Q589" s="30"/>
      <c r="R589" s="30"/>
      <c r="S589" s="30"/>
      <c r="T589" s="30"/>
      <c r="U589" s="30"/>
      <c r="V589" s="30" t="s">
        <v>27</v>
      </c>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130"/>
      <c r="CP589" s="130"/>
      <c r="CQ589" s="130"/>
      <c r="CR589" s="130"/>
      <c r="CS589" s="130"/>
      <c r="CT589" s="130"/>
      <c r="CU589" s="130"/>
      <c r="CV589" s="130"/>
      <c r="CW589" s="130"/>
      <c r="CX589" s="130"/>
      <c r="CY589" s="30"/>
      <c r="CZ589" s="30"/>
      <c r="DA589" s="30"/>
      <c r="DB589" s="30"/>
      <c r="DC589" s="30"/>
      <c r="DD589" s="30"/>
      <c r="DE589" s="30"/>
      <c r="DF589" s="30"/>
      <c r="DG589" s="30"/>
      <c r="DH589" s="135"/>
      <c r="DI589" s="30"/>
      <c r="DJ589" s="30"/>
      <c r="DK589" s="30"/>
      <c r="DL589" s="30"/>
      <c r="DM589" s="30"/>
      <c r="DN589" s="30"/>
      <c r="DO589" s="30"/>
      <c r="DP589" s="30"/>
      <c r="DQ589" s="30"/>
      <c r="DR589" s="135"/>
      <c r="DS589" s="30"/>
      <c r="DT589" s="30"/>
      <c r="DU589" s="30"/>
      <c r="DV589" s="130"/>
      <c r="DW589" s="130"/>
      <c r="DX589" s="130"/>
      <c r="DY589" s="130"/>
      <c r="DZ589" s="130"/>
      <c r="EA589" s="130"/>
      <c r="EB589" s="130"/>
      <c r="EC589" s="130"/>
      <c r="ED589" s="130"/>
      <c r="EE589" s="130"/>
      <c r="EF589" s="130"/>
      <c r="EG589" s="130"/>
      <c r="EH589" s="130"/>
      <c r="EI589" s="130"/>
      <c r="EJ589" s="130"/>
      <c r="EK589" s="130"/>
      <c r="EL589" s="130"/>
      <c r="EM589" s="130"/>
      <c r="EN589" s="130"/>
      <c r="EO589" s="130"/>
      <c r="EP589" s="30"/>
      <c r="EQ589" s="30"/>
      <c r="ER589" s="30"/>
      <c r="ES589" s="30"/>
      <c r="ET589" s="30"/>
      <c r="EU589" s="30"/>
      <c r="EV589" s="30"/>
      <c r="EW589" s="30"/>
      <c r="EX589" s="30"/>
      <c r="EY589" s="135"/>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152" t="s">
        <v>1066</v>
      </c>
      <c r="GE589" s="152"/>
      <c r="GF589" s="30">
        <v>2</v>
      </c>
      <c r="GG589" s="30">
        <v>2</v>
      </c>
      <c r="GH589" s="30">
        <v>2</v>
      </c>
      <c r="GI589" s="30">
        <v>2</v>
      </c>
      <c r="GJ589" s="23">
        <v>2</v>
      </c>
      <c r="GK589" s="23">
        <v>2</v>
      </c>
      <c r="GL589" s="30">
        <v>2</v>
      </c>
      <c r="GM589" s="30">
        <v>2</v>
      </c>
      <c r="GN589" s="30">
        <v>2</v>
      </c>
      <c r="GO589" s="30">
        <v>2</v>
      </c>
      <c r="GP589" s="30">
        <v>2</v>
      </c>
      <c r="GQ589" s="30">
        <v>2</v>
      </c>
      <c r="GR589" s="30">
        <v>2</v>
      </c>
      <c r="GS589" s="23">
        <v>1</v>
      </c>
      <c r="GT589" s="30">
        <v>2</v>
      </c>
      <c r="GU589" s="30">
        <v>2</v>
      </c>
      <c r="GV589" s="30">
        <v>2</v>
      </c>
      <c r="GW589" s="30"/>
      <c r="GX589" s="30">
        <v>2</v>
      </c>
      <c r="GY589" s="224">
        <f>COUNTIF(GF589:GX589,"2")</f>
        <v>17</v>
      </c>
      <c r="GZ589" s="225">
        <f t="shared" ref="GZ589" si="1960">GY589/(GY589+HA589+HC589+HE589)</f>
        <v>0.94444444444444442</v>
      </c>
      <c r="HA589" s="224">
        <f>COUNTIF(GG589:GX589,"1")</f>
        <v>1</v>
      </c>
      <c r="HB589" s="225">
        <f t="shared" ref="HB589" si="1961">HA589/(GY589+HA589+HC589+HE589)</f>
        <v>5.5555555555555552E-2</v>
      </c>
      <c r="HC589" s="224">
        <f>COUNTIF(GG589:GX589,"0")</f>
        <v>0</v>
      </c>
      <c r="HD589" s="225">
        <f t="shared" ref="HD589" si="1962">HC589/(GY589+HA589+HC589+HE589)</f>
        <v>0</v>
      </c>
      <c r="HE589" s="224">
        <f>COUNTIF(GG589:GX589,"KĐG")</f>
        <v>0</v>
      </c>
      <c r="HF589" s="225">
        <f t="shared" ref="HF589" si="1963">HE589/(GY589+HA589+HC589+HE589)</f>
        <v>0</v>
      </c>
      <c r="HG589" s="226">
        <f t="shared" ref="HG589" si="1964">(((GY589*2)+(HA589*1)+(HC589*0)))/(GY589+HA589+HC589)</f>
        <v>1.9444444444444444</v>
      </c>
      <c r="HH589" s="169" t="str">
        <f t="shared" ref="HH589" si="1965">IF(HF589&gt;=50%,"KĐG",IF(HG589&gt;=1.6,"ĐMT",IF(HG589&gt;=1,"CCG","CĐ")))</f>
        <v>ĐMT</v>
      </c>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c r="IM589" s="30"/>
      <c r="IN589" s="30"/>
      <c r="IO589" s="30"/>
      <c r="IP589" s="30"/>
      <c r="IQ589" s="30"/>
      <c r="IR589" s="30"/>
      <c r="IS589" s="30"/>
      <c r="IT589" s="30"/>
      <c r="IU589" s="30"/>
      <c r="IV589" s="30"/>
      <c r="IW589" s="30"/>
      <c r="IX589" s="30"/>
      <c r="IY589" s="30"/>
      <c r="IZ589" s="30"/>
      <c r="JA589" s="30"/>
      <c r="JB589" s="30"/>
      <c r="JC589" s="30"/>
      <c r="JD589" s="30"/>
      <c r="JE589" s="30"/>
      <c r="JF589" s="30"/>
      <c r="JG589" s="30"/>
      <c r="JH589" s="30"/>
      <c r="JI589" s="30"/>
      <c r="JJ589" s="30"/>
      <c r="JK589" s="30"/>
      <c r="JL589" s="30"/>
      <c r="JM589" s="30"/>
      <c r="JN589" s="30"/>
      <c r="JO589" s="30"/>
      <c r="JP589" s="30"/>
      <c r="JQ589" s="30"/>
      <c r="JR589" s="30"/>
      <c r="JS589" s="30"/>
      <c r="JT589" s="30"/>
      <c r="JU589" s="30"/>
      <c r="JV589" s="30"/>
      <c r="JW589" s="30"/>
      <c r="JX589" s="30"/>
      <c r="JY589" s="30"/>
      <c r="JZ589" s="30"/>
      <c r="KA589" s="30"/>
      <c r="KB589" s="30"/>
      <c r="KC589" s="30"/>
      <c r="KD589" s="30"/>
      <c r="KE589" s="30"/>
      <c r="KF589" s="30"/>
      <c r="KG589" s="30"/>
      <c r="KH589" s="30"/>
      <c r="KI589" s="30"/>
      <c r="KJ589" s="30"/>
      <c r="KK589" s="30"/>
      <c r="KL589" s="30"/>
      <c r="KM589" s="30"/>
      <c r="KN589" s="30"/>
      <c r="KO589" s="30"/>
      <c r="KP589" s="30"/>
      <c r="KQ589" s="30"/>
      <c r="KR589" s="30"/>
      <c r="KS589" s="30"/>
      <c r="KT589" s="30"/>
      <c r="KU589" s="30"/>
      <c r="KV589" s="30"/>
      <c r="KW589" s="30"/>
      <c r="KX589" s="30"/>
      <c r="KY589" s="30"/>
      <c r="KZ589" s="30"/>
      <c r="LA589" s="30"/>
      <c r="LB589" s="30"/>
      <c r="LC589" s="30"/>
      <c r="LD589" s="130"/>
      <c r="LE589" s="130"/>
      <c r="LF589" s="130"/>
      <c r="LG589" s="130"/>
      <c r="LH589" s="130"/>
      <c r="LI589" s="130"/>
      <c r="LJ589" s="130"/>
      <c r="LK589" s="130"/>
      <c r="LL589" s="130"/>
      <c r="LM589" s="130"/>
      <c r="LN589" s="130"/>
      <c r="LO589" s="130"/>
      <c r="LP589" s="130"/>
      <c r="LQ589" s="130"/>
      <c r="LR589" s="130"/>
      <c r="LS589" s="130"/>
      <c r="LT589" s="130"/>
      <c r="LU589" s="130"/>
      <c r="LV589" s="130"/>
      <c r="LW589" s="130"/>
      <c r="LX589" s="135"/>
      <c r="LY589" s="30"/>
      <c r="LZ589" s="30"/>
      <c r="MA589" s="30"/>
      <c r="MB589" s="30"/>
      <c r="MC589" s="30"/>
      <c r="MD589" s="30"/>
      <c r="ME589" s="30"/>
      <c r="MF589" s="30"/>
      <c r="MG589" s="30"/>
      <c r="MH589" s="30"/>
      <c r="MI589" s="30"/>
      <c r="MJ589" s="30"/>
      <c r="MK589" s="30"/>
      <c r="ML589" s="30"/>
      <c r="MM589" s="30"/>
      <c r="MN589" s="30"/>
      <c r="MO589" s="30"/>
      <c r="MP589" s="30"/>
      <c r="MQ589" s="30"/>
      <c r="MR589" s="30"/>
      <c r="MS589" s="30"/>
      <c r="MT589" s="30"/>
      <c r="MU589" s="30"/>
      <c r="MV589" s="30"/>
      <c r="MW589" s="30"/>
      <c r="MX589" s="30"/>
      <c r="MY589" s="30"/>
      <c r="MZ589" s="30"/>
      <c r="NA589" s="30"/>
      <c r="NB589" s="30"/>
      <c r="NC589" s="135"/>
      <c r="ND589" s="30"/>
      <c r="NE589" s="30"/>
      <c r="NF589" s="30"/>
      <c r="NG589" s="30"/>
      <c r="NH589" s="30"/>
      <c r="NI589" s="30"/>
      <c r="NJ589" s="30"/>
      <c r="NK589" s="30"/>
      <c r="NL589" s="30"/>
      <c r="NM589" s="30"/>
      <c r="NN589" s="30"/>
      <c r="NO589" s="30"/>
      <c r="NP589" s="30"/>
      <c r="NQ589" s="30"/>
      <c r="NR589" s="30"/>
      <c r="NS589" s="30"/>
      <c r="NT589" s="30"/>
      <c r="NU589" s="30"/>
      <c r="NV589" s="30"/>
      <c r="NW589" s="30"/>
      <c r="NX589" s="30"/>
      <c r="NY589" s="30"/>
      <c r="NZ589" s="30"/>
      <c r="OA589" s="30"/>
      <c r="OB589" s="30"/>
      <c r="OC589" s="30"/>
      <c r="OD589" s="30"/>
      <c r="OE589" s="30"/>
      <c r="OF589" s="30"/>
      <c r="OG589" s="30"/>
      <c r="OH589" s="30"/>
      <c r="OI589" s="30"/>
      <c r="OJ589" s="30"/>
      <c r="OK589" s="30"/>
      <c r="OL589" s="30"/>
      <c r="OM589" s="30">
        <f>COUNTIF(Q589:AA589,"x")</f>
        <v>1</v>
      </c>
      <c r="ON589" s="51"/>
    </row>
    <row r="590" spans="1:423" ht="72" hidden="1" customHeight="1">
      <c r="A590" s="326"/>
      <c r="B590" s="80">
        <v>171</v>
      </c>
      <c r="C590" s="16" t="s">
        <v>439</v>
      </c>
      <c r="D590" s="82" t="s">
        <v>0</v>
      </c>
      <c r="E590" s="16" t="s">
        <v>440</v>
      </c>
      <c r="F590" s="82" t="s">
        <v>2</v>
      </c>
      <c r="G590" s="82"/>
      <c r="H590" s="89" t="s">
        <v>440</v>
      </c>
      <c r="I590" s="57" t="s">
        <v>825</v>
      </c>
      <c r="J590" s="79"/>
      <c r="K590" s="30" t="s">
        <v>636</v>
      </c>
      <c r="L590" s="30" t="s">
        <v>957</v>
      </c>
      <c r="M590" s="29" t="s">
        <v>986</v>
      </c>
      <c r="N590" s="93" t="s">
        <v>639</v>
      </c>
      <c r="O590" s="113"/>
      <c r="P590" s="302"/>
      <c r="Q590" s="30"/>
      <c r="R590" s="30"/>
      <c r="S590" s="30"/>
      <c r="T590" s="30"/>
      <c r="U590" s="30"/>
      <c r="V590" s="30"/>
      <c r="W590" s="30"/>
      <c r="X590" s="30"/>
      <c r="Y590" s="30" t="s">
        <v>27</v>
      </c>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130"/>
      <c r="CP590" s="130"/>
      <c r="CQ590" s="130"/>
      <c r="CR590" s="130"/>
      <c r="CS590" s="130"/>
      <c r="CT590" s="130"/>
      <c r="CU590" s="130"/>
      <c r="CV590" s="130"/>
      <c r="CW590" s="130"/>
      <c r="CX590" s="130"/>
      <c r="CY590" s="30"/>
      <c r="CZ590" s="30"/>
      <c r="DA590" s="30"/>
      <c r="DB590" s="30"/>
      <c r="DC590" s="30"/>
      <c r="DD590" s="30"/>
      <c r="DE590" s="30"/>
      <c r="DF590" s="30"/>
      <c r="DG590" s="30"/>
      <c r="DH590" s="135"/>
      <c r="DI590" s="30"/>
      <c r="DJ590" s="30"/>
      <c r="DK590" s="30"/>
      <c r="DL590" s="30"/>
      <c r="DM590" s="30"/>
      <c r="DN590" s="30"/>
      <c r="DO590" s="30"/>
      <c r="DP590" s="30"/>
      <c r="DQ590" s="30"/>
      <c r="DR590" s="135"/>
      <c r="DS590" s="30"/>
      <c r="DT590" s="30"/>
      <c r="DU590" s="30"/>
      <c r="DV590" s="130"/>
      <c r="DW590" s="130"/>
      <c r="DX590" s="130"/>
      <c r="DY590" s="130"/>
      <c r="DZ590" s="130"/>
      <c r="EA590" s="130"/>
      <c r="EB590" s="130"/>
      <c r="EC590" s="130"/>
      <c r="ED590" s="130"/>
      <c r="EE590" s="130"/>
      <c r="EF590" s="130"/>
      <c r="EG590" s="130"/>
      <c r="EH590" s="130"/>
      <c r="EI590" s="130"/>
      <c r="EJ590" s="130"/>
      <c r="EK590" s="130"/>
      <c r="EL590" s="130"/>
      <c r="EM590" s="130"/>
      <c r="EN590" s="130"/>
      <c r="EO590" s="130"/>
      <c r="EP590" s="30"/>
      <c r="EQ590" s="30"/>
      <c r="ER590" s="30"/>
      <c r="ES590" s="30"/>
      <c r="ET590" s="30"/>
      <c r="EU590" s="30"/>
      <c r="EV590" s="30"/>
      <c r="EW590" s="30"/>
      <c r="EX590" s="30"/>
      <c r="EY590" s="135"/>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c r="IM590" s="30"/>
      <c r="IN590" s="30"/>
      <c r="IO590" s="30"/>
      <c r="IP590" s="30"/>
      <c r="IQ590" s="30"/>
      <c r="IR590" s="30"/>
      <c r="IS590" s="30"/>
      <c r="IT590" s="30"/>
      <c r="IU590" s="30"/>
      <c r="IV590" s="30"/>
      <c r="IW590" s="30"/>
      <c r="IX590" s="30"/>
      <c r="IY590" s="30"/>
      <c r="IZ590" s="30"/>
      <c r="JA590" s="30"/>
      <c r="JB590" s="30"/>
      <c r="JC590" s="30"/>
      <c r="JD590" s="30"/>
      <c r="JE590" s="30"/>
      <c r="JF590" s="30"/>
      <c r="JG590" s="30"/>
      <c r="JH590" s="30"/>
      <c r="JI590" s="30"/>
      <c r="JJ590" s="30"/>
      <c r="JK590" s="30"/>
      <c r="JL590" s="30"/>
      <c r="JM590" s="30"/>
      <c r="JN590" s="30"/>
      <c r="JO590" s="30"/>
      <c r="JP590" s="30"/>
      <c r="JQ590" s="30"/>
      <c r="JR590" s="30"/>
      <c r="JS590" s="30"/>
      <c r="JT590" s="30"/>
      <c r="JU590" s="30"/>
      <c r="JV590" s="30"/>
      <c r="JW590" s="30"/>
      <c r="JX590" s="30"/>
      <c r="JY590" s="30"/>
      <c r="JZ590" s="30"/>
      <c r="KA590" s="30"/>
      <c r="KB590" s="30"/>
      <c r="KC590" s="30"/>
      <c r="KD590" s="30"/>
      <c r="KE590" s="30"/>
      <c r="KF590" s="30"/>
      <c r="KG590" s="30"/>
      <c r="KH590" s="30"/>
      <c r="KI590" s="30"/>
      <c r="KJ590" s="30"/>
      <c r="KK590" s="30"/>
      <c r="KL590" s="30"/>
      <c r="KM590" s="30"/>
      <c r="KN590" s="30"/>
      <c r="KO590" s="30"/>
      <c r="KP590" s="30"/>
      <c r="KQ590" s="30"/>
      <c r="KR590" s="30"/>
      <c r="KS590" s="30"/>
      <c r="KT590" s="30"/>
      <c r="KU590" s="30"/>
      <c r="KV590" s="30"/>
      <c r="KW590" s="30"/>
      <c r="KX590" s="30"/>
      <c r="KY590" s="30"/>
      <c r="KZ590" s="30"/>
      <c r="LA590" s="30"/>
      <c r="LB590" s="30"/>
      <c r="LC590" s="30"/>
      <c r="LD590" s="130"/>
      <c r="LE590" s="130"/>
      <c r="LF590" s="130"/>
      <c r="LG590" s="130"/>
      <c r="LH590" s="130"/>
      <c r="LI590" s="130"/>
      <c r="LJ590" s="130"/>
      <c r="LK590" s="130"/>
      <c r="LL590" s="130"/>
      <c r="LM590" s="130"/>
      <c r="LN590" s="130"/>
      <c r="LO590" s="130"/>
      <c r="LP590" s="130"/>
      <c r="LQ590" s="130"/>
      <c r="LR590" s="130"/>
      <c r="LS590" s="130"/>
      <c r="LT590" s="130"/>
      <c r="LU590" s="130"/>
      <c r="LV590" s="130"/>
      <c r="LW590" s="130"/>
      <c r="LX590" s="135"/>
      <c r="LY590" s="30"/>
      <c r="LZ590" s="30"/>
      <c r="MA590" s="30"/>
      <c r="MB590" s="30"/>
      <c r="MC590" s="30"/>
      <c r="MD590" s="30"/>
      <c r="ME590" s="30"/>
      <c r="MF590" s="30"/>
      <c r="MG590" s="30"/>
      <c r="MH590" s="30"/>
      <c r="MI590" s="30"/>
      <c r="MJ590" s="30"/>
      <c r="MK590" s="30"/>
      <c r="ML590" s="30"/>
      <c r="MM590" s="30"/>
      <c r="MN590" s="30"/>
      <c r="MO590" s="30"/>
      <c r="MP590" s="30"/>
      <c r="MQ590" s="30"/>
      <c r="MR590" s="30"/>
      <c r="MS590" s="30"/>
      <c r="MT590" s="30"/>
      <c r="MU590" s="30"/>
      <c r="MV590" s="30"/>
      <c r="MW590" s="30"/>
      <c r="MX590" s="30"/>
      <c r="MY590" s="30"/>
      <c r="MZ590" s="30"/>
      <c r="NA590" s="30"/>
      <c r="NB590" s="30"/>
      <c r="NC590" s="135"/>
      <c r="ND590" s="30"/>
      <c r="NE590" s="30"/>
      <c r="NF590" s="30"/>
      <c r="NG590" s="30"/>
      <c r="NH590" s="30"/>
      <c r="NI590" s="30"/>
      <c r="NJ590" s="30"/>
      <c r="NK590" s="30"/>
      <c r="NL590" s="30"/>
      <c r="NM590" s="30"/>
      <c r="NN590" s="30"/>
      <c r="NO590" s="30"/>
      <c r="NP590" s="30"/>
      <c r="NQ590" s="30"/>
      <c r="NR590" s="30"/>
      <c r="NS590" s="30"/>
      <c r="NT590" s="30"/>
      <c r="NU590" s="30"/>
      <c r="NV590" s="30"/>
      <c r="NW590" s="30"/>
      <c r="NX590" s="30"/>
      <c r="NY590" s="30"/>
      <c r="NZ590" s="30"/>
      <c r="OA590" s="30"/>
      <c r="OB590" s="30"/>
      <c r="OC590" s="30"/>
      <c r="OD590" s="30"/>
      <c r="OE590" s="30"/>
      <c r="OF590" s="30"/>
      <c r="OG590" s="30"/>
      <c r="OH590" s="30"/>
      <c r="OI590" s="30"/>
      <c r="OJ590" s="30"/>
      <c r="OK590" s="30"/>
      <c r="OL590" s="30"/>
      <c r="OM590" s="30">
        <f>COUNTIF(Q590:AA590,"x")</f>
        <v>1</v>
      </c>
      <c r="ON590" s="80"/>
    </row>
    <row r="591" spans="1:423" s="11" customFormat="1" ht="31.5" customHeight="1">
      <c r="A591" s="28"/>
      <c r="B591" s="13"/>
      <c r="C591" s="296" t="s">
        <v>25</v>
      </c>
      <c r="D591" s="296"/>
      <c r="E591" s="296"/>
      <c r="F591" s="82"/>
      <c r="G591" s="164">
        <f>G592+G615+G725</f>
        <v>1</v>
      </c>
      <c r="H591" s="12"/>
      <c r="I591" s="17"/>
      <c r="J591" s="54"/>
      <c r="K591" s="105"/>
      <c r="L591" s="105"/>
      <c r="M591" s="105"/>
      <c r="N591" s="105"/>
      <c r="O591" s="25">
        <f>O592+O615+O725</f>
        <v>17</v>
      </c>
      <c r="P591" s="12">
        <f>P592+P615+P725</f>
        <v>34</v>
      </c>
      <c r="Q591" s="108" t="s">
        <v>122</v>
      </c>
      <c r="R591" s="124" t="s">
        <v>122</v>
      </c>
      <c r="S591" s="124" t="s">
        <v>122</v>
      </c>
      <c r="T591" s="124" t="s">
        <v>122</v>
      </c>
      <c r="U591" s="124" t="s">
        <v>122</v>
      </c>
      <c r="V591" s="124" t="s">
        <v>122</v>
      </c>
      <c r="W591" s="124" t="s">
        <v>122</v>
      </c>
      <c r="X591" s="124" t="s">
        <v>122</v>
      </c>
      <c r="Y591" s="124" t="s">
        <v>122</v>
      </c>
      <c r="Z591" s="124" t="s">
        <v>122</v>
      </c>
      <c r="AA591" s="124" t="s">
        <v>122</v>
      </c>
      <c r="AB591" s="124"/>
      <c r="AC591" s="124"/>
      <c r="AD591" s="124"/>
      <c r="AE591" s="119"/>
      <c r="AF591" s="120"/>
      <c r="AG591" s="120"/>
      <c r="AH591" s="120"/>
      <c r="AI591" s="25"/>
      <c r="AJ591" s="25"/>
      <c r="AK591" s="120"/>
      <c r="AL591" s="120"/>
      <c r="AM591" s="120"/>
      <c r="AN591" s="120"/>
      <c r="AO591" s="120"/>
      <c r="AP591" s="25"/>
      <c r="AQ591" s="120"/>
      <c r="AR591" s="25"/>
      <c r="AS591" s="120"/>
      <c r="AT591" s="120"/>
      <c r="AU591" s="120"/>
      <c r="AV591" s="164"/>
      <c r="AW591" s="120"/>
      <c r="AX591" s="120"/>
      <c r="AY591" s="120"/>
      <c r="AZ591" s="120"/>
      <c r="BA591" s="119"/>
      <c r="BB591" s="119"/>
      <c r="BC591" s="119"/>
      <c r="BD591" s="119"/>
      <c r="BE591" s="119"/>
      <c r="BF591" s="119"/>
      <c r="BG591" s="119"/>
      <c r="BH591" s="119"/>
      <c r="BI591" s="119"/>
      <c r="BJ591" s="119"/>
      <c r="BK591" s="120"/>
      <c r="BL591" s="120"/>
      <c r="BM591" s="120"/>
      <c r="BN591" s="164"/>
      <c r="BO591" s="164"/>
      <c r="BP591" s="164"/>
      <c r="BQ591" s="120"/>
      <c r="BR591" s="120"/>
      <c r="BS591" s="120"/>
      <c r="BT591" s="120"/>
      <c r="BU591" s="120"/>
      <c r="BV591" s="120"/>
      <c r="BW591" s="120"/>
      <c r="BX591" s="120"/>
      <c r="BY591" s="120"/>
      <c r="BZ591" s="120"/>
      <c r="CA591" s="120"/>
      <c r="CB591" s="120"/>
      <c r="CC591" s="120"/>
      <c r="CD591" s="120"/>
      <c r="CE591" s="120"/>
      <c r="CF591" s="119"/>
      <c r="CG591" s="119"/>
      <c r="CH591" s="119"/>
      <c r="CI591" s="119"/>
      <c r="CJ591" s="119"/>
      <c r="CK591" s="119"/>
      <c r="CL591" s="119"/>
      <c r="CM591" s="119"/>
      <c r="CN591" s="119"/>
      <c r="CO591" s="125"/>
      <c r="CP591" s="125"/>
      <c r="CQ591" s="125"/>
      <c r="CR591" s="125"/>
      <c r="CS591" s="125"/>
      <c r="CT591" s="125"/>
      <c r="CU591" s="125"/>
      <c r="CV591" s="125"/>
      <c r="CW591" s="125"/>
      <c r="CX591" s="125"/>
      <c r="CY591" s="120"/>
      <c r="CZ591" s="120"/>
      <c r="DA591" s="120"/>
      <c r="DB591" s="120"/>
      <c r="DC591" s="120"/>
      <c r="DD591" s="120"/>
      <c r="DE591" s="120"/>
      <c r="DF591" s="120"/>
      <c r="DG591" s="120"/>
      <c r="DH591" s="126"/>
      <c r="DI591" s="120"/>
      <c r="DJ591" s="120"/>
      <c r="DK591" s="120"/>
      <c r="DL591" s="120"/>
      <c r="DM591" s="120"/>
      <c r="DN591" s="120"/>
      <c r="DO591" s="120"/>
      <c r="DP591" s="120"/>
      <c r="DQ591" s="120"/>
      <c r="DR591" s="126"/>
      <c r="DS591" s="119"/>
      <c r="DT591" s="119"/>
      <c r="DU591" s="119"/>
      <c r="DV591" s="125"/>
      <c r="DW591" s="203"/>
      <c r="DX591" s="203"/>
      <c r="DY591" s="203"/>
      <c r="DZ591" s="203"/>
      <c r="EA591" s="203"/>
      <c r="EB591" s="203"/>
      <c r="EC591" s="203"/>
      <c r="ED591" s="203"/>
      <c r="EE591" s="125"/>
      <c r="EF591" s="125"/>
      <c r="EG591" s="125"/>
      <c r="EH591" s="125"/>
      <c r="EI591" s="125"/>
      <c r="EJ591" s="125"/>
      <c r="EK591" s="125"/>
      <c r="EL591" s="125"/>
      <c r="EM591" s="125"/>
      <c r="EN591" s="125"/>
      <c r="EO591" s="125"/>
      <c r="EP591" s="120"/>
      <c r="EQ591" s="120"/>
      <c r="ER591" s="120"/>
      <c r="ES591" s="120"/>
      <c r="ET591" s="120"/>
      <c r="EU591" s="120"/>
      <c r="EV591" s="120"/>
      <c r="EW591" s="120"/>
      <c r="EX591" s="120"/>
      <c r="EY591" s="126"/>
      <c r="EZ591" s="119"/>
      <c r="FA591" s="119"/>
      <c r="FB591" s="119"/>
      <c r="FC591" s="120"/>
      <c r="FD591" s="120"/>
      <c r="FE591" s="120"/>
      <c r="FF591" s="120"/>
      <c r="FG591" s="120"/>
      <c r="FH591" s="120"/>
      <c r="FI591" s="120"/>
      <c r="FJ591" s="120"/>
      <c r="FK591" s="120"/>
      <c r="FL591" s="120"/>
      <c r="FM591" s="120"/>
      <c r="FN591" s="120"/>
      <c r="FO591" s="120"/>
      <c r="FP591" s="120"/>
      <c r="FQ591" s="120"/>
      <c r="FR591" s="120"/>
      <c r="FS591" s="120"/>
      <c r="FT591" s="120"/>
      <c r="FU591" s="119"/>
      <c r="FV591" s="119"/>
      <c r="FW591" s="119"/>
      <c r="FX591" s="119"/>
      <c r="FY591" s="119"/>
      <c r="FZ591" s="119"/>
      <c r="GA591" s="119"/>
      <c r="GB591" s="119"/>
      <c r="GC591" s="119"/>
      <c r="GD591" s="119"/>
      <c r="GE591" s="119"/>
      <c r="GF591" s="119"/>
      <c r="GG591" s="120"/>
      <c r="GH591" s="120"/>
      <c r="GI591" s="120"/>
      <c r="GJ591" s="120"/>
      <c r="GK591" s="120"/>
      <c r="GL591" s="120"/>
      <c r="GM591" s="120"/>
      <c r="GN591" s="120"/>
      <c r="GO591" s="164"/>
      <c r="GP591" s="164"/>
      <c r="GQ591" s="164"/>
      <c r="GR591" s="164"/>
      <c r="GS591" s="164"/>
      <c r="GT591" s="120"/>
      <c r="GU591" s="120"/>
      <c r="GV591" s="120"/>
      <c r="GW591" s="120"/>
      <c r="GX591" s="119"/>
      <c r="GY591" s="119"/>
      <c r="GZ591" s="119"/>
      <c r="HA591" s="119"/>
      <c r="HB591" s="119"/>
      <c r="HC591" s="119"/>
      <c r="HD591" s="119"/>
      <c r="HE591" s="119"/>
      <c r="HF591" s="119"/>
      <c r="HG591" s="119"/>
      <c r="HH591" s="119"/>
      <c r="HI591" s="120"/>
      <c r="HJ591" s="119"/>
      <c r="HK591" s="119"/>
      <c r="HL591" s="119"/>
      <c r="HM591" s="119"/>
      <c r="HN591" s="120"/>
      <c r="HO591" s="120"/>
      <c r="HP591" s="120"/>
      <c r="HQ591" s="120"/>
      <c r="HR591" s="120"/>
      <c r="HS591" s="120"/>
      <c r="HT591" s="120"/>
      <c r="HU591" s="120"/>
      <c r="HV591" s="120"/>
      <c r="HW591" s="120"/>
      <c r="HX591" s="120"/>
      <c r="HY591" s="120"/>
      <c r="HZ591" s="120"/>
      <c r="IA591" s="120"/>
      <c r="IB591" s="120"/>
      <c r="IC591" s="119"/>
      <c r="ID591" s="119"/>
      <c r="IE591" s="119"/>
      <c r="IF591" s="119"/>
      <c r="IG591" s="119"/>
      <c r="IH591" s="119"/>
      <c r="II591" s="119"/>
      <c r="IJ591" s="119"/>
      <c r="IK591" s="119"/>
      <c r="IL591" s="119"/>
      <c r="IM591" s="119"/>
      <c r="IN591" s="119"/>
      <c r="IO591" s="119"/>
      <c r="IP591" s="119"/>
      <c r="IQ591" s="119"/>
      <c r="IR591" s="119"/>
      <c r="IS591" s="119"/>
      <c r="IT591" s="119"/>
      <c r="IU591" s="119"/>
      <c r="IV591" s="119"/>
      <c r="IW591" s="119"/>
      <c r="IX591" s="119"/>
      <c r="IY591" s="119"/>
      <c r="IZ591" s="119"/>
      <c r="JA591" s="120"/>
      <c r="JB591" s="120"/>
      <c r="JC591" s="120"/>
      <c r="JD591" s="120"/>
      <c r="JE591" s="120"/>
      <c r="JF591" s="120"/>
      <c r="JG591" s="119"/>
      <c r="JH591" s="119"/>
      <c r="JI591" s="119"/>
      <c r="JJ591" s="119"/>
      <c r="JK591" s="119"/>
      <c r="JL591" s="119"/>
      <c r="JM591" s="119"/>
      <c r="JN591" s="119"/>
      <c r="JO591" s="119"/>
      <c r="JP591" s="119"/>
      <c r="JQ591" s="119"/>
      <c r="JR591" s="119"/>
      <c r="JS591" s="119"/>
      <c r="JT591" s="119"/>
      <c r="JU591" s="119"/>
      <c r="JV591" s="119"/>
      <c r="JW591" s="119"/>
      <c r="JX591" s="119"/>
      <c r="JY591" s="119"/>
      <c r="JZ591" s="119"/>
      <c r="KA591" s="119"/>
      <c r="KB591" s="119"/>
      <c r="KC591" s="230"/>
      <c r="KD591" s="230"/>
      <c r="KE591" s="230"/>
      <c r="KF591" s="230"/>
      <c r="KG591" s="230"/>
      <c r="KH591" s="230"/>
      <c r="KI591" s="230"/>
      <c r="KJ591" s="230"/>
      <c r="KK591" s="230"/>
      <c r="KL591" s="230"/>
      <c r="KM591" s="230"/>
      <c r="KN591" s="230"/>
      <c r="KO591" s="230"/>
      <c r="KP591" s="230"/>
      <c r="KQ591" s="119"/>
      <c r="KR591" s="119"/>
      <c r="KS591" s="119"/>
      <c r="KT591" s="119"/>
      <c r="KU591" s="119"/>
      <c r="KV591" s="119"/>
      <c r="KW591" s="119"/>
      <c r="KX591" s="119"/>
      <c r="KY591" s="119"/>
      <c r="KZ591" s="119"/>
      <c r="LA591" s="119"/>
      <c r="LB591" s="119"/>
      <c r="LC591" s="119"/>
      <c r="LD591" s="125"/>
      <c r="LE591" s="125"/>
      <c r="LF591" s="125"/>
      <c r="LG591" s="231"/>
      <c r="LH591" s="231"/>
      <c r="LI591" s="231"/>
      <c r="LJ591" s="231"/>
      <c r="LK591" s="231"/>
      <c r="LL591" s="231"/>
      <c r="LM591" s="231"/>
      <c r="LN591" s="231"/>
      <c r="LO591" s="231"/>
      <c r="LP591" s="231"/>
      <c r="LQ591" s="231"/>
      <c r="LR591" s="231"/>
      <c r="LS591" s="125"/>
      <c r="LT591" s="125"/>
      <c r="LU591" s="125"/>
      <c r="LV591" s="125"/>
      <c r="LW591" s="125"/>
      <c r="LX591" s="126"/>
      <c r="LY591" s="119"/>
      <c r="LZ591" s="119"/>
      <c r="MA591" s="119"/>
      <c r="MB591" s="119"/>
      <c r="MC591" s="119"/>
      <c r="MD591" s="119"/>
      <c r="ME591" s="119"/>
      <c r="MF591" s="119"/>
      <c r="MG591" s="119"/>
      <c r="MH591" s="119"/>
      <c r="MI591" s="119"/>
      <c r="MJ591" s="119"/>
      <c r="MK591" s="230"/>
      <c r="ML591" s="230"/>
      <c r="MM591" s="230"/>
      <c r="MN591" s="230"/>
      <c r="MO591" s="230"/>
      <c r="MP591" s="230"/>
      <c r="MQ591" s="230"/>
      <c r="MR591" s="230"/>
      <c r="MS591" s="230"/>
      <c r="MT591" s="230"/>
      <c r="MU591" s="230"/>
      <c r="MV591" s="230"/>
      <c r="MW591" s="230"/>
      <c r="MX591" s="230"/>
      <c r="MY591" s="119"/>
      <c r="MZ591" s="119"/>
      <c r="NA591" s="119"/>
      <c r="NB591" s="119"/>
      <c r="NC591" s="126"/>
      <c r="ND591" s="119"/>
      <c r="NE591" s="119"/>
      <c r="NF591" s="119"/>
      <c r="NG591" s="119"/>
      <c r="NH591" s="119"/>
      <c r="NI591" s="119"/>
      <c r="NJ591" s="119"/>
      <c r="NK591" s="119"/>
      <c r="NL591" s="119"/>
      <c r="NM591" s="119"/>
      <c r="NN591" s="119"/>
      <c r="NO591" s="119"/>
      <c r="NP591" s="119"/>
      <c r="NQ591" s="119"/>
      <c r="NR591" s="119"/>
      <c r="NS591" s="119"/>
      <c r="NT591" s="119"/>
      <c r="NU591" s="119"/>
      <c r="NV591" s="119"/>
      <c r="NW591" s="119"/>
      <c r="NX591" s="119"/>
      <c r="NY591" s="119"/>
      <c r="NZ591" s="119"/>
      <c r="OA591" s="119"/>
      <c r="OB591" s="119"/>
      <c r="OC591" s="119"/>
      <c r="OD591" s="119"/>
      <c r="OE591" s="119"/>
      <c r="OF591" s="119"/>
      <c r="OG591" s="119"/>
      <c r="OH591" s="119"/>
      <c r="OI591" s="119"/>
      <c r="OJ591" s="119"/>
      <c r="OK591" s="119"/>
      <c r="OL591" s="119"/>
      <c r="OM591" s="30"/>
      <c r="ON591" s="15"/>
      <c r="OO591" s="1"/>
      <c r="OP591" s="1"/>
      <c r="OQ591" s="1"/>
      <c r="OR591" s="1"/>
      <c r="OS591" s="1"/>
      <c r="OT591" s="1"/>
      <c r="OU591" s="1"/>
      <c r="OV591" s="1"/>
      <c r="OW591" s="1"/>
      <c r="OX591" s="1"/>
      <c r="OY591" s="1"/>
      <c r="OZ591" s="1"/>
      <c r="PA591" s="1"/>
      <c r="PB591" s="1"/>
      <c r="PC591" s="1"/>
      <c r="PD591" s="1"/>
      <c r="PE591" s="1"/>
      <c r="PF591" s="1"/>
      <c r="PG591" s="1"/>
    </row>
    <row r="592" spans="1:423" ht="51" customHeight="1">
      <c r="A592" s="28"/>
      <c r="B592" s="13"/>
      <c r="C592" s="296" t="s">
        <v>55</v>
      </c>
      <c r="D592" s="296"/>
      <c r="E592" s="296"/>
      <c r="F592" s="82"/>
      <c r="G592" s="164">
        <f>COUNTIF(G593:G604,"x")</f>
        <v>0</v>
      </c>
      <c r="H592" s="12"/>
      <c r="I592" s="17"/>
      <c r="J592" s="54"/>
      <c r="K592" s="105"/>
      <c r="L592" s="105"/>
      <c r="M592" s="105"/>
      <c r="N592" s="105"/>
      <c r="O592" s="25">
        <f>COUNTIF(O593:O614,"x")</f>
        <v>3</v>
      </c>
      <c r="P592" s="12">
        <f>SUM(P593:P604)</f>
        <v>0</v>
      </c>
      <c r="Q592" s="108" t="s">
        <v>122</v>
      </c>
      <c r="R592" s="124" t="s">
        <v>122</v>
      </c>
      <c r="S592" s="124" t="s">
        <v>122</v>
      </c>
      <c r="T592" s="124" t="s">
        <v>122</v>
      </c>
      <c r="U592" s="124" t="s">
        <v>122</v>
      </c>
      <c r="V592" s="124" t="s">
        <v>122</v>
      </c>
      <c r="W592" s="124" t="s">
        <v>122</v>
      </c>
      <c r="X592" s="124" t="s">
        <v>122</v>
      </c>
      <c r="Y592" s="124" t="s">
        <v>122</v>
      </c>
      <c r="Z592" s="124" t="s">
        <v>122</v>
      </c>
      <c r="AA592" s="124" t="s">
        <v>122</v>
      </c>
      <c r="AB592" s="124"/>
      <c r="AC592" s="124"/>
      <c r="AD592" s="124"/>
      <c r="AE592" s="119"/>
      <c r="AF592" s="120"/>
      <c r="AG592" s="120"/>
      <c r="AH592" s="120"/>
      <c r="AI592" s="25"/>
      <c r="AJ592" s="25"/>
      <c r="AK592" s="120"/>
      <c r="AL592" s="120"/>
      <c r="AM592" s="120"/>
      <c r="AN592" s="120"/>
      <c r="AO592" s="120"/>
      <c r="AP592" s="25"/>
      <c r="AQ592" s="120"/>
      <c r="AR592" s="25"/>
      <c r="AS592" s="120"/>
      <c r="AT592" s="120"/>
      <c r="AU592" s="120"/>
      <c r="AV592" s="164"/>
      <c r="AW592" s="120"/>
      <c r="AX592" s="120"/>
      <c r="AY592" s="120"/>
      <c r="AZ592" s="120"/>
      <c r="BA592" s="119"/>
      <c r="BB592" s="119"/>
      <c r="BC592" s="119"/>
      <c r="BD592" s="119"/>
      <c r="BE592" s="119"/>
      <c r="BF592" s="119"/>
      <c r="BG592" s="119"/>
      <c r="BH592" s="119"/>
      <c r="BI592" s="119"/>
      <c r="BJ592" s="119"/>
      <c r="BK592" s="120"/>
      <c r="BL592" s="120"/>
      <c r="BM592" s="120"/>
      <c r="BN592" s="164"/>
      <c r="BO592" s="164"/>
      <c r="BP592" s="164"/>
      <c r="BQ592" s="120"/>
      <c r="BR592" s="120"/>
      <c r="BS592" s="120"/>
      <c r="BT592" s="120"/>
      <c r="BU592" s="120"/>
      <c r="BV592" s="120"/>
      <c r="BW592" s="120"/>
      <c r="BX592" s="120"/>
      <c r="BY592" s="120"/>
      <c r="BZ592" s="120"/>
      <c r="CA592" s="120"/>
      <c r="CB592" s="120"/>
      <c r="CC592" s="120"/>
      <c r="CD592" s="120"/>
      <c r="CE592" s="120"/>
      <c r="CF592" s="119"/>
      <c r="CG592" s="119"/>
      <c r="CH592" s="119"/>
      <c r="CI592" s="119"/>
      <c r="CJ592" s="119"/>
      <c r="CK592" s="119"/>
      <c r="CL592" s="119"/>
      <c r="CM592" s="119"/>
      <c r="CN592" s="119"/>
      <c r="CO592" s="125"/>
      <c r="CP592" s="125"/>
      <c r="CQ592" s="125"/>
      <c r="CR592" s="125"/>
      <c r="CS592" s="125"/>
      <c r="CT592" s="125"/>
      <c r="CU592" s="125"/>
      <c r="CV592" s="125"/>
      <c r="CW592" s="125"/>
      <c r="CX592" s="125"/>
      <c r="CY592" s="120"/>
      <c r="CZ592" s="120"/>
      <c r="DA592" s="120"/>
      <c r="DB592" s="120"/>
      <c r="DC592" s="120"/>
      <c r="DD592" s="120"/>
      <c r="DE592" s="120"/>
      <c r="DF592" s="120"/>
      <c r="DG592" s="120"/>
      <c r="DH592" s="126"/>
      <c r="DI592" s="120"/>
      <c r="DJ592" s="120"/>
      <c r="DK592" s="120"/>
      <c r="DL592" s="120"/>
      <c r="DM592" s="120"/>
      <c r="DN592" s="120"/>
      <c r="DO592" s="120"/>
      <c r="DP592" s="120"/>
      <c r="DQ592" s="120"/>
      <c r="DR592" s="126"/>
      <c r="DS592" s="119"/>
      <c r="DT592" s="119"/>
      <c r="DU592" s="119"/>
      <c r="DV592" s="125"/>
      <c r="DW592" s="203"/>
      <c r="DX592" s="203"/>
      <c r="DY592" s="203"/>
      <c r="DZ592" s="203"/>
      <c r="EA592" s="203"/>
      <c r="EB592" s="203"/>
      <c r="EC592" s="203"/>
      <c r="ED592" s="203"/>
      <c r="EE592" s="125"/>
      <c r="EF592" s="125"/>
      <c r="EG592" s="125"/>
      <c r="EH592" s="125"/>
      <c r="EI592" s="125"/>
      <c r="EJ592" s="125"/>
      <c r="EK592" s="125"/>
      <c r="EL592" s="125"/>
      <c r="EM592" s="125"/>
      <c r="EN592" s="125"/>
      <c r="EO592" s="125"/>
      <c r="EP592" s="120"/>
      <c r="EQ592" s="120"/>
      <c r="ER592" s="120"/>
      <c r="ES592" s="120"/>
      <c r="ET592" s="120"/>
      <c r="EU592" s="120"/>
      <c r="EV592" s="120"/>
      <c r="EW592" s="120"/>
      <c r="EX592" s="120"/>
      <c r="EY592" s="126"/>
      <c r="EZ592" s="119"/>
      <c r="FA592" s="119"/>
      <c r="FB592" s="119"/>
      <c r="FC592" s="120"/>
      <c r="FD592" s="120"/>
      <c r="FE592" s="120"/>
      <c r="FF592" s="120"/>
      <c r="FG592" s="120"/>
      <c r="FH592" s="120"/>
      <c r="FI592" s="120"/>
      <c r="FJ592" s="120"/>
      <c r="FK592" s="120"/>
      <c r="FL592" s="120"/>
      <c r="FM592" s="120"/>
      <c r="FN592" s="120"/>
      <c r="FO592" s="120"/>
      <c r="FP592" s="120"/>
      <c r="FQ592" s="120"/>
      <c r="FR592" s="120"/>
      <c r="FS592" s="120"/>
      <c r="FT592" s="120"/>
      <c r="FU592" s="119"/>
      <c r="FV592" s="119"/>
      <c r="FW592" s="119"/>
      <c r="FX592" s="119"/>
      <c r="FY592" s="119"/>
      <c r="FZ592" s="119"/>
      <c r="GA592" s="119"/>
      <c r="GB592" s="119"/>
      <c r="GC592" s="119"/>
      <c r="GD592" s="119"/>
      <c r="GE592" s="119"/>
      <c r="GF592" s="119"/>
      <c r="GG592" s="120"/>
      <c r="GH592" s="120"/>
      <c r="GI592" s="120"/>
      <c r="GJ592" s="120"/>
      <c r="GK592" s="120"/>
      <c r="GL592" s="120"/>
      <c r="GM592" s="120"/>
      <c r="GN592" s="120"/>
      <c r="GO592" s="164"/>
      <c r="GP592" s="164"/>
      <c r="GQ592" s="164"/>
      <c r="GR592" s="164"/>
      <c r="GS592" s="164"/>
      <c r="GT592" s="120"/>
      <c r="GU592" s="120"/>
      <c r="GV592" s="120"/>
      <c r="GW592" s="120"/>
      <c r="GX592" s="119"/>
      <c r="GY592" s="119"/>
      <c r="GZ592" s="119"/>
      <c r="HA592" s="119"/>
      <c r="HB592" s="119"/>
      <c r="HC592" s="119"/>
      <c r="HD592" s="119"/>
      <c r="HE592" s="119"/>
      <c r="HF592" s="119"/>
      <c r="HG592" s="119"/>
      <c r="HH592" s="119"/>
      <c r="HI592" s="120"/>
      <c r="HJ592" s="119"/>
      <c r="HK592" s="119"/>
      <c r="HL592" s="119"/>
      <c r="HM592" s="119"/>
      <c r="HN592" s="120"/>
      <c r="HO592" s="120"/>
      <c r="HP592" s="120"/>
      <c r="HQ592" s="120"/>
      <c r="HR592" s="120"/>
      <c r="HS592" s="120"/>
      <c r="HT592" s="120"/>
      <c r="HU592" s="120"/>
      <c r="HV592" s="120"/>
      <c r="HW592" s="120"/>
      <c r="HX592" s="120"/>
      <c r="HY592" s="120"/>
      <c r="HZ592" s="120"/>
      <c r="IA592" s="120"/>
      <c r="IB592" s="120"/>
      <c r="IC592" s="119"/>
      <c r="ID592" s="119"/>
      <c r="IE592" s="119"/>
      <c r="IF592" s="119"/>
      <c r="IG592" s="119"/>
      <c r="IH592" s="119"/>
      <c r="II592" s="119"/>
      <c r="IJ592" s="119"/>
      <c r="IK592" s="119"/>
      <c r="IL592" s="119"/>
      <c r="IM592" s="119"/>
      <c r="IN592" s="119"/>
      <c r="IO592" s="119"/>
      <c r="IP592" s="119"/>
      <c r="IQ592" s="119"/>
      <c r="IR592" s="119"/>
      <c r="IS592" s="119"/>
      <c r="IT592" s="119"/>
      <c r="IU592" s="119"/>
      <c r="IV592" s="119"/>
      <c r="IW592" s="119"/>
      <c r="IX592" s="119"/>
      <c r="IY592" s="119"/>
      <c r="IZ592" s="119"/>
      <c r="JA592" s="120"/>
      <c r="JB592" s="120"/>
      <c r="JC592" s="120"/>
      <c r="JD592" s="120"/>
      <c r="JE592" s="120"/>
      <c r="JF592" s="120"/>
      <c r="JG592" s="119"/>
      <c r="JH592" s="119"/>
      <c r="JI592" s="119"/>
      <c r="JJ592" s="119"/>
      <c r="JK592" s="119"/>
      <c r="JL592" s="119"/>
      <c r="JM592" s="119"/>
      <c r="JN592" s="119"/>
      <c r="JO592" s="119"/>
      <c r="JP592" s="119"/>
      <c r="JQ592" s="119"/>
      <c r="JR592" s="119"/>
      <c r="JS592" s="119"/>
      <c r="JT592" s="119"/>
      <c r="JU592" s="119"/>
      <c r="JV592" s="119"/>
      <c r="JW592" s="119"/>
      <c r="JX592" s="119"/>
      <c r="JY592" s="119"/>
      <c r="JZ592" s="119"/>
      <c r="KA592" s="119"/>
      <c r="KB592" s="119"/>
      <c r="KC592" s="230"/>
      <c r="KD592" s="230"/>
      <c r="KE592" s="230"/>
      <c r="KF592" s="230"/>
      <c r="KG592" s="230"/>
      <c r="KH592" s="230"/>
      <c r="KI592" s="230"/>
      <c r="KJ592" s="230"/>
      <c r="KK592" s="230"/>
      <c r="KL592" s="230"/>
      <c r="KM592" s="230"/>
      <c r="KN592" s="230"/>
      <c r="KO592" s="230"/>
      <c r="KP592" s="230"/>
      <c r="KQ592" s="119"/>
      <c r="KR592" s="119"/>
      <c r="KS592" s="119"/>
      <c r="KT592" s="119"/>
      <c r="KU592" s="119"/>
      <c r="KV592" s="119"/>
      <c r="KW592" s="119"/>
      <c r="KX592" s="119"/>
      <c r="KY592" s="119"/>
      <c r="KZ592" s="119"/>
      <c r="LA592" s="119"/>
      <c r="LB592" s="119"/>
      <c r="LC592" s="119"/>
      <c r="LD592" s="125"/>
      <c r="LE592" s="125"/>
      <c r="LF592" s="125"/>
      <c r="LG592" s="231"/>
      <c r="LH592" s="231"/>
      <c r="LI592" s="231"/>
      <c r="LJ592" s="231"/>
      <c r="LK592" s="231"/>
      <c r="LL592" s="231"/>
      <c r="LM592" s="231"/>
      <c r="LN592" s="231"/>
      <c r="LO592" s="231"/>
      <c r="LP592" s="231"/>
      <c r="LQ592" s="231"/>
      <c r="LR592" s="231"/>
      <c r="LS592" s="125"/>
      <c r="LT592" s="125"/>
      <c r="LU592" s="125"/>
      <c r="LV592" s="125"/>
      <c r="LW592" s="125"/>
      <c r="LX592" s="126"/>
      <c r="LY592" s="119"/>
      <c r="LZ592" s="119"/>
      <c r="MA592" s="119"/>
      <c r="MB592" s="119"/>
      <c r="MC592" s="119"/>
      <c r="MD592" s="119"/>
      <c r="ME592" s="119"/>
      <c r="MF592" s="119"/>
      <c r="MG592" s="119"/>
      <c r="MH592" s="119"/>
      <c r="MI592" s="119"/>
      <c r="MJ592" s="119"/>
      <c r="MK592" s="230"/>
      <c r="ML592" s="230"/>
      <c r="MM592" s="230"/>
      <c r="MN592" s="230"/>
      <c r="MO592" s="230"/>
      <c r="MP592" s="230"/>
      <c r="MQ592" s="230"/>
      <c r="MR592" s="230"/>
      <c r="MS592" s="230"/>
      <c r="MT592" s="230"/>
      <c r="MU592" s="230"/>
      <c r="MV592" s="230"/>
      <c r="MW592" s="230"/>
      <c r="MX592" s="230"/>
      <c r="MY592" s="119"/>
      <c r="MZ592" s="119"/>
      <c r="NA592" s="119"/>
      <c r="NB592" s="119"/>
      <c r="NC592" s="126"/>
      <c r="ND592" s="119"/>
      <c r="NE592" s="119"/>
      <c r="NF592" s="119"/>
      <c r="NG592" s="119"/>
      <c r="NH592" s="119"/>
      <c r="NI592" s="119"/>
      <c r="NJ592" s="119"/>
      <c r="NK592" s="119"/>
      <c r="NL592" s="119"/>
      <c r="NM592" s="119"/>
      <c r="NN592" s="119"/>
      <c r="NO592" s="119"/>
      <c r="NP592" s="119"/>
      <c r="NQ592" s="119"/>
      <c r="NR592" s="119"/>
      <c r="NS592" s="119"/>
      <c r="NT592" s="119"/>
      <c r="NU592" s="119"/>
      <c r="NV592" s="119"/>
      <c r="NW592" s="119"/>
      <c r="NX592" s="119"/>
      <c r="NY592" s="119"/>
      <c r="NZ592" s="119"/>
      <c r="OA592" s="119"/>
      <c r="OB592" s="119"/>
      <c r="OC592" s="119"/>
      <c r="OD592" s="119"/>
      <c r="OE592" s="119"/>
      <c r="OF592" s="119"/>
      <c r="OG592" s="119"/>
      <c r="OH592" s="119"/>
      <c r="OI592" s="119"/>
      <c r="OJ592" s="119"/>
      <c r="OK592" s="119"/>
      <c r="OL592" s="119"/>
      <c r="OM592" s="30"/>
      <c r="ON592" s="15"/>
    </row>
    <row r="593" spans="1:404" ht="26.25" hidden="1" customHeight="1">
      <c r="A593" s="323">
        <v>551</v>
      </c>
      <c r="B593" s="69">
        <v>172</v>
      </c>
      <c r="C593" s="16" t="s">
        <v>520</v>
      </c>
      <c r="D593" s="14" t="s">
        <v>0</v>
      </c>
      <c r="E593" s="16" t="s">
        <v>70</v>
      </c>
      <c r="F593" s="82" t="s">
        <v>2</v>
      </c>
      <c r="G593" s="14"/>
      <c r="H593" s="33" t="s">
        <v>826</v>
      </c>
      <c r="I593" s="57" t="s">
        <v>827</v>
      </c>
      <c r="J593" s="54"/>
      <c r="K593" s="30" t="s">
        <v>636</v>
      </c>
      <c r="L593" s="30" t="s">
        <v>957</v>
      </c>
      <c r="M593" s="29" t="s">
        <v>987</v>
      </c>
      <c r="N593" s="93" t="s">
        <v>639</v>
      </c>
      <c r="O593" s="300" t="s">
        <v>27</v>
      </c>
      <c r="P593" s="54"/>
      <c r="Q593" s="30" t="s">
        <v>27</v>
      </c>
      <c r="R593" s="30"/>
      <c r="S593" s="30"/>
      <c r="T593" s="30"/>
      <c r="U593" s="30"/>
      <c r="V593" s="30"/>
      <c r="W593" s="30"/>
      <c r="X593" s="30"/>
      <c r="Y593" s="30"/>
      <c r="Z593" s="30"/>
      <c r="AA593" s="30"/>
      <c r="AB593" s="152" t="s">
        <v>1070</v>
      </c>
      <c r="AC593" s="152" t="s">
        <v>1070</v>
      </c>
      <c r="AD593" s="152" t="s">
        <v>1070</v>
      </c>
      <c r="AE593" s="30">
        <v>2</v>
      </c>
      <c r="AF593" s="30">
        <v>2</v>
      </c>
      <c r="AG593" s="30">
        <v>2</v>
      </c>
      <c r="AH593" s="30">
        <v>2</v>
      </c>
      <c r="AI593" s="23">
        <v>2</v>
      </c>
      <c r="AJ593" s="23">
        <v>1</v>
      </c>
      <c r="AK593" s="30">
        <v>2</v>
      </c>
      <c r="AL593" s="30">
        <v>2</v>
      </c>
      <c r="AM593" s="30">
        <v>2</v>
      </c>
      <c r="AN593" s="30">
        <v>2</v>
      </c>
      <c r="AO593" s="30">
        <v>2</v>
      </c>
      <c r="AP593" s="23">
        <v>1</v>
      </c>
      <c r="AQ593" s="30">
        <v>2</v>
      </c>
      <c r="AR593" s="23">
        <v>1</v>
      </c>
      <c r="AS593" s="30">
        <v>2</v>
      </c>
      <c r="AT593" s="30">
        <v>2</v>
      </c>
      <c r="AU593" s="30">
        <v>2</v>
      </c>
      <c r="AV593" s="30">
        <v>2</v>
      </c>
      <c r="AW593" s="173">
        <f>COUNTIF(AE593:AV593,"2")</f>
        <v>15</v>
      </c>
      <c r="AX593" s="174">
        <f t="shared" ref="AX593" si="1966">AW593/(AW593+AY593+BA593+BC593)</f>
        <v>0.83333333333333337</v>
      </c>
      <c r="AY593" s="173">
        <f>COUNTIF(AE593:AV593,"1")</f>
        <v>3</v>
      </c>
      <c r="AZ593" s="174">
        <f t="shared" ref="AZ593" si="1967">AY593/(AW593+AY593+BA593+BC593)</f>
        <v>0.16666666666666666</v>
      </c>
      <c r="BA593" s="173">
        <f>COUNTIF(AE593:AV593,"0")</f>
        <v>0</v>
      </c>
      <c r="BB593" s="174">
        <f t="shared" ref="BB593" si="1968">BA593/(AW593+AY593+BA593+BC593)</f>
        <v>0</v>
      </c>
      <c r="BC593" s="173">
        <f>COUNTIF(AE593:AV593,"KĐG")</f>
        <v>0</v>
      </c>
      <c r="BD593" s="174">
        <f t="shared" ref="BD593" si="1969">BC593/(AW593+AY593+BA593+BC593)</f>
        <v>0</v>
      </c>
      <c r="BE593" s="175">
        <f t="shared" ref="BE593" si="1970">(((AW593*2)+(AY593*1)+(BA593*0)))/(AW593+AY593+BA593)</f>
        <v>1.8333333333333333</v>
      </c>
      <c r="BF593" s="169" t="str">
        <f t="shared" ref="BF593" si="1971">IF(BD593&gt;=50%,"KĐG",IF(BE593&gt;=1.6,"ĐMT",IF(BE593&gt;=1,"CCG","CĐ")))</f>
        <v>ĐMT</v>
      </c>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130"/>
      <c r="CP593" s="130"/>
      <c r="CQ593" s="130"/>
      <c r="CR593" s="130"/>
      <c r="CS593" s="130"/>
      <c r="CT593" s="130"/>
      <c r="CU593" s="130"/>
      <c r="CV593" s="130"/>
      <c r="CW593" s="130"/>
      <c r="CX593" s="130"/>
      <c r="CY593" s="30"/>
      <c r="CZ593" s="30"/>
      <c r="DA593" s="30"/>
      <c r="DB593" s="30"/>
      <c r="DC593" s="30"/>
      <c r="DD593" s="30"/>
      <c r="DE593" s="30"/>
      <c r="DF593" s="30"/>
      <c r="DG593" s="30"/>
      <c r="DH593" s="135"/>
      <c r="DI593" s="30"/>
      <c r="DJ593" s="30"/>
      <c r="DK593" s="30"/>
      <c r="DL593" s="30"/>
      <c r="DM593" s="30"/>
      <c r="DN593" s="30"/>
      <c r="DO593" s="30"/>
      <c r="DP593" s="30"/>
      <c r="DQ593" s="30"/>
      <c r="DR593" s="135"/>
      <c r="DS593" s="30"/>
      <c r="DT593" s="30"/>
      <c r="DU593" s="30"/>
      <c r="DV593" s="130"/>
      <c r="DW593" s="130"/>
      <c r="DX593" s="130"/>
      <c r="DY593" s="130"/>
      <c r="DZ593" s="130"/>
      <c r="EA593" s="130"/>
      <c r="EB593" s="130"/>
      <c r="EC593" s="130"/>
      <c r="ED593" s="130"/>
      <c r="EE593" s="130"/>
      <c r="EF593" s="130"/>
      <c r="EG593" s="130"/>
      <c r="EH593" s="130"/>
      <c r="EI593" s="130"/>
      <c r="EJ593" s="130"/>
      <c r="EK593" s="130"/>
      <c r="EL593" s="130"/>
      <c r="EM593" s="130"/>
      <c r="EN593" s="130"/>
      <c r="EO593" s="130"/>
      <c r="EP593" s="30"/>
      <c r="EQ593" s="30"/>
      <c r="ER593" s="30"/>
      <c r="ES593" s="30"/>
      <c r="ET593" s="30"/>
      <c r="EU593" s="30"/>
      <c r="EV593" s="30"/>
      <c r="EW593" s="30"/>
      <c r="EX593" s="30"/>
      <c r="EY593" s="135"/>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c r="JW593" s="30"/>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130"/>
      <c r="LE593" s="130"/>
      <c r="LF593" s="130"/>
      <c r="LG593" s="130"/>
      <c r="LH593" s="130"/>
      <c r="LI593" s="130"/>
      <c r="LJ593" s="130"/>
      <c r="LK593" s="130"/>
      <c r="LL593" s="130"/>
      <c r="LM593" s="130"/>
      <c r="LN593" s="130"/>
      <c r="LO593" s="130"/>
      <c r="LP593" s="130"/>
      <c r="LQ593" s="130"/>
      <c r="LR593" s="130"/>
      <c r="LS593" s="130"/>
      <c r="LT593" s="130"/>
      <c r="LU593" s="130"/>
      <c r="LV593" s="130"/>
      <c r="LW593" s="130"/>
      <c r="LX593" s="135"/>
      <c r="LY593" s="30"/>
      <c r="LZ593" s="30"/>
      <c r="MA593" s="30"/>
      <c r="MB593" s="30"/>
      <c r="MC593" s="30"/>
      <c r="MD593" s="30"/>
      <c r="ME593" s="30"/>
      <c r="MF593" s="30"/>
      <c r="MG593" s="30"/>
      <c r="MH593" s="30"/>
      <c r="MI593" s="30"/>
      <c r="MJ593" s="30"/>
      <c r="MK593" s="30"/>
      <c r="ML593" s="30"/>
      <c r="MM593" s="30"/>
      <c r="MN593" s="30"/>
      <c r="MO593" s="30"/>
      <c r="MP593" s="30"/>
      <c r="MQ593" s="30"/>
      <c r="MR593" s="30"/>
      <c r="MS593" s="30"/>
      <c r="MT593" s="30"/>
      <c r="MU593" s="30"/>
      <c r="MV593" s="30"/>
      <c r="MW593" s="30"/>
      <c r="MX593" s="30"/>
      <c r="MY593" s="30"/>
      <c r="MZ593" s="30"/>
      <c r="NA593" s="30"/>
      <c r="NB593" s="30"/>
      <c r="NC593" s="135"/>
      <c r="ND593" s="30"/>
      <c r="NE593" s="30"/>
      <c r="NF593" s="30"/>
      <c r="NG593" s="30"/>
      <c r="NH593" s="30"/>
      <c r="NI593" s="30"/>
      <c r="NJ593" s="30"/>
      <c r="NK593" s="30"/>
      <c r="NL593" s="30"/>
      <c r="NM593" s="30"/>
      <c r="NN593" s="30"/>
      <c r="NO593" s="30"/>
      <c r="NP593" s="30"/>
      <c r="NQ593" s="30"/>
      <c r="NR593" s="30"/>
      <c r="NS593" s="30"/>
      <c r="NT593" s="30"/>
      <c r="NU593" s="30"/>
      <c r="NV593" s="30"/>
      <c r="NW593" s="30"/>
      <c r="NX593" s="30"/>
      <c r="NY593" s="30"/>
      <c r="NZ593" s="30"/>
      <c r="OA593" s="30"/>
      <c r="OB593" s="30"/>
      <c r="OC593" s="30"/>
      <c r="OD593" s="30"/>
      <c r="OE593" s="30"/>
      <c r="OF593" s="30"/>
      <c r="OG593" s="30"/>
      <c r="OH593" s="30"/>
      <c r="OI593" s="30"/>
      <c r="OJ593" s="30"/>
      <c r="OK593" s="30"/>
      <c r="OL593" s="30"/>
      <c r="OM593" s="30">
        <f t="shared" ref="OM593:OM614" si="1972">COUNTIF(Q593:AA593,"x")</f>
        <v>1</v>
      </c>
      <c r="ON593" s="121"/>
    </row>
    <row r="594" spans="1:404" ht="83.25" hidden="1" customHeight="1">
      <c r="A594" s="324"/>
      <c r="B594" s="80">
        <v>172</v>
      </c>
      <c r="C594" s="16" t="s">
        <v>520</v>
      </c>
      <c r="D594" s="82" t="s">
        <v>0</v>
      </c>
      <c r="E594" s="16" t="s">
        <v>70</v>
      </c>
      <c r="F594" s="82" t="s">
        <v>2</v>
      </c>
      <c r="G594" s="82"/>
      <c r="H594" s="33" t="s">
        <v>833</v>
      </c>
      <c r="I594" s="57" t="s">
        <v>827</v>
      </c>
      <c r="J594" s="79"/>
      <c r="K594" s="30" t="s">
        <v>636</v>
      </c>
      <c r="L594" s="30" t="s">
        <v>957</v>
      </c>
      <c r="M594" s="29" t="s">
        <v>987</v>
      </c>
      <c r="N594" s="93" t="s">
        <v>639</v>
      </c>
      <c r="O594" s="301"/>
      <c r="P594" s="79"/>
      <c r="Q594" s="30"/>
      <c r="R594" s="30"/>
      <c r="S594" s="30"/>
      <c r="T594" s="30" t="s">
        <v>27</v>
      </c>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130"/>
      <c r="CP594" s="130"/>
      <c r="CQ594" s="130"/>
      <c r="CR594" s="130"/>
      <c r="CS594" s="130"/>
      <c r="CT594" s="130"/>
      <c r="CU594" s="130"/>
      <c r="CV594" s="130"/>
      <c r="CW594" s="130"/>
      <c r="CX594" s="130"/>
      <c r="CY594" s="30"/>
      <c r="CZ594" s="30"/>
      <c r="DA594" s="30"/>
      <c r="DB594" s="30"/>
      <c r="DC594" s="30"/>
      <c r="DD594" s="30"/>
      <c r="DE594" s="30"/>
      <c r="DF594" s="30"/>
      <c r="DG594" s="30"/>
      <c r="DH594" s="135"/>
      <c r="DI594" s="30"/>
      <c r="DJ594" s="30"/>
      <c r="DK594" s="30"/>
      <c r="DL594" s="30"/>
      <c r="DM594" s="30"/>
      <c r="DN594" s="30"/>
      <c r="DO594" s="30"/>
      <c r="DP594" s="30"/>
      <c r="DQ594" s="30"/>
      <c r="DR594" s="152" t="s">
        <v>1070</v>
      </c>
      <c r="DS594" s="152" t="s">
        <v>1070</v>
      </c>
      <c r="DT594" s="152" t="s">
        <v>1070</v>
      </c>
      <c r="DU594" s="152" t="s">
        <v>1070</v>
      </c>
      <c r="DV594" s="152" t="s">
        <v>1070</v>
      </c>
      <c r="DW594" s="30">
        <v>1</v>
      </c>
      <c r="DX594" s="30">
        <v>2</v>
      </c>
      <c r="DY594" s="30">
        <v>2</v>
      </c>
      <c r="DZ594" s="30">
        <v>2</v>
      </c>
      <c r="EA594" s="23">
        <v>2</v>
      </c>
      <c r="EB594" s="23">
        <v>1</v>
      </c>
      <c r="EC594" s="30">
        <v>2</v>
      </c>
      <c r="ED594" s="30">
        <v>1</v>
      </c>
      <c r="EE594" s="30">
        <v>2</v>
      </c>
      <c r="EF594" s="30">
        <v>2</v>
      </c>
      <c r="EG594" s="30">
        <v>2</v>
      </c>
      <c r="EH594" s="23">
        <v>2</v>
      </c>
      <c r="EI594" s="30">
        <v>2</v>
      </c>
      <c r="EJ594" s="23">
        <v>2</v>
      </c>
      <c r="EK594" s="30">
        <v>2</v>
      </c>
      <c r="EL594" s="30">
        <v>2</v>
      </c>
      <c r="EM594" s="30">
        <v>2</v>
      </c>
      <c r="EN594" s="30"/>
      <c r="EO594" s="208">
        <f>COUNTIF(DW594:EN594,"2")</f>
        <v>14</v>
      </c>
      <c r="EP594" s="207">
        <f t="shared" ref="EP594" si="1973">EO594/(EO594+EQ594+ES594+EU594)</f>
        <v>0.82352941176470584</v>
      </c>
      <c r="EQ594" s="208">
        <f>COUNTIF(DW594:EN594,"1")</f>
        <v>3</v>
      </c>
      <c r="ER594" s="207">
        <f t="shared" ref="ER594" si="1974">EQ594/(EO594+EQ594+ES594+EU594)</f>
        <v>0.17647058823529413</v>
      </c>
      <c r="ES594" s="208">
        <f>COUNTIF(DW594:EN594,"0")</f>
        <v>0</v>
      </c>
      <c r="ET594" s="207">
        <f t="shared" ref="ET594" si="1975">ES594/(EO594+EQ594+ES594+EU594)</f>
        <v>0</v>
      </c>
      <c r="EU594" s="208">
        <f>COUNTIF(DW594:EN594,"KĐG")</f>
        <v>0</v>
      </c>
      <c r="EV594" s="207">
        <f t="shared" ref="EV594" si="1976">EU594/(EO594+EQ594+ES594+EU594)</f>
        <v>0</v>
      </c>
      <c r="EW594" s="209">
        <f t="shared" ref="EW594" si="1977">(((EO594*2)+(EQ594*1)+(ES594*0)))/(EO594+EQ594+ES594)</f>
        <v>1.8235294117647058</v>
      </c>
      <c r="EX594" s="169" t="str">
        <f t="shared" ref="EX594" si="1978">IF(EV594&gt;=50%,"KĐG",IF(EW594&gt;=1.6,"ĐMT",IF(EW594&gt;=1,"CCG","CĐ")))</f>
        <v>ĐMT</v>
      </c>
      <c r="EY594" s="135"/>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130"/>
      <c r="LE594" s="130"/>
      <c r="LF594" s="130"/>
      <c r="LG594" s="130"/>
      <c r="LH594" s="130"/>
      <c r="LI594" s="130"/>
      <c r="LJ594" s="130"/>
      <c r="LK594" s="130"/>
      <c r="LL594" s="130"/>
      <c r="LM594" s="130"/>
      <c r="LN594" s="130"/>
      <c r="LO594" s="130"/>
      <c r="LP594" s="130"/>
      <c r="LQ594" s="130"/>
      <c r="LR594" s="130"/>
      <c r="LS594" s="130"/>
      <c r="LT594" s="130"/>
      <c r="LU594" s="130"/>
      <c r="LV594" s="130"/>
      <c r="LW594" s="130"/>
      <c r="LX594" s="135"/>
      <c r="LY594" s="30"/>
      <c r="LZ594" s="30"/>
      <c r="MA594" s="30"/>
      <c r="MB594" s="30"/>
      <c r="MC594" s="30"/>
      <c r="MD594" s="30"/>
      <c r="ME594" s="30"/>
      <c r="MF594" s="30"/>
      <c r="MG594" s="30"/>
      <c r="MH594" s="30"/>
      <c r="MI594" s="30"/>
      <c r="MJ594" s="30"/>
      <c r="MK594" s="30"/>
      <c r="ML594" s="30"/>
      <c r="MM594" s="30"/>
      <c r="MN594" s="30"/>
      <c r="MO594" s="30"/>
      <c r="MP594" s="30"/>
      <c r="MQ594" s="30"/>
      <c r="MR594" s="30"/>
      <c r="MS594" s="30"/>
      <c r="MT594" s="30"/>
      <c r="MU594" s="30"/>
      <c r="MV594" s="30"/>
      <c r="MW594" s="30"/>
      <c r="MX594" s="30"/>
      <c r="MY594" s="30"/>
      <c r="MZ594" s="30"/>
      <c r="NA594" s="30"/>
      <c r="NB594" s="30"/>
      <c r="NC594" s="135"/>
      <c r="ND594" s="30"/>
      <c r="NE594" s="30"/>
      <c r="NF594" s="30"/>
      <c r="NG594" s="30"/>
      <c r="NH594" s="30"/>
      <c r="NI594" s="30"/>
      <c r="NJ594" s="30"/>
      <c r="NK594" s="30"/>
      <c r="NL594" s="30"/>
      <c r="NM594" s="30"/>
      <c r="NN594" s="30"/>
      <c r="NO594" s="30"/>
      <c r="NP594" s="30"/>
      <c r="NQ594" s="30"/>
      <c r="NR594" s="30"/>
      <c r="NS594" s="30"/>
      <c r="NT594" s="30"/>
      <c r="NU594" s="30"/>
      <c r="NV594" s="30"/>
      <c r="NW594" s="30"/>
      <c r="NX594" s="30"/>
      <c r="NY594" s="30"/>
      <c r="NZ594" s="30"/>
      <c r="OA594" s="30"/>
      <c r="OB594" s="30"/>
      <c r="OC594" s="30"/>
      <c r="OD594" s="30"/>
      <c r="OE594" s="30"/>
      <c r="OF594" s="30"/>
      <c r="OG594" s="30"/>
      <c r="OH594" s="30"/>
      <c r="OI594" s="30"/>
      <c r="OJ594" s="30"/>
      <c r="OK594" s="30"/>
      <c r="OL594" s="30"/>
      <c r="OM594" s="30">
        <f t="shared" si="1972"/>
        <v>1</v>
      </c>
      <c r="ON594" s="80"/>
    </row>
    <row r="595" spans="1:404" ht="63" hidden="1" customHeight="1">
      <c r="A595" s="324"/>
      <c r="B595" s="80">
        <v>172</v>
      </c>
      <c r="C595" s="16" t="s">
        <v>520</v>
      </c>
      <c r="D595" s="82" t="s">
        <v>0</v>
      </c>
      <c r="E595" s="16" t="s">
        <v>70</v>
      </c>
      <c r="F595" s="82" t="s">
        <v>2</v>
      </c>
      <c r="G595" s="82"/>
      <c r="H595" s="33" t="s">
        <v>832</v>
      </c>
      <c r="I595" s="57" t="s">
        <v>827</v>
      </c>
      <c r="J595" s="79"/>
      <c r="K595" s="30" t="s">
        <v>636</v>
      </c>
      <c r="L595" s="30" t="s">
        <v>957</v>
      </c>
      <c r="M595" s="29" t="s">
        <v>987</v>
      </c>
      <c r="N595" s="93" t="s">
        <v>639</v>
      </c>
      <c r="O595" s="301"/>
      <c r="P595" s="79"/>
      <c r="Q595" s="30"/>
      <c r="R595" s="30"/>
      <c r="S595" s="30"/>
      <c r="T595" s="30"/>
      <c r="U595" s="30" t="s">
        <v>27</v>
      </c>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130"/>
      <c r="CP595" s="130"/>
      <c r="CQ595" s="130"/>
      <c r="CR595" s="130"/>
      <c r="CS595" s="130"/>
      <c r="CT595" s="130"/>
      <c r="CU595" s="130"/>
      <c r="CV595" s="130"/>
      <c r="CW595" s="130"/>
      <c r="CX595" s="130"/>
      <c r="CY595" s="30"/>
      <c r="CZ595" s="30"/>
      <c r="DA595" s="30"/>
      <c r="DB595" s="30"/>
      <c r="DC595" s="30"/>
      <c r="DD595" s="30"/>
      <c r="DE595" s="30"/>
      <c r="DF595" s="30"/>
      <c r="DG595" s="30"/>
      <c r="DH595" s="135"/>
      <c r="DI595" s="30"/>
      <c r="DJ595" s="30"/>
      <c r="DK595" s="30"/>
      <c r="DL595" s="30"/>
      <c r="DM595" s="30"/>
      <c r="DN595" s="30"/>
      <c r="DO595" s="30"/>
      <c r="DP595" s="30"/>
      <c r="DQ595" s="30"/>
      <c r="DR595" s="135"/>
      <c r="DS595" s="30"/>
      <c r="DT595" s="30"/>
      <c r="DU595" s="30"/>
      <c r="DV595" s="130"/>
      <c r="DW595" s="130"/>
      <c r="DX595" s="130"/>
      <c r="DY595" s="130"/>
      <c r="DZ595" s="130"/>
      <c r="EA595" s="130"/>
      <c r="EB595" s="130"/>
      <c r="EC595" s="130"/>
      <c r="ED595" s="130"/>
      <c r="EE595" s="130"/>
      <c r="EF595" s="130"/>
      <c r="EG595" s="130"/>
      <c r="EH595" s="130"/>
      <c r="EI595" s="130"/>
      <c r="EJ595" s="130"/>
      <c r="EK595" s="130"/>
      <c r="EL595" s="130"/>
      <c r="EM595" s="130"/>
      <c r="EN595" s="130"/>
      <c r="EO595" s="130"/>
      <c r="EP595" s="30"/>
      <c r="EQ595" s="30"/>
      <c r="ER595" s="30"/>
      <c r="ES595" s="30"/>
      <c r="ET595" s="30"/>
      <c r="EU595" s="30"/>
      <c r="EV595" s="30"/>
      <c r="EW595" s="30"/>
      <c r="EX595" s="30"/>
      <c r="EY595" s="152" t="s">
        <v>1070</v>
      </c>
      <c r="EZ595" s="152" t="s">
        <v>1070</v>
      </c>
      <c r="FA595" s="152" t="s">
        <v>1070</v>
      </c>
      <c r="FB595" s="30">
        <v>2</v>
      </c>
      <c r="FC595" s="30">
        <v>2</v>
      </c>
      <c r="FD595" s="30">
        <v>2</v>
      </c>
      <c r="FE595" s="30">
        <v>2</v>
      </c>
      <c r="FF595" s="23">
        <v>2</v>
      </c>
      <c r="FG595" s="23">
        <v>2</v>
      </c>
      <c r="FH595" s="30">
        <v>2</v>
      </c>
      <c r="FI595" s="30">
        <v>2</v>
      </c>
      <c r="FJ595" s="30">
        <v>2</v>
      </c>
      <c r="FK595" s="30">
        <v>2</v>
      </c>
      <c r="FL595" s="30">
        <v>2</v>
      </c>
      <c r="FM595" s="23">
        <v>2</v>
      </c>
      <c r="FN595" s="30">
        <v>2</v>
      </c>
      <c r="FO595" s="23">
        <v>2</v>
      </c>
      <c r="FP595" s="30">
        <v>2</v>
      </c>
      <c r="FQ595" s="30">
        <v>2</v>
      </c>
      <c r="FR595" s="30">
        <v>2</v>
      </c>
      <c r="FS595" s="30"/>
      <c r="FT595" s="214">
        <f>COUNTIF(FB595:FS595,"2")</f>
        <v>17</v>
      </c>
      <c r="FU595" s="215">
        <f t="shared" ref="FU595" si="1979">FT595/(FT595+FV595+FX595+FZ595)</f>
        <v>1</v>
      </c>
      <c r="FV595" s="214">
        <f>COUNTIF(FB595:FS595,"1")</f>
        <v>0</v>
      </c>
      <c r="FW595" s="215">
        <f t="shared" ref="FW595" si="1980">FV595/(FT595+FV595+FX595+FZ595)</f>
        <v>0</v>
      </c>
      <c r="FX595" s="214">
        <f>COUNTIF(FB595:FS595,"0")</f>
        <v>0</v>
      </c>
      <c r="FY595" s="215">
        <f t="shared" ref="FY595" si="1981">FX595/(FT595+FV595+FX595+FZ595)</f>
        <v>0</v>
      </c>
      <c r="FZ595" s="214">
        <f>COUNTIF(FB595:FS595,"KĐG")</f>
        <v>0</v>
      </c>
      <c r="GA595" s="215">
        <f t="shared" ref="GA595" si="1982">FZ595/(FT595+FV595+FX595+FZ595)</f>
        <v>0</v>
      </c>
      <c r="GB595" s="216">
        <f t="shared" ref="GB595" si="1983">(((FT595*2)+(FV595*1)+(FX595*0)))/(FT595+FV595+FX595)</f>
        <v>2</v>
      </c>
      <c r="GC595" s="169" t="str">
        <f t="shared" ref="GC595" si="1984">IF(GA595&gt;=50%,"KĐG",IF(GB595&gt;=1.6,"ĐMT",IF(GB595&gt;=1,"CCG","CĐ")))</f>
        <v>ĐMT</v>
      </c>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c r="JW595" s="30"/>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130"/>
      <c r="LE595" s="130"/>
      <c r="LF595" s="130"/>
      <c r="LG595" s="130"/>
      <c r="LH595" s="130"/>
      <c r="LI595" s="130"/>
      <c r="LJ595" s="130"/>
      <c r="LK595" s="130"/>
      <c r="LL595" s="130"/>
      <c r="LM595" s="130"/>
      <c r="LN595" s="130"/>
      <c r="LO595" s="130"/>
      <c r="LP595" s="130"/>
      <c r="LQ595" s="130"/>
      <c r="LR595" s="130"/>
      <c r="LS595" s="130"/>
      <c r="LT595" s="130"/>
      <c r="LU595" s="130"/>
      <c r="LV595" s="130"/>
      <c r="LW595" s="130"/>
      <c r="LX595" s="135"/>
      <c r="LY595" s="30"/>
      <c r="LZ595" s="30"/>
      <c r="MA595" s="30"/>
      <c r="MB595" s="30"/>
      <c r="MC595" s="30"/>
      <c r="MD595" s="30"/>
      <c r="ME595" s="30"/>
      <c r="MF595" s="30"/>
      <c r="MG595" s="30"/>
      <c r="MH595" s="30"/>
      <c r="MI595" s="30"/>
      <c r="MJ595" s="30"/>
      <c r="MK595" s="30"/>
      <c r="ML595" s="30"/>
      <c r="MM595" s="30"/>
      <c r="MN595" s="30"/>
      <c r="MO595" s="30"/>
      <c r="MP595" s="30"/>
      <c r="MQ595" s="30"/>
      <c r="MR595" s="30"/>
      <c r="MS595" s="30"/>
      <c r="MT595" s="30"/>
      <c r="MU595" s="30"/>
      <c r="MV595" s="30"/>
      <c r="MW595" s="30"/>
      <c r="MX595" s="30"/>
      <c r="MY595" s="30"/>
      <c r="MZ595" s="30"/>
      <c r="NA595" s="30"/>
      <c r="NB595" s="30"/>
      <c r="NC595" s="135"/>
      <c r="ND595" s="30"/>
      <c r="NE595" s="30"/>
      <c r="NF595" s="30"/>
      <c r="NG595" s="30"/>
      <c r="NH595" s="30"/>
      <c r="NI595" s="30"/>
      <c r="NJ595" s="30"/>
      <c r="NK595" s="30"/>
      <c r="NL595" s="30"/>
      <c r="NM595" s="30"/>
      <c r="NN595" s="30"/>
      <c r="NO595" s="30"/>
      <c r="NP595" s="30"/>
      <c r="NQ595" s="30"/>
      <c r="NR595" s="30"/>
      <c r="NS595" s="30"/>
      <c r="NT595" s="30"/>
      <c r="NU595" s="30"/>
      <c r="NV595" s="30"/>
      <c r="NW595" s="30"/>
      <c r="NX595" s="30"/>
      <c r="NY595" s="30"/>
      <c r="NZ595" s="30"/>
      <c r="OA595" s="30"/>
      <c r="OB595" s="30"/>
      <c r="OC595" s="30"/>
      <c r="OD595" s="30"/>
      <c r="OE595" s="30"/>
      <c r="OF595" s="30"/>
      <c r="OG595" s="30"/>
      <c r="OH595" s="30"/>
      <c r="OI595" s="30"/>
      <c r="OJ595" s="30"/>
      <c r="OK595" s="30"/>
      <c r="OL595" s="30"/>
      <c r="OM595" s="30">
        <f t="shared" si="1972"/>
        <v>1</v>
      </c>
      <c r="ON595" s="80"/>
    </row>
    <row r="596" spans="1:404" ht="68.25" hidden="1" customHeight="1">
      <c r="A596" s="324"/>
      <c r="B596" s="80">
        <v>172</v>
      </c>
      <c r="C596" s="16" t="s">
        <v>520</v>
      </c>
      <c r="D596" s="82" t="s">
        <v>0</v>
      </c>
      <c r="E596" s="16" t="s">
        <v>70</v>
      </c>
      <c r="F596" s="82" t="s">
        <v>2</v>
      </c>
      <c r="G596" s="82"/>
      <c r="H596" s="33" t="s">
        <v>831</v>
      </c>
      <c r="I596" s="57" t="s">
        <v>827</v>
      </c>
      <c r="J596" s="79"/>
      <c r="K596" s="30" t="s">
        <v>636</v>
      </c>
      <c r="L596" s="30" t="s">
        <v>957</v>
      </c>
      <c r="M596" s="29" t="s">
        <v>987</v>
      </c>
      <c r="N596" s="93" t="s">
        <v>639</v>
      </c>
      <c r="O596" s="301"/>
      <c r="P596" s="79"/>
      <c r="Q596" s="30"/>
      <c r="R596" s="30"/>
      <c r="S596" s="30"/>
      <c r="T596" s="30"/>
      <c r="U596" s="30"/>
      <c r="V596" s="30" t="s">
        <v>27</v>
      </c>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130"/>
      <c r="CP596" s="130"/>
      <c r="CQ596" s="130"/>
      <c r="CR596" s="130"/>
      <c r="CS596" s="130"/>
      <c r="CT596" s="130"/>
      <c r="CU596" s="130"/>
      <c r="CV596" s="130"/>
      <c r="CW596" s="130"/>
      <c r="CX596" s="130"/>
      <c r="CY596" s="30"/>
      <c r="CZ596" s="30"/>
      <c r="DA596" s="30"/>
      <c r="DB596" s="30"/>
      <c r="DC596" s="30"/>
      <c r="DD596" s="30"/>
      <c r="DE596" s="30"/>
      <c r="DF596" s="30"/>
      <c r="DG596" s="30"/>
      <c r="DH596" s="135"/>
      <c r="DI596" s="30"/>
      <c r="DJ596" s="30"/>
      <c r="DK596" s="30"/>
      <c r="DL596" s="30"/>
      <c r="DM596" s="30"/>
      <c r="DN596" s="30"/>
      <c r="DO596" s="30"/>
      <c r="DP596" s="30"/>
      <c r="DQ596" s="30"/>
      <c r="DR596" s="135"/>
      <c r="DS596" s="30"/>
      <c r="DT596" s="30"/>
      <c r="DU596" s="30"/>
      <c r="DV596" s="130"/>
      <c r="DW596" s="130"/>
      <c r="DX596" s="130"/>
      <c r="DY596" s="130"/>
      <c r="DZ596" s="130"/>
      <c r="EA596" s="130"/>
      <c r="EB596" s="130"/>
      <c r="EC596" s="130"/>
      <c r="ED596" s="130"/>
      <c r="EE596" s="130"/>
      <c r="EF596" s="130"/>
      <c r="EG596" s="130"/>
      <c r="EH596" s="130"/>
      <c r="EI596" s="130"/>
      <c r="EJ596" s="130"/>
      <c r="EK596" s="130"/>
      <c r="EL596" s="130"/>
      <c r="EM596" s="130"/>
      <c r="EN596" s="130"/>
      <c r="EO596" s="130"/>
      <c r="EP596" s="30"/>
      <c r="EQ596" s="30"/>
      <c r="ER596" s="30"/>
      <c r="ES596" s="30"/>
      <c r="ET596" s="30"/>
      <c r="EU596" s="30"/>
      <c r="EV596" s="30"/>
      <c r="EW596" s="30"/>
      <c r="EX596" s="30"/>
      <c r="EY596" s="135"/>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152" t="s">
        <v>1070</v>
      </c>
      <c r="GE596" s="152" t="s">
        <v>1070</v>
      </c>
      <c r="GF596" s="30">
        <v>2</v>
      </c>
      <c r="GG596" s="30">
        <v>2</v>
      </c>
      <c r="GH596" s="30">
        <v>2</v>
      </c>
      <c r="GI596" s="30">
        <v>2</v>
      </c>
      <c r="GJ596" s="30">
        <v>2</v>
      </c>
      <c r="GK596" s="30">
        <v>2</v>
      </c>
      <c r="GL596" s="30">
        <v>2</v>
      </c>
      <c r="GM596" s="30">
        <v>2</v>
      </c>
      <c r="GN596" s="30">
        <v>2</v>
      </c>
      <c r="GO596" s="30">
        <v>2</v>
      </c>
      <c r="GP596" s="30">
        <v>2</v>
      </c>
      <c r="GQ596" s="30">
        <v>2</v>
      </c>
      <c r="GR596" s="30">
        <v>2</v>
      </c>
      <c r="GS596" s="30">
        <v>2</v>
      </c>
      <c r="GT596" s="30">
        <v>2</v>
      </c>
      <c r="GU596" s="30">
        <v>2</v>
      </c>
      <c r="GV596" s="30">
        <v>2</v>
      </c>
      <c r="GW596" s="30"/>
      <c r="GX596" s="30">
        <v>2</v>
      </c>
      <c r="GY596" s="224">
        <f>COUNTIF(GF596:GX596,"2")</f>
        <v>18</v>
      </c>
      <c r="GZ596" s="225">
        <f t="shared" ref="GZ596" si="1985">GY596/(GY596+HA596+HC596+HE596)</f>
        <v>1</v>
      </c>
      <c r="HA596" s="224">
        <f>COUNTIF(GG596:GX596,"1")</f>
        <v>0</v>
      </c>
      <c r="HB596" s="225">
        <f t="shared" ref="HB596" si="1986">HA596/(GY596+HA596+HC596+HE596)</f>
        <v>0</v>
      </c>
      <c r="HC596" s="224">
        <f>COUNTIF(GG596:GX596,"0")</f>
        <v>0</v>
      </c>
      <c r="HD596" s="225">
        <f t="shared" ref="HD596" si="1987">HC596/(GY596+HA596+HC596+HE596)</f>
        <v>0</v>
      </c>
      <c r="HE596" s="224">
        <f>COUNTIF(GG596:GX596,"KĐG")</f>
        <v>0</v>
      </c>
      <c r="HF596" s="225">
        <f t="shared" ref="HF596" si="1988">HE596/(GY596+HA596+HC596+HE596)</f>
        <v>0</v>
      </c>
      <c r="HG596" s="226">
        <f t="shared" ref="HG596" si="1989">(((GY596*2)+(HA596*1)+(HC596*0)))/(GY596+HA596+HC596)</f>
        <v>2</v>
      </c>
      <c r="HH596" s="169" t="str">
        <f t="shared" ref="HH596" si="1990">IF(HF596&gt;=50%,"KĐG",IF(HG596&gt;=1.6,"ĐMT",IF(HG596&gt;=1,"CCG","CĐ")))</f>
        <v>ĐMT</v>
      </c>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c r="JW596" s="30"/>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130"/>
      <c r="LE596" s="130"/>
      <c r="LF596" s="130"/>
      <c r="LG596" s="130"/>
      <c r="LH596" s="130"/>
      <c r="LI596" s="130"/>
      <c r="LJ596" s="130"/>
      <c r="LK596" s="130"/>
      <c r="LL596" s="130"/>
      <c r="LM596" s="130"/>
      <c r="LN596" s="130"/>
      <c r="LO596" s="130"/>
      <c r="LP596" s="130"/>
      <c r="LQ596" s="130"/>
      <c r="LR596" s="130"/>
      <c r="LS596" s="130"/>
      <c r="LT596" s="130"/>
      <c r="LU596" s="130"/>
      <c r="LV596" s="130"/>
      <c r="LW596" s="130"/>
      <c r="LX596" s="135"/>
      <c r="LY596" s="30"/>
      <c r="LZ596" s="30"/>
      <c r="MA596" s="30"/>
      <c r="MB596" s="30"/>
      <c r="MC596" s="30"/>
      <c r="MD596" s="30"/>
      <c r="ME596" s="30"/>
      <c r="MF596" s="30"/>
      <c r="MG596" s="30"/>
      <c r="MH596" s="30"/>
      <c r="MI596" s="30"/>
      <c r="MJ596" s="30"/>
      <c r="MK596" s="30"/>
      <c r="ML596" s="30"/>
      <c r="MM596" s="30"/>
      <c r="MN596" s="30"/>
      <c r="MO596" s="30"/>
      <c r="MP596" s="30"/>
      <c r="MQ596" s="30"/>
      <c r="MR596" s="30"/>
      <c r="MS596" s="30"/>
      <c r="MT596" s="30"/>
      <c r="MU596" s="30"/>
      <c r="MV596" s="30"/>
      <c r="MW596" s="30"/>
      <c r="MX596" s="30"/>
      <c r="MY596" s="30"/>
      <c r="MZ596" s="30"/>
      <c r="NA596" s="30"/>
      <c r="NB596" s="30"/>
      <c r="NC596" s="135"/>
      <c r="ND596" s="30"/>
      <c r="NE596" s="30"/>
      <c r="NF596" s="30"/>
      <c r="NG596" s="30"/>
      <c r="NH596" s="30"/>
      <c r="NI596" s="30"/>
      <c r="NJ596" s="30"/>
      <c r="NK596" s="30"/>
      <c r="NL596" s="30"/>
      <c r="NM596" s="30"/>
      <c r="NN596" s="30"/>
      <c r="NO596" s="30"/>
      <c r="NP596" s="30"/>
      <c r="NQ596" s="30"/>
      <c r="NR596" s="30"/>
      <c r="NS596" s="30"/>
      <c r="NT596" s="30"/>
      <c r="NU596" s="30"/>
      <c r="NV596" s="30"/>
      <c r="NW596" s="30"/>
      <c r="NX596" s="30"/>
      <c r="NY596" s="30"/>
      <c r="NZ596" s="30"/>
      <c r="OA596" s="30"/>
      <c r="OB596" s="30"/>
      <c r="OC596" s="30"/>
      <c r="OD596" s="30"/>
      <c r="OE596" s="30"/>
      <c r="OF596" s="30"/>
      <c r="OG596" s="30"/>
      <c r="OH596" s="30"/>
      <c r="OI596" s="30"/>
      <c r="OJ596" s="30"/>
      <c r="OK596" s="30"/>
      <c r="OL596" s="30"/>
      <c r="OM596" s="30">
        <f t="shared" si="1972"/>
        <v>1</v>
      </c>
      <c r="ON596" s="80"/>
    </row>
    <row r="597" spans="1:404" ht="132.75" hidden="1" customHeight="1">
      <c r="A597" s="324"/>
      <c r="B597" s="80">
        <v>172</v>
      </c>
      <c r="C597" s="16" t="s">
        <v>520</v>
      </c>
      <c r="D597" s="82" t="s">
        <v>0</v>
      </c>
      <c r="E597" s="16" t="s">
        <v>70</v>
      </c>
      <c r="F597" s="82" t="s">
        <v>2</v>
      </c>
      <c r="G597" s="82"/>
      <c r="H597" s="33" t="s">
        <v>830</v>
      </c>
      <c r="I597" s="57" t="s">
        <v>827</v>
      </c>
      <c r="J597" s="79"/>
      <c r="K597" s="30" t="s">
        <v>636</v>
      </c>
      <c r="L597" s="30" t="s">
        <v>957</v>
      </c>
      <c r="M597" s="29" t="s">
        <v>987</v>
      </c>
      <c r="N597" s="93" t="s">
        <v>639</v>
      </c>
      <c r="O597" s="301"/>
      <c r="P597" s="79"/>
      <c r="Q597" s="30"/>
      <c r="R597" s="30"/>
      <c r="S597" s="30"/>
      <c r="T597" s="30"/>
      <c r="U597" s="30"/>
      <c r="V597" s="30"/>
      <c r="W597" s="30"/>
      <c r="X597" s="30" t="s">
        <v>27</v>
      </c>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130"/>
      <c r="CP597" s="130"/>
      <c r="CQ597" s="130"/>
      <c r="CR597" s="130"/>
      <c r="CS597" s="130"/>
      <c r="CT597" s="130"/>
      <c r="CU597" s="130"/>
      <c r="CV597" s="130"/>
      <c r="CW597" s="130"/>
      <c r="CX597" s="130"/>
      <c r="CY597" s="30"/>
      <c r="CZ597" s="30"/>
      <c r="DA597" s="30"/>
      <c r="DB597" s="30"/>
      <c r="DC597" s="30"/>
      <c r="DD597" s="30"/>
      <c r="DE597" s="30"/>
      <c r="DF597" s="30"/>
      <c r="DG597" s="30"/>
      <c r="DH597" s="135"/>
      <c r="DI597" s="30"/>
      <c r="DJ597" s="30"/>
      <c r="DK597" s="30"/>
      <c r="DL597" s="30"/>
      <c r="DM597" s="30"/>
      <c r="DN597" s="30"/>
      <c r="DO597" s="30"/>
      <c r="DP597" s="30"/>
      <c r="DQ597" s="30"/>
      <c r="DR597" s="135"/>
      <c r="DS597" s="30"/>
      <c r="DT597" s="30"/>
      <c r="DU597" s="30"/>
      <c r="DV597" s="130"/>
      <c r="DW597" s="130"/>
      <c r="DX597" s="130"/>
      <c r="DY597" s="130"/>
      <c r="DZ597" s="130"/>
      <c r="EA597" s="130"/>
      <c r="EB597" s="130"/>
      <c r="EC597" s="130"/>
      <c r="ED597" s="130"/>
      <c r="EE597" s="130"/>
      <c r="EF597" s="130"/>
      <c r="EG597" s="130"/>
      <c r="EH597" s="130"/>
      <c r="EI597" s="130"/>
      <c r="EJ597" s="130"/>
      <c r="EK597" s="130"/>
      <c r="EL597" s="130"/>
      <c r="EM597" s="130"/>
      <c r="EN597" s="130"/>
      <c r="EO597" s="130"/>
      <c r="EP597" s="30"/>
      <c r="EQ597" s="30"/>
      <c r="ER597" s="30"/>
      <c r="ES597" s="30"/>
      <c r="ET597" s="30"/>
      <c r="EU597" s="30"/>
      <c r="EV597" s="30"/>
      <c r="EW597" s="30"/>
      <c r="EX597" s="30"/>
      <c r="EY597" s="135"/>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c r="IM597" s="30"/>
      <c r="IN597" s="30"/>
      <c r="IO597" s="30"/>
      <c r="IP597" s="30"/>
      <c r="IQ597" s="30"/>
      <c r="IR597" s="30"/>
      <c r="IS597" s="30"/>
      <c r="IT597" s="30"/>
      <c r="IU597" s="30"/>
      <c r="IV597" s="30"/>
      <c r="IW597" s="30"/>
      <c r="IX597" s="30"/>
      <c r="IY597" s="30"/>
      <c r="IZ597" s="30"/>
      <c r="JA597" s="30"/>
      <c r="JB597" s="30"/>
      <c r="JC597" s="30"/>
      <c r="JD597" s="30"/>
      <c r="JE597" s="30"/>
      <c r="JF597" s="30"/>
      <c r="JG597" s="30"/>
      <c r="JH597" s="30"/>
      <c r="JI597" s="30"/>
      <c r="JJ597" s="30"/>
      <c r="JK597" s="30"/>
      <c r="JL597" s="30"/>
      <c r="JM597" s="30"/>
      <c r="JN597" s="30"/>
      <c r="JO597" s="30"/>
      <c r="JP597" s="30"/>
      <c r="JQ597" s="30"/>
      <c r="JR597" s="30"/>
      <c r="JS597" s="30"/>
      <c r="JT597" s="30"/>
      <c r="JU597" s="30"/>
      <c r="JV597" s="30"/>
      <c r="JW597" s="30"/>
      <c r="JX597" s="30"/>
      <c r="JY597" s="30"/>
      <c r="JZ597" s="30"/>
      <c r="KA597" s="30"/>
      <c r="KB597" s="30"/>
      <c r="KC597" s="30"/>
      <c r="KD597" s="30"/>
      <c r="KE597" s="30"/>
      <c r="KF597" s="30"/>
      <c r="KG597" s="30"/>
      <c r="KH597" s="30"/>
      <c r="KI597" s="30"/>
      <c r="KJ597" s="30"/>
      <c r="KK597" s="30"/>
      <c r="KL597" s="30"/>
      <c r="KM597" s="30"/>
      <c r="KN597" s="30"/>
      <c r="KO597" s="30"/>
      <c r="KP597" s="30"/>
      <c r="KQ597" s="30"/>
      <c r="KR597" s="30"/>
      <c r="KS597" s="30"/>
      <c r="KT597" s="30"/>
      <c r="KU597" s="30"/>
      <c r="KV597" s="30"/>
      <c r="KW597" s="30"/>
      <c r="KX597" s="30"/>
      <c r="KY597" s="30"/>
      <c r="KZ597" s="30"/>
      <c r="LA597" s="30"/>
      <c r="LB597" s="30"/>
      <c r="LC597" s="30"/>
      <c r="LD597" s="130"/>
      <c r="LE597" s="130"/>
      <c r="LF597" s="130"/>
      <c r="LG597" s="130"/>
      <c r="LH597" s="130"/>
      <c r="LI597" s="130"/>
      <c r="LJ597" s="130"/>
      <c r="LK597" s="130"/>
      <c r="LL597" s="130"/>
      <c r="LM597" s="130"/>
      <c r="LN597" s="130"/>
      <c r="LO597" s="130"/>
      <c r="LP597" s="130"/>
      <c r="LQ597" s="130"/>
      <c r="LR597" s="130"/>
      <c r="LS597" s="130"/>
      <c r="LT597" s="130"/>
      <c r="LU597" s="130"/>
      <c r="LV597" s="130"/>
      <c r="LW597" s="130"/>
      <c r="LX597" s="135"/>
      <c r="LY597" s="30"/>
      <c r="LZ597" s="30"/>
      <c r="MA597" s="30"/>
      <c r="MB597" s="30"/>
      <c r="MC597" s="30"/>
      <c r="MD597" s="30"/>
      <c r="ME597" s="30"/>
      <c r="MF597" s="30"/>
      <c r="MG597" s="30"/>
      <c r="MH597" s="30"/>
      <c r="MI597" s="30"/>
      <c r="MJ597" s="30"/>
      <c r="MK597" s="30"/>
      <c r="ML597" s="30"/>
      <c r="MM597" s="30"/>
      <c r="MN597" s="30"/>
      <c r="MO597" s="30"/>
      <c r="MP597" s="30"/>
      <c r="MQ597" s="30"/>
      <c r="MR597" s="30"/>
      <c r="MS597" s="30"/>
      <c r="MT597" s="30"/>
      <c r="MU597" s="30"/>
      <c r="MV597" s="30"/>
      <c r="MW597" s="30"/>
      <c r="MX597" s="30"/>
      <c r="MY597" s="30"/>
      <c r="MZ597" s="30"/>
      <c r="NA597" s="30"/>
      <c r="NB597" s="30"/>
      <c r="NC597" s="135"/>
      <c r="ND597" s="30"/>
      <c r="NE597" s="30"/>
      <c r="NF597" s="30"/>
      <c r="NG597" s="30"/>
      <c r="NH597" s="30"/>
      <c r="NI597" s="30"/>
      <c r="NJ597" s="30"/>
      <c r="NK597" s="30"/>
      <c r="NL597" s="30"/>
      <c r="NM597" s="30"/>
      <c r="NN597" s="30"/>
      <c r="NO597" s="30"/>
      <c r="NP597" s="30"/>
      <c r="NQ597" s="30"/>
      <c r="NR597" s="30"/>
      <c r="NS597" s="30"/>
      <c r="NT597" s="30"/>
      <c r="NU597" s="30"/>
      <c r="NV597" s="30"/>
      <c r="NW597" s="30"/>
      <c r="NX597" s="30"/>
      <c r="NY597" s="30"/>
      <c r="NZ597" s="30"/>
      <c r="OA597" s="30"/>
      <c r="OB597" s="30"/>
      <c r="OC597" s="30"/>
      <c r="OD597" s="30"/>
      <c r="OE597" s="30"/>
      <c r="OF597" s="30"/>
      <c r="OG597" s="30"/>
      <c r="OH597" s="30"/>
      <c r="OI597" s="30"/>
      <c r="OJ597" s="30"/>
      <c r="OK597" s="30"/>
      <c r="OL597" s="30"/>
      <c r="OM597" s="30">
        <f t="shared" si="1972"/>
        <v>1</v>
      </c>
      <c r="ON597" s="80"/>
    </row>
    <row r="598" spans="1:404" ht="132.75" hidden="1" customHeight="1">
      <c r="A598" s="324"/>
      <c r="B598" s="80">
        <v>172</v>
      </c>
      <c r="C598" s="16" t="s">
        <v>520</v>
      </c>
      <c r="D598" s="82" t="s">
        <v>0</v>
      </c>
      <c r="E598" s="16" t="s">
        <v>70</v>
      </c>
      <c r="F598" s="82" t="s">
        <v>2</v>
      </c>
      <c r="G598" s="82"/>
      <c r="H598" s="33" t="s">
        <v>829</v>
      </c>
      <c r="I598" s="57" t="s">
        <v>827</v>
      </c>
      <c r="J598" s="79"/>
      <c r="K598" s="30" t="s">
        <v>636</v>
      </c>
      <c r="L598" s="30" t="s">
        <v>957</v>
      </c>
      <c r="M598" s="29" t="s">
        <v>987</v>
      </c>
      <c r="N598" s="93" t="s">
        <v>639</v>
      </c>
      <c r="O598" s="301"/>
      <c r="P598" s="79"/>
      <c r="Q598" s="30"/>
      <c r="R598" s="30"/>
      <c r="S598" s="30"/>
      <c r="T598" s="30"/>
      <c r="U598" s="30"/>
      <c r="V598" s="30"/>
      <c r="W598" s="30"/>
      <c r="X598" s="30"/>
      <c r="Y598" s="30"/>
      <c r="Z598" s="30" t="s">
        <v>27</v>
      </c>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130"/>
      <c r="CP598" s="130"/>
      <c r="CQ598" s="130"/>
      <c r="CR598" s="130"/>
      <c r="CS598" s="130"/>
      <c r="CT598" s="130"/>
      <c r="CU598" s="130"/>
      <c r="CV598" s="130"/>
      <c r="CW598" s="130"/>
      <c r="CX598" s="130"/>
      <c r="CY598" s="30"/>
      <c r="CZ598" s="30"/>
      <c r="DA598" s="30"/>
      <c r="DB598" s="30"/>
      <c r="DC598" s="30"/>
      <c r="DD598" s="30"/>
      <c r="DE598" s="30"/>
      <c r="DF598" s="30"/>
      <c r="DG598" s="30"/>
      <c r="DH598" s="135"/>
      <c r="DI598" s="30"/>
      <c r="DJ598" s="30"/>
      <c r="DK598" s="30"/>
      <c r="DL598" s="30"/>
      <c r="DM598" s="30"/>
      <c r="DN598" s="30"/>
      <c r="DO598" s="30"/>
      <c r="DP598" s="30"/>
      <c r="DQ598" s="30"/>
      <c r="DR598" s="135"/>
      <c r="DS598" s="30"/>
      <c r="DT598" s="30"/>
      <c r="DU598" s="30"/>
      <c r="DV598" s="130"/>
      <c r="DW598" s="130"/>
      <c r="DX598" s="130"/>
      <c r="DY598" s="130"/>
      <c r="DZ598" s="130"/>
      <c r="EA598" s="130"/>
      <c r="EB598" s="130"/>
      <c r="EC598" s="130"/>
      <c r="ED598" s="130"/>
      <c r="EE598" s="130"/>
      <c r="EF598" s="130"/>
      <c r="EG598" s="130"/>
      <c r="EH598" s="130"/>
      <c r="EI598" s="130"/>
      <c r="EJ598" s="130"/>
      <c r="EK598" s="130"/>
      <c r="EL598" s="130"/>
      <c r="EM598" s="130"/>
      <c r="EN598" s="130"/>
      <c r="EO598" s="130"/>
      <c r="EP598" s="30"/>
      <c r="EQ598" s="30"/>
      <c r="ER598" s="30"/>
      <c r="ES598" s="30"/>
      <c r="ET598" s="30"/>
      <c r="EU598" s="30"/>
      <c r="EV598" s="30"/>
      <c r="EW598" s="30"/>
      <c r="EX598" s="30"/>
      <c r="EY598" s="135"/>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130"/>
      <c r="LE598" s="130"/>
      <c r="LF598" s="130"/>
      <c r="LG598" s="130"/>
      <c r="LH598" s="130"/>
      <c r="LI598" s="130"/>
      <c r="LJ598" s="130"/>
      <c r="LK598" s="130"/>
      <c r="LL598" s="130"/>
      <c r="LM598" s="130"/>
      <c r="LN598" s="130"/>
      <c r="LO598" s="130"/>
      <c r="LP598" s="130"/>
      <c r="LQ598" s="130"/>
      <c r="LR598" s="130"/>
      <c r="LS598" s="130"/>
      <c r="LT598" s="130"/>
      <c r="LU598" s="130"/>
      <c r="LV598" s="130"/>
      <c r="LW598" s="130"/>
      <c r="LX598" s="135"/>
      <c r="LY598" s="30"/>
      <c r="LZ598" s="30"/>
      <c r="MA598" s="30"/>
      <c r="MB598" s="30"/>
      <c r="MC598" s="30"/>
      <c r="MD598" s="30"/>
      <c r="ME598" s="30"/>
      <c r="MF598" s="30"/>
      <c r="MG598" s="30"/>
      <c r="MH598" s="30"/>
      <c r="MI598" s="30"/>
      <c r="MJ598" s="30"/>
      <c r="MK598" s="30"/>
      <c r="ML598" s="30"/>
      <c r="MM598" s="30"/>
      <c r="MN598" s="30"/>
      <c r="MO598" s="30"/>
      <c r="MP598" s="30"/>
      <c r="MQ598" s="30"/>
      <c r="MR598" s="30"/>
      <c r="MS598" s="30"/>
      <c r="MT598" s="30"/>
      <c r="MU598" s="30"/>
      <c r="MV598" s="30"/>
      <c r="MW598" s="30"/>
      <c r="MX598" s="30"/>
      <c r="MY598" s="30"/>
      <c r="MZ598" s="30"/>
      <c r="NA598" s="30"/>
      <c r="NB598" s="30"/>
      <c r="NC598" s="135"/>
      <c r="ND598" s="30"/>
      <c r="NE598" s="30"/>
      <c r="NF598" s="30"/>
      <c r="NG598" s="30"/>
      <c r="NH598" s="30"/>
      <c r="NI598" s="30"/>
      <c r="NJ598" s="30"/>
      <c r="NK598" s="30"/>
      <c r="NL598" s="30"/>
      <c r="NM598" s="30"/>
      <c r="NN598" s="30"/>
      <c r="NO598" s="30"/>
      <c r="NP598" s="30"/>
      <c r="NQ598" s="30"/>
      <c r="NR598" s="30"/>
      <c r="NS598" s="30"/>
      <c r="NT598" s="30"/>
      <c r="NU598" s="30"/>
      <c r="NV598" s="30"/>
      <c r="NW598" s="30"/>
      <c r="NX598" s="30"/>
      <c r="NY598" s="30"/>
      <c r="NZ598" s="30"/>
      <c r="OA598" s="30"/>
      <c r="OB598" s="30"/>
      <c r="OC598" s="30"/>
      <c r="OD598" s="30"/>
      <c r="OE598" s="30"/>
      <c r="OF598" s="30"/>
      <c r="OG598" s="30"/>
      <c r="OH598" s="30"/>
      <c r="OI598" s="30"/>
      <c r="OJ598" s="30"/>
      <c r="OK598" s="30"/>
      <c r="OL598" s="30"/>
      <c r="OM598" s="30">
        <f t="shared" si="1972"/>
        <v>1</v>
      </c>
      <c r="ON598" s="80"/>
    </row>
    <row r="599" spans="1:404" ht="126" hidden="1" customHeight="1">
      <c r="A599" s="326"/>
      <c r="B599" s="51">
        <v>172</v>
      </c>
      <c r="C599" s="16" t="s">
        <v>520</v>
      </c>
      <c r="D599" s="14" t="s">
        <v>0</v>
      </c>
      <c r="E599" s="16" t="s">
        <v>70</v>
      </c>
      <c r="F599" s="82" t="s">
        <v>2</v>
      </c>
      <c r="G599" s="14"/>
      <c r="H599" s="33" t="s">
        <v>828</v>
      </c>
      <c r="I599" s="57" t="s">
        <v>827</v>
      </c>
      <c r="J599" s="54"/>
      <c r="K599" s="30" t="s">
        <v>636</v>
      </c>
      <c r="L599" s="30" t="s">
        <v>957</v>
      </c>
      <c r="M599" s="29" t="s">
        <v>987</v>
      </c>
      <c r="N599" s="93" t="s">
        <v>639</v>
      </c>
      <c r="O599" s="302"/>
      <c r="P599" s="54"/>
      <c r="Q599" s="30"/>
      <c r="R599" s="30"/>
      <c r="S599" s="30"/>
      <c r="T599" s="30"/>
      <c r="U599" s="30"/>
      <c r="V599" s="30"/>
      <c r="W599" s="30"/>
      <c r="X599" s="30"/>
      <c r="Y599" s="30"/>
      <c r="Z599" s="30"/>
      <c r="AA599" s="30" t="s">
        <v>27</v>
      </c>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130"/>
      <c r="CP599" s="130"/>
      <c r="CQ599" s="130"/>
      <c r="CR599" s="130"/>
      <c r="CS599" s="130"/>
      <c r="CT599" s="130"/>
      <c r="CU599" s="130"/>
      <c r="CV599" s="130"/>
      <c r="CW599" s="130"/>
      <c r="CX599" s="130"/>
      <c r="CY599" s="30"/>
      <c r="CZ599" s="30"/>
      <c r="DA599" s="30"/>
      <c r="DB599" s="30"/>
      <c r="DC599" s="30"/>
      <c r="DD599" s="30"/>
      <c r="DE599" s="30"/>
      <c r="DF599" s="30"/>
      <c r="DG599" s="30"/>
      <c r="DH599" s="135"/>
      <c r="DI599" s="30"/>
      <c r="DJ599" s="30"/>
      <c r="DK599" s="30"/>
      <c r="DL599" s="30"/>
      <c r="DM599" s="30"/>
      <c r="DN599" s="30"/>
      <c r="DO599" s="30"/>
      <c r="DP599" s="30"/>
      <c r="DQ599" s="30"/>
      <c r="DR599" s="135"/>
      <c r="DS599" s="30"/>
      <c r="DT599" s="30"/>
      <c r="DU599" s="30"/>
      <c r="DV599" s="130"/>
      <c r="DW599" s="130"/>
      <c r="DX599" s="130"/>
      <c r="DY599" s="130"/>
      <c r="DZ599" s="130"/>
      <c r="EA599" s="130"/>
      <c r="EB599" s="130"/>
      <c r="EC599" s="130"/>
      <c r="ED599" s="130"/>
      <c r="EE599" s="130"/>
      <c r="EF599" s="130"/>
      <c r="EG599" s="130"/>
      <c r="EH599" s="130"/>
      <c r="EI599" s="130"/>
      <c r="EJ599" s="130"/>
      <c r="EK599" s="130"/>
      <c r="EL599" s="130"/>
      <c r="EM599" s="130"/>
      <c r="EN599" s="130"/>
      <c r="EO599" s="130"/>
      <c r="EP599" s="30"/>
      <c r="EQ599" s="30"/>
      <c r="ER599" s="30"/>
      <c r="ES599" s="30"/>
      <c r="ET599" s="30"/>
      <c r="EU599" s="30"/>
      <c r="EV599" s="30"/>
      <c r="EW599" s="30"/>
      <c r="EX599" s="30"/>
      <c r="EY599" s="135"/>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c r="JW599" s="30"/>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c r="KZ599" s="30"/>
      <c r="LA599" s="30"/>
      <c r="LB599" s="30"/>
      <c r="LC599" s="30"/>
      <c r="LD599" s="130"/>
      <c r="LE599" s="130"/>
      <c r="LF599" s="130"/>
      <c r="LG599" s="130"/>
      <c r="LH599" s="130"/>
      <c r="LI599" s="130"/>
      <c r="LJ599" s="130"/>
      <c r="LK599" s="130"/>
      <c r="LL599" s="130"/>
      <c r="LM599" s="130"/>
      <c r="LN599" s="130"/>
      <c r="LO599" s="130"/>
      <c r="LP599" s="130"/>
      <c r="LQ599" s="130"/>
      <c r="LR599" s="130"/>
      <c r="LS599" s="130"/>
      <c r="LT599" s="130"/>
      <c r="LU599" s="130"/>
      <c r="LV599" s="130"/>
      <c r="LW599" s="130"/>
      <c r="LX599" s="135"/>
      <c r="LY599" s="30"/>
      <c r="LZ599" s="30"/>
      <c r="MA599" s="30"/>
      <c r="MB599" s="30"/>
      <c r="MC599" s="30"/>
      <c r="MD599" s="30"/>
      <c r="ME599" s="30"/>
      <c r="MF599" s="30"/>
      <c r="MG599" s="30"/>
      <c r="MH599" s="30"/>
      <c r="MI599" s="30"/>
      <c r="MJ599" s="30"/>
      <c r="MK599" s="30"/>
      <c r="ML599" s="30"/>
      <c r="MM599" s="30"/>
      <c r="MN599" s="30"/>
      <c r="MO599" s="30"/>
      <c r="MP599" s="30"/>
      <c r="MQ599" s="30"/>
      <c r="MR599" s="30"/>
      <c r="MS599" s="30"/>
      <c r="MT599" s="30"/>
      <c r="MU599" s="30"/>
      <c r="MV599" s="30"/>
      <c r="MW599" s="30"/>
      <c r="MX599" s="30"/>
      <c r="MY599" s="30"/>
      <c r="MZ599" s="30"/>
      <c r="NA599" s="30"/>
      <c r="NB599" s="30"/>
      <c r="NC599" s="135"/>
      <c r="ND599" s="30"/>
      <c r="NE599" s="30"/>
      <c r="NF599" s="30"/>
      <c r="NG599" s="30"/>
      <c r="NH599" s="30"/>
      <c r="NI599" s="30"/>
      <c r="NJ599" s="30"/>
      <c r="NK599" s="30"/>
      <c r="NL599" s="30"/>
      <c r="NM599" s="30"/>
      <c r="NN599" s="30"/>
      <c r="NO599" s="30"/>
      <c r="NP599" s="30"/>
      <c r="NQ599" s="30"/>
      <c r="NR599" s="30"/>
      <c r="NS599" s="30"/>
      <c r="NT599" s="30"/>
      <c r="NU599" s="30"/>
      <c r="NV599" s="30"/>
      <c r="NW599" s="30"/>
      <c r="NX599" s="30"/>
      <c r="NY599" s="30"/>
      <c r="NZ599" s="30"/>
      <c r="OA599" s="30"/>
      <c r="OB599" s="30"/>
      <c r="OC599" s="30"/>
      <c r="OD599" s="30"/>
      <c r="OE599" s="30"/>
      <c r="OF599" s="30"/>
      <c r="OG599" s="30"/>
      <c r="OH599" s="30"/>
      <c r="OI599" s="30"/>
      <c r="OJ599" s="30"/>
      <c r="OK599" s="30"/>
      <c r="OL599" s="30"/>
      <c r="OM599" s="30">
        <f t="shared" si="1972"/>
        <v>1</v>
      </c>
      <c r="ON599" s="51"/>
    </row>
    <row r="600" spans="1:404" ht="79.5" hidden="1" customHeight="1">
      <c r="A600" s="309">
        <v>557</v>
      </c>
      <c r="B600" s="51">
        <v>173</v>
      </c>
      <c r="C600" s="24" t="s">
        <v>1177</v>
      </c>
      <c r="D600" s="14" t="s">
        <v>0</v>
      </c>
      <c r="E600" s="24" t="s">
        <v>441</v>
      </c>
      <c r="F600" s="82" t="s">
        <v>0</v>
      </c>
      <c r="G600" s="14"/>
      <c r="H600" s="89" t="s">
        <v>836</v>
      </c>
      <c r="I600" s="57" t="s">
        <v>835</v>
      </c>
      <c r="J600" s="54"/>
      <c r="K600" s="30" t="s">
        <v>636</v>
      </c>
      <c r="L600" s="30" t="s">
        <v>957</v>
      </c>
      <c r="M600" s="29" t="s">
        <v>987</v>
      </c>
      <c r="N600" s="93" t="s">
        <v>981</v>
      </c>
      <c r="O600" s="300" t="s">
        <v>27</v>
      </c>
      <c r="P600" s="54"/>
      <c r="Q600" s="30"/>
      <c r="R600" s="30" t="s">
        <v>27</v>
      </c>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152" t="s">
        <v>1070</v>
      </c>
      <c r="BH600" s="152" t="s">
        <v>1070</v>
      </c>
      <c r="BI600" s="152" t="s">
        <v>1070</v>
      </c>
      <c r="BJ600" s="30">
        <v>2</v>
      </c>
      <c r="BK600" s="30">
        <v>2</v>
      </c>
      <c r="BL600" s="30">
        <v>2</v>
      </c>
      <c r="BM600" s="30">
        <v>2</v>
      </c>
      <c r="BN600" s="23">
        <v>1</v>
      </c>
      <c r="BO600" s="23">
        <v>2</v>
      </c>
      <c r="BP600" s="30">
        <v>2</v>
      </c>
      <c r="BQ600" s="30">
        <v>2</v>
      </c>
      <c r="BR600" s="30">
        <v>2</v>
      </c>
      <c r="BS600" s="30">
        <v>2</v>
      </c>
      <c r="BT600" s="30">
        <v>2</v>
      </c>
      <c r="BU600" s="23">
        <v>2</v>
      </c>
      <c r="BV600" s="30">
        <v>2</v>
      </c>
      <c r="BW600" s="23">
        <v>1</v>
      </c>
      <c r="BX600" s="30">
        <v>2</v>
      </c>
      <c r="BY600" s="30">
        <v>2</v>
      </c>
      <c r="BZ600" s="30">
        <v>2</v>
      </c>
      <c r="CA600" s="30">
        <v>1</v>
      </c>
      <c r="CB600" s="30"/>
      <c r="CC600" s="185">
        <f>COUNTIF(BJ600:CA600,"2")</f>
        <v>15</v>
      </c>
      <c r="CD600" s="186">
        <f t="shared" ref="CD600" si="1991">CC600/(CC600+CE600+CG600+CI600)</f>
        <v>0.83333333333333337</v>
      </c>
      <c r="CE600" s="185">
        <f>COUNTIF(BJ600:CA600,"1")</f>
        <v>3</v>
      </c>
      <c r="CF600" s="186">
        <f t="shared" ref="CF600" si="1992">CE600/(CC600+CE600+CG600+CI600)</f>
        <v>0.16666666666666666</v>
      </c>
      <c r="CG600" s="185">
        <f>COUNTIF(BJ600:CA600,"0")</f>
        <v>0</v>
      </c>
      <c r="CH600" s="186">
        <f t="shared" ref="CH600" si="1993">CG600/(CC600+CE600+CG600+CI600)</f>
        <v>0</v>
      </c>
      <c r="CI600" s="185">
        <f>COUNTIF(BJ600:CA600,"KĐG")</f>
        <v>0</v>
      </c>
      <c r="CJ600" s="186">
        <f t="shared" ref="CJ600" si="1994">CI600/(CC600+CE600+CG600+CI600)</f>
        <v>0</v>
      </c>
      <c r="CK600" s="187">
        <f t="shared" ref="CK600" si="1995">(((CC600*2)+(CE600*1)+(CG600*0)))/(CC600+CE600+CG600)</f>
        <v>1.8333333333333333</v>
      </c>
      <c r="CL600" s="169" t="str">
        <f t="shared" ref="CL600" si="1996">IF(CJ600&gt;=50%,"KĐG",IF(CK600&gt;=1.6,"ĐMT",IF(CK600&gt;=1,"CCG","CĐ")))</f>
        <v>ĐMT</v>
      </c>
      <c r="CM600" s="30"/>
      <c r="CN600" s="30"/>
      <c r="CO600" s="130"/>
      <c r="CP600" s="130"/>
      <c r="CQ600" s="130"/>
      <c r="CR600" s="130"/>
      <c r="CS600" s="130"/>
      <c r="CT600" s="130"/>
      <c r="CU600" s="130"/>
      <c r="CV600" s="130"/>
      <c r="CW600" s="130"/>
      <c r="CX600" s="130"/>
      <c r="CY600" s="30"/>
      <c r="CZ600" s="30"/>
      <c r="DA600" s="30"/>
      <c r="DB600" s="30"/>
      <c r="DC600" s="30"/>
      <c r="DD600" s="30"/>
      <c r="DE600" s="30"/>
      <c r="DF600" s="30"/>
      <c r="DG600" s="30"/>
      <c r="DH600" s="135"/>
      <c r="DI600" s="30"/>
      <c r="DJ600" s="30"/>
      <c r="DK600" s="30"/>
      <c r="DL600" s="30"/>
      <c r="DM600" s="30"/>
      <c r="DN600" s="30"/>
      <c r="DO600" s="30"/>
      <c r="DP600" s="30"/>
      <c r="DQ600" s="30"/>
      <c r="DR600" s="135"/>
      <c r="DS600" s="30"/>
      <c r="DT600" s="30"/>
      <c r="DU600" s="30"/>
      <c r="DV600" s="130"/>
      <c r="DW600" s="130"/>
      <c r="DX600" s="130"/>
      <c r="DY600" s="130"/>
      <c r="DZ600" s="130"/>
      <c r="EA600" s="130"/>
      <c r="EB600" s="130"/>
      <c r="EC600" s="130"/>
      <c r="ED600" s="130"/>
      <c r="EE600" s="130"/>
      <c r="EF600" s="130"/>
      <c r="EG600" s="130"/>
      <c r="EH600" s="130"/>
      <c r="EI600" s="130"/>
      <c r="EJ600" s="130"/>
      <c r="EK600" s="130"/>
      <c r="EL600" s="130"/>
      <c r="EM600" s="130"/>
      <c r="EN600" s="130"/>
      <c r="EO600" s="130"/>
      <c r="EP600" s="30"/>
      <c r="EQ600" s="30"/>
      <c r="ER600" s="30"/>
      <c r="ES600" s="30"/>
      <c r="ET600" s="30"/>
      <c r="EU600" s="30"/>
      <c r="EV600" s="30"/>
      <c r="EW600" s="30"/>
      <c r="EX600" s="30"/>
      <c r="EY600" s="135"/>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130"/>
      <c r="LE600" s="130"/>
      <c r="LF600" s="130"/>
      <c r="LG600" s="130"/>
      <c r="LH600" s="130"/>
      <c r="LI600" s="130"/>
      <c r="LJ600" s="130"/>
      <c r="LK600" s="130"/>
      <c r="LL600" s="130"/>
      <c r="LM600" s="130"/>
      <c r="LN600" s="130"/>
      <c r="LO600" s="130"/>
      <c r="LP600" s="130"/>
      <c r="LQ600" s="130"/>
      <c r="LR600" s="130"/>
      <c r="LS600" s="130"/>
      <c r="LT600" s="130"/>
      <c r="LU600" s="130"/>
      <c r="LV600" s="130"/>
      <c r="LW600" s="130"/>
      <c r="LX600" s="135"/>
      <c r="LY600" s="30"/>
      <c r="LZ600" s="30"/>
      <c r="MA600" s="30"/>
      <c r="MB600" s="30"/>
      <c r="MC600" s="30"/>
      <c r="MD600" s="30"/>
      <c r="ME600" s="30"/>
      <c r="MF600" s="30"/>
      <c r="MG600" s="30"/>
      <c r="MH600" s="30"/>
      <c r="MI600" s="30"/>
      <c r="MJ600" s="30"/>
      <c r="MK600" s="30"/>
      <c r="ML600" s="30"/>
      <c r="MM600" s="30"/>
      <c r="MN600" s="30"/>
      <c r="MO600" s="30"/>
      <c r="MP600" s="30"/>
      <c r="MQ600" s="30"/>
      <c r="MR600" s="30"/>
      <c r="MS600" s="30"/>
      <c r="MT600" s="30"/>
      <c r="MU600" s="30"/>
      <c r="MV600" s="30"/>
      <c r="MW600" s="30"/>
      <c r="MX600" s="30"/>
      <c r="MY600" s="30"/>
      <c r="MZ600" s="30"/>
      <c r="NA600" s="30"/>
      <c r="NB600" s="30"/>
      <c r="NC600" s="135"/>
      <c r="ND600" s="30"/>
      <c r="NE600" s="30"/>
      <c r="NF600" s="30"/>
      <c r="NG600" s="30"/>
      <c r="NH600" s="30"/>
      <c r="NI600" s="30"/>
      <c r="NJ600" s="30"/>
      <c r="NK600" s="30"/>
      <c r="NL600" s="30"/>
      <c r="NM600" s="30"/>
      <c r="NN600" s="30"/>
      <c r="NO600" s="30"/>
      <c r="NP600" s="30"/>
      <c r="NQ600" s="30"/>
      <c r="NR600" s="30"/>
      <c r="NS600" s="30"/>
      <c r="NT600" s="30"/>
      <c r="NU600" s="30"/>
      <c r="NV600" s="30"/>
      <c r="NW600" s="30"/>
      <c r="NX600" s="30"/>
      <c r="NY600" s="30"/>
      <c r="NZ600" s="30"/>
      <c r="OA600" s="30"/>
      <c r="OB600" s="30"/>
      <c r="OC600" s="30"/>
      <c r="OD600" s="30"/>
      <c r="OE600" s="30"/>
      <c r="OF600" s="30"/>
      <c r="OG600" s="30"/>
      <c r="OH600" s="30"/>
      <c r="OI600" s="30"/>
      <c r="OJ600" s="30"/>
      <c r="OK600" s="30"/>
      <c r="OL600" s="30"/>
      <c r="OM600" s="30">
        <f t="shared" si="1972"/>
        <v>1</v>
      </c>
      <c r="ON600" s="51"/>
    </row>
    <row r="601" spans="1:404" ht="78" hidden="1" customHeight="1">
      <c r="A601" s="310"/>
      <c r="B601" s="80">
        <v>173</v>
      </c>
      <c r="C601" s="81" t="s">
        <v>618</v>
      </c>
      <c r="D601" s="82" t="s">
        <v>0</v>
      </c>
      <c r="E601" s="81" t="s">
        <v>441</v>
      </c>
      <c r="F601" s="82" t="s">
        <v>0</v>
      </c>
      <c r="G601" s="29"/>
      <c r="H601" s="89" t="s">
        <v>837</v>
      </c>
      <c r="I601" s="57" t="s">
        <v>835</v>
      </c>
      <c r="J601" s="79"/>
      <c r="K601" s="30" t="s">
        <v>636</v>
      </c>
      <c r="L601" s="30" t="s">
        <v>957</v>
      </c>
      <c r="M601" s="29" t="s">
        <v>987</v>
      </c>
      <c r="N601" s="93" t="s">
        <v>981</v>
      </c>
      <c r="O601" s="301"/>
      <c r="P601" s="79"/>
      <c r="Q601" s="30"/>
      <c r="R601" s="30"/>
      <c r="S601" s="30" t="s">
        <v>27</v>
      </c>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152" t="s">
        <v>1070</v>
      </c>
      <c r="CN601" s="152" t="s">
        <v>1070</v>
      </c>
      <c r="CO601" s="152" t="s">
        <v>1070</v>
      </c>
      <c r="CP601" s="30">
        <v>2</v>
      </c>
      <c r="CQ601" s="30">
        <v>2</v>
      </c>
      <c r="CR601" s="30">
        <v>2</v>
      </c>
      <c r="CS601" s="30">
        <v>2</v>
      </c>
      <c r="CT601" s="23">
        <v>2</v>
      </c>
      <c r="CU601" s="23">
        <v>2</v>
      </c>
      <c r="CV601" s="30">
        <v>2</v>
      </c>
      <c r="CW601" s="30">
        <v>2</v>
      </c>
      <c r="CX601" s="30">
        <v>2</v>
      </c>
      <c r="CY601" s="30">
        <v>2</v>
      </c>
      <c r="CZ601" s="30">
        <v>2</v>
      </c>
      <c r="DA601" s="23">
        <v>2</v>
      </c>
      <c r="DB601" s="30">
        <v>2</v>
      </c>
      <c r="DC601" s="23">
        <v>1</v>
      </c>
      <c r="DD601" s="30">
        <v>2</v>
      </c>
      <c r="DE601" s="30">
        <v>2</v>
      </c>
      <c r="DF601" s="30">
        <v>2</v>
      </c>
      <c r="DG601" s="30"/>
      <c r="DH601" s="201">
        <f>COUNTIF(CP601:DG601,"2")</f>
        <v>16</v>
      </c>
      <c r="DI601" s="198">
        <f t="shared" ref="DI601" si="1997">DH601/(DH601+DJ601+DL601+DN601)</f>
        <v>0.94117647058823528</v>
      </c>
      <c r="DJ601" s="201">
        <f>COUNTIF(CP601:DG601,"1")</f>
        <v>1</v>
      </c>
      <c r="DK601" s="198">
        <f t="shared" ref="DK601" si="1998">DJ601/(DH601+DJ601+DL601+DN601)</f>
        <v>5.8823529411764705E-2</v>
      </c>
      <c r="DL601" s="201">
        <f>COUNTIF(CP601:DG601,"0")</f>
        <v>0</v>
      </c>
      <c r="DM601" s="198">
        <f t="shared" ref="DM601" si="1999">DL601/(DH601+DJ601+DL601+DN601)</f>
        <v>0</v>
      </c>
      <c r="DN601" s="201">
        <f>COUNTIF(CP601:DG601,"KĐG")</f>
        <v>0</v>
      </c>
      <c r="DO601" s="198">
        <f t="shared" ref="DO601" si="2000">DN601/(DH601+DJ601+DL601+DN601)</f>
        <v>0</v>
      </c>
      <c r="DP601" s="199">
        <f t="shared" ref="DP601" si="2001">(((DH601*2)+(DJ601*1)+(DL601*0)))/(DH601+DJ601+DL601)</f>
        <v>1.9411764705882353</v>
      </c>
      <c r="DQ601" s="169" t="str">
        <f t="shared" ref="DQ601" si="2002">IF(DO601&gt;=50%,"KĐG",IF(DP601&gt;=1.6,"ĐMT",IF(DP601&gt;=1,"CCG","CĐ")))</f>
        <v>ĐMT</v>
      </c>
      <c r="DR601" s="135"/>
      <c r="DS601" s="30"/>
      <c r="DT601" s="30"/>
      <c r="DU601" s="30"/>
      <c r="DV601" s="130"/>
      <c r="DW601" s="130"/>
      <c r="DX601" s="130"/>
      <c r="DY601" s="130"/>
      <c r="DZ601" s="130"/>
      <c r="EA601" s="130"/>
      <c r="EB601" s="130"/>
      <c r="EC601" s="130"/>
      <c r="ED601" s="130"/>
      <c r="EE601" s="130"/>
      <c r="EF601" s="130"/>
      <c r="EG601" s="130"/>
      <c r="EH601" s="130"/>
      <c r="EI601" s="130"/>
      <c r="EJ601" s="130"/>
      <c r="EK601" s="130"/>
      <c r="EL601" s="130"/>
      <c r="EM601" s="130"/>
      <c r="EN601" s="130"/>
      <c r="EO601" s="130"/>
      <c r="EP601" s="30"/>
      <c r="EQ601" s="30"/>
      <c r="ER601" s="30"/>
      <c r="ES601" s="30"/>
      <c r="ET601" s="30"/>
      <c r="EU601" s="30"/>
      <c r="EV601" s="30"/>
      <c r="EW601" s="30"/>
      <c r="EX601" s="30"/>
      <c r="EY601" s="135"/>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130"/>
      <c r="LE601" s="130"/>
      <c r="LF601" s="130"/>
      <c r="LG601" s="130"/>
      <c r="LH601" s="130"/>
      <c r="LI601" s="130"/>
      <c r="LJ601" s="130"/>
      <c r="LK601" s="130"/>
      <c r="LL601" s="130"/>
      <c r="LM601" s="130"/>
      <c r="LN601" s="130"/>
      <c r="LO601" s="130"/>
      <c r="LP601" s="130"/>
      <c r="LQ601" s="130"/>
      <c r="LR601" s="130"/>
      <c r="LS601" s="130"/>
      <c r="LT601" s="130"/>
      <c r="LU601" s="130"/>
      <c r="LV601" s="130"/>
      <c r="LW601" s="130"/>
      <c r="LX601" s="135"/>
      <c r="LY601" s="30"/>
      <c r="LZ601" s="30"/>
      <c r="MA601" s="30"/>
      <c r="MB601" s="30"/>
      <c r="MC601" s="30"/>
      <c r="MD601" s="30"/>
      <c r="ME601" s="30"/>
      <c r="MF601" s="30"/>
      <c r="MG601" s="30"/>
      <c r="MH601" s="30"/>
      <c r="MI601" s="30"/>
      <c r="MJ601" s="30"/>
      <c r="MK601" s="30"/>
      <c r="ML601" s="30"/>
      <c r="MM601" s="30"/>
      <c r="MN601" s="30"/>
      <c r="MO601" s="30"/>
      <c r="MP601" s="30"/>
      <c r="MQ601" s="30"/>
      <c r="MR601" s="30"/>
      <c r="MS601" s="30"/>
      <c r="MT601" s="30"/>
      <c r="MU601" s="30"/>
      <c r="MV601" s="30"/>
      <c r="MW601" s="30"/>
      <c r="MX601" s="30"/>
      <c r="MY601" s="30"/>
      <c r="MZ601" s="30"/>
      <c r="NA601" s="30"/>
      <c r="NB601" s="30"/>
      <c r="NC601" s="135"/>
      <c r="ND601" s="30"/>
      <c r="NE601" s="30"/>
      <c r="NF601" s="30"/>
      <c r="NG601" s="30"/>
      <c r="NH601" s="30"/>
      <c r="NI601" s="30"/>
      <c r="NJ601" s="30"/>
      <c r="NK601" s="30"/>
      <c r="NL601" s="30"/>
      <c r="NM601" s="30"/>
      <c r="NN601" s="30"/>
      <c r="NO601" s="30"/>
      <c r="NP601" s="30"/>
      <c r="NQ601" s="30"/>
      <c r="NR601" s="30"/>
      <c r="NS601" s="30"/>
      <c r="NT601" s="30"/>
      <c r="NU601" s="30"/>
      <c r="NV601" s="30"/>
      <c r="NW601" s="30"/>
      <c r="NX601" s="30"/>
      <c r="NY601" s="30"/>
      <c r="NZ601" s="30"/>
      <c r="OA601" s="30"/>
      <c r="OB601" s="30"/>
      <c r="OC601" s="30"/>
      <c r="OD601" s="30"/>
      <c r="OE601" s="30"/>
      <c r="OF601" s="30"/>
      <c r="OG601" s="30"/>
      <c r="OH601" s="30"/>
      <c r="OI601" s="30"/>
      <c r="OJ601" s="30"/>
      <c r="OK601" s="30"/>
      <c r="OL601" s="30"/>
      <c r="OM601" s="30">
        <f t="shared" si="1972"/>
        <v>1</v>
      </c>
      <c r="ON601" s="80"/>
    </row>
    <row r="602" spans="1:404" ht="93.75" customHeight="1">
      <c r="A602" s="310"/>
      <c r="B602" s="80">
        <v>173</v>
      </c>
      <c r="C602" s="81" t="s">
        <v>618</v>
      </c>
      <c r="D602" s="82" t="s">
        <v>0</v>
      </c>
      <c r="E602" s="81" t="s">
        <v>441</v>
      </c>
      <c r="F602" s="82" t="s">
        <v>0</v>
      </c>
      <c r="G602" s="82"/>
      <c r="H602" s="89" t="s">
        <v>838</v>
      </c>
      <c r="I602" s="57" t="s">
        <v>835</v>
      </c>
      <c r="J602" s="79"/>
      <c r="K602" s="30" t="s">
        <v>636</v>
      </c>
      <c r="L602" s="30" t="s">
        <v>957</v>
      </c>
      <c r="M602" s="29" t="s">
        <v>987</v>
      </c>
      <c r="N602" s="93" t="s">
        <v>981</v>
      </c>
      <c r="O602" s="301"/>
      <c r="P602" s="79"/>
      <c r="Q602" s="30"/>
      <c r="R602" s="30"/>
      <c r="S602" s="30"/>
      <c r="T602" s="30"/>
      <c r="U602" s="30"/>
      <c r="V602" s="30"/>
      <c r="W602" s="30" t="s">
        <v>27</v>
      </c>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130"/>
      <c r="CP602" s="130"/>
      <c r="CQ602" s="130"/>
      <c r="CR602" s="130"/>
      <c r="CS602" s="130"/>
      <c r="CT602" s="130"/>
      <c r="CU602" s="130"/>
      <c r="CV602" s="130"/>
      <c r="CW602" s="130"/>
      <c r="CX602" s="130"/>
      <c r="CY602" s="30"/>
      <c r="CZ602" s="30"/>
      <c r="DA602" s="30"/>
      <c r="DB602" s="30"/>
      <c r="DC602" s="30"/>
      <c r="DD602" s="30"/>
      <c r="DE602" s="30"/>
      <c r="DF602" s="30"/>
      <c r="DG602" s="30"/>
      <c r="DH602" s="135"/>
      <c r="DI602" s="30"/>
      <c r="DJ602" s="30"/>
      <c r="DK602" s="30"/>
      <c r="DL602" s="30"/>
      <c r="DM602" s="30"/>
      <c r="DN602" s="30"/>
      <c r="DO602" s="30"/>
      <c r="DP602" s="30"/>
      <c r="DQ602" s="30"/>
      <c r="DR602" s="135"/>
      <c r="DS602" s="30"/>
      <c r="DT602" s="30"/>
      <c r="DU602" s="30"/>
      <c r="DV602" s="130"/>
      <c r="DW602" s="130"/>
      <c r="DX602" s="130"/>
      <c r="DY602" s="130"/>
      <c r="DZ602" s="130"/>
      <c r="EA602" s="130"/>
      <c r="EB602" s="130"/>
      <c r="EC602" s="130"/>
      <c r="ED602" s="130"/>
      <c r="EE602" s="130"/>
      <c r="EF602" s="130"/>
      <c r="EG602" s="130"/>
      <c r="EH602" s="130"/>
      <c r="EI602" s="130"/>
      <c r="EJ602" s="130"/>
      <c r="EK602" s="130"/>
      <c r="EL602" s="130"/>
      <c r="EM602" s="130"/>
      <c r="EN602" s="130"/>
      <c r="EO602" s="130"/>
      <c r="EP602" s="30"/>
      <c r="EQ602" s="30"/>
      <c r="ER602" s="30"/>
      <c r="ES602" s="30"/>
      <c r="ET602" s="30"/>
      <c r="EU602" s="30"/>
      <c r="EV602" s="30"/>
      <c r="EW602" s="30"/>
      <c r="EX602" s="30"/>
      <c r="EY602" s="135"/>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152" t="s">
        <v>1070</v>
      </c>
      <c r="HJ602" s="152" t="s">
        <v>1070</v>
      </c>
      <c r="HK602" s="152" t="s">
        <v>1070</v>
      </c>
      <c r="HL602" s="152" t="s">
        <v>1070</v>
      </c>
      <c r="HM602" s="152" t="s">
        <v>1070</v>
      </c>
      <c r="HN602" s="30">
        <v>2</v>
      </c>
      <c r="HO602" s="30">
        <v>2</v>
      </c>
      <c r="HP602" s="30">
        <v>2</v>
      </c>
      <c r="HQ602" s="30">
        <v>2</v>
      </c>
      <c r="HR602" s="23">
        <v>1</v>
      </c>
      <c r="HS602" s="23">
        <v>2</v>
      </c>
      <c r="HT602" s="30">
        <v>2</v>
      </c>
      <c r="HU602" s="30">
        <v>1</v>
      </c>
      <c r="HV602" s="30">
        <v>2</v>
      </c>
      <c r="HW602" s="30">
        <v>2</v>
      </c>
      <c r="HX602" s="30">
        <v>2</v>
      </c>
      <c r="HY602" s="30">
        <v>2</v>
      </c>
      <c r="HZ602" s="30">
        <v>2</v>
      </c>
      <c r="IA602" s="23">
        <v>1</v>
      </c>
      <c r="IB602" s="30">
        <v>2</v>
      </c>
      <c r="IC602" s="30">
        <v>2</v>
      </c>
      <c r="ID602" s="30">
        <v>2</v>
      </c>
      <c r="IE602" s="30"/>
      <c r="IF602" s="30">
        <v>2</v>
      </c>
      <c r="IG602" s="234">
        <f>COUNTIF(HN602:IF602,"2")</f>
        <v>15</v>
      </c>
      <c r="IH602" s="235">
        <f t="shared" ref="IH602" si="2003">IG602/(IG602+II602+IK602+IM602)</f>
        <v>0.83333333333333337</v>
      </c>
      <c r="II602" s="234">
        <f>COUNTIF(HO602:IF602,"1")</f>
        <v>3</v>
      </c>
      <c r="IJ602" s="235">
        <f t="shared" ref="IJ602" si="2004">II602/(IG602+II602+IK602+IM602)</f>
        <v>0.16666666666666666</v>
      </c>
      <c r="IK602" s="234">
        <f>COUNTIF(HO602:IF602,"0")</f>
        <v>0</v>
      </c>
      <c r="IL602" s="235">
        <f t="shared" ref="IL602" si="2005">IK602/(IG602+II602+IK602+IM602)</f>
        <v>0</v>
      </c>
      <c r="IM602" s="234">
        <f>COUNTIF(HO602:IF602,"KĐG")</f>
        <v>0</v>
      </c>
      <c r="IN602" s="235">
        <f t="shared" ref="IN602" si="2006">IM602/(IG602+II602+IK602+IM602)</f>
        <v>0</v>
      </c>
      <c r="IO602" s="236">
        <f t="shared" ref="IO602" si="2007">(((IG602*2)+(II602*1)+(IK602*0)))/(IG602+II602+IK602)</f>
        <v>1.8333333333333333</v>
      </c>
      <c r="IP602" s="169" t="str">
        <f t="shared" ref="IP602" si="2008">IF(IN602&gt;=50%,"KĐG",IF(IO602&gt;=1.6,"ĐMT",IF(IO602&gt;=1,"CCG","CĐ")))</f>
        <v>ĐMT</v>
      </c>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c r="JW602" s="30"/>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130"/>
      <c r="LE602" s="130"/>
      <c r="LF602" s="130"/>
      <c r="LG602" s="130"/>
      <c r="LH602" s="130"/>
      <c r="LI602" s="130"/>
      <c r="LJ602" s="130"/>
      <c r="LK602" s="130"/>
      <c r="LL602" s="130"/>
      <c r="LM602" s="130"/>
      <c r="LN602" s="130"/>
      <c r="LO602" s="130"/>
      <c r="LP602" s="130"/>
      <c r="LQ602" s="130"/>
      <c r="LR602" s="130"/>
      <c r="LS602" s="130"/>
      <c r="LT602" s="130"/>
      <c r="LU602" s="130"/>
      <c r="LV602" s="130"/>
      <c r="LW602" s="130"/>
      <c r="LX602" s="135"/>
      <c r="LY602" s="30"/>
      <c r="LZ602" s="30"/>
      <c r="MA602" s="30"/>
      <c r="MB602" s="30"/>
      <c r="MC602" s="30"/>
      <c r="MD602" s="30"/>
      <c r="ME602" s="30"/>
      <c r="MF602" s="30"/>
      <c r="MG602" s="30"/>
      <c r="MH602" s="30"/>
      <c r="MI602" s="30"/>
      <c r="MJ602" s="30"/>
      <c r="MK602" s="30"/>
      <c r="ML602" s="30"/>
      <c r="MM602" s="30"/>
      <c r="MN602" s="30"/>
      <c r="MO602" s="30"/>
      <c r="MP602" s="30"/>
      <c r="MQ602" s="30"/>
      <c r="MR602" s="30"/>
      <c r="MS602" s="30"/>
      <c r="MT602" s="30"/>
      <c r="MU602" s="30"/>
      <c r="MV602" s="30"/>
      <c r="MW602" s="30"/>
      <c r="MX602" s="30"/>
      <c r="MY602" s="30"/>
      <c r="MZ602" s="30"/>
      <c r="NA602" s="30"/>
      <c r="NB602" s="30"/>
      <c r="NC602" s="135"/>
      <c r="ND602" s="30"/>
      <c r="NE602" s="30"/>
      <c r="NF602" s="30"/>
      <c r="NG602" s="30"/>
      <c r="NH602" s="30"/>
      <c r="NI602" s="30"/>
      <c r="NJ602" s="30"/>
      <c r="NK602" s="30"/>
      <c r="NL602" s="30"/>
      <c r="NM602" s="30"/>
      <c r="NN602" s="30"/>
      <c r="NO602" s="30"/>
      <c r="NP602" s="30"/>
      <c r="NQ602" s="30"/>
      <c r="NR602" s="30"/>
      <c r="NS602" s="30"/>
      <c r="NT602" s="30"/>
      <c r="NU602" s="30"/>
      <c r="NV602" s="30"/>
      <c r="NW602" s="30"/>
      <c r="NX602" s="30"/>
      <c r="NY602" s="30"/>
      <c r="NZ602" s="30"/>
      <c r="OA602" s="30"/>
      <c r="OB602" s="30"/>
      <c r="OC602" s="30"/>
      <c r="OD602" s="30"/>
      <c r="OE602" s="30"/>
      <c r="OF602" s="30"/>
      <c r="OG602" s="30"/>
      <c r="OH602" s="30"/>
      <c r="OI602" s="30"/>
      <c r="OJ602" s="30"/>
      <c r="OK602" s="30"/>
      <c r="OL602" s="30"/>
      <c r="OM602" s="30">
        <f t="shared" si="1972"/>
        <v>1</v>
      </c>
      <c r="ON602" s="80"/>
    </row>
    <row r="603" spans="1:404" ht="159.75" hidden="1" customHeight="1">
      <c r="A603" s="311"/>
      <c r="B603" s="80">
        <v>173</v>
      </c>
      <c r="C603" s="81" t="s">
        <v>618</v>
      </c>
      <c r="D603" s="82" t="s">
        <v>0</v>
      </c>
      <c r="E603" s="81" t="s">
        <v>441</v>
      </c>
      <c r="F603" s="82" t="s">
        <v>0</v>
      </c>
      <c r="G603" s="82"/>
      <c r="H603" s="89" t="s">
        <v>834</v>
      </c>
      <c r="I603" s="57" t="s">
        <v>835</v>
      </c>
      <c r="J603" s="79"/>
      <c r="K603" s="30" t="s">
        <v>636</v>
      </c>
      <c r="L603" s="30" t="s">
        <v>957</v>
      </c>
      <c r="M603" s="29" t="s">
        <v>987</v>
      </c>
      <c r="N603" s="93" t="s">
        <v>981</v>
      </c>
      <c r="O603" s="302"/>
      <c r="P603" s="79"/>
      <c r="Q603" s="30"/>
      <c r="R603" s="30"/>
      <c r="S603" s="30"/>
      <c r="T603" s="30"/>
      <c r="U603" s="30"/>
      <c r="V603" s="30"/>
      <c r="W603" s="30"/>
      <c r="X603" s="30"/>
      <c r="Y603" s="30" t="s">
        <v>27</v>
      </c>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130"/>
      <c r="CP603" s="130"/>
      <c r="CQ603" s="130"/>
      <c r="CR603" s="130"/>
      <c r="CS603" s="130"/>
      <c r="CT603" s="130"/>
      <c r="CU603" s="130"/>
      <c r="CV603" s="130"/>
      <c r="CW603" s="130"/>
      <c r="CX603" s="130"/>
      <c r="CY603" s="30"/>
      <c r="CZ603" s="30"/>
      <c r="DA603" s="30"/>
      <c r="DB603" s="30"/>
      <c r="DC603" s="30"/>
      <c r="DD603" s="30"/>
      <c r="DE603" s="30"/>
      <c r="DF603" s="30"/>
      <c r="DG603" s="30"/>
      <c r="DH603" s="135"/>
      <c r="DI603" s="30"/>
      <c r="DJ603" s="30"/>
      <c r="DK603" s="30"/>
      <c r="DL603" s="30"/>
      <c r="DM603" s="30"/>
      <c r="DN603" s="30"/>
      <c r="DO603" s="30"/>
      <c r="DP603" s="30"/>
      <c r="DQ603" s="30"/>
      <c r="DR603" s="135"/>
      <c r="DS603" s="30"/>
      <c r="DT603" s="30"/>
      <c r="DU603" s="30"/>
      <c r="DV603" s="130"/>
      <c r="DW603" s="130"/>
      <c r="DX603" s="130"/>
      <c r="DY603" s="130"/>
      <c r="DZ603" s="130"/>
      <c r="EA603" s="130"/>
      <c r="EB603" s="130"/>
      <c r="EC603" s="130"/>
      <c r="ED603" s="130"/>
      <c r="EE603" s="130"/>
      <c r="EF603" s="130"/>
      <c r="EG603" s="130"/>
      <c r="EH603" s="130"/>
      <c r="EI603" s="130"/>
      <c r="EJ603" s="130"/>
      <c r="EK603" s="130"/>
      <c r="EL603" s="130"/>
      <c r="EM603" s="130"/>
      <c r="EN603" s="130"/>
      <c r="EO603" s="130"/>
      <c r="EP603" s="30"/>
      <c r="EQ603" s="30"/>
      <c r="ER603" s="30"/>
      <c r="ES603" s="30"/>
      <c r="ET603" s="30"/>
      <c r="EU603" s="30"/>
      <c r="EV603" s="30"/>
      <c r="EW603" s="30"/>
      <c r="EX603" s="30"/>
      <c r="EY603" s="135"/>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c r="IM603" s="30"/>
      <c r="IN603" s="30"/>
      <c r="IO603" s="30"/>
      <c r="IP603" s="30"/>
      <c r="IQ603" s="30"/>
      <c r="IR603" s="30"/>
      <c r="IS603" s="30"/>
      <c r="IT603" s="30"/>
      <c r="IU603" s="30"/>
      <c r="IV603" s="30"/>
      <c r="IW603" s="30"/>
      <c r="IX603" s="30"/>
      <c r="IY603" s="30"/>
      <c r="IZ603" s="30"/>
      <c r="JA603" s="30"/>
      <c r="JB603" s="30"/>
      <c r="JC603" s="30"/>
      <c r="JD603" s="30"/>
      <c r="JE603" s="30"/>
      <c r="JF603" s="30"/>
      <c r="JG603" s="30"/>
      <c r="JH603" s="30"/>
      <c r="JI603" s="30"/>
      <c r="JJ603" s="30"/>
      <c r="JK603" s="30"/>
      <c r="JL603" s="30"/>
      <c r="JM603" s="30"/>
      <c r="JN603" s="30"/>
      <c r="JO603" s="30"/>
      <c r="JP603" s="30"/>
      <c r="JQ603" s="30"/>
      <c r="JR603" s="30"/>
      <c r="JS603" s="30"/>
      <c r="JT603" s="30"/>
      <c r="JU603" s="30"/>
      <c r="JV603" s="30"/>
      <c r="JW603" s="30"/>
      <c r="JX603" s="30"/>
      <c r="JY603" s="30"/>
      <c r="JZ603" s="30"/>
      <c r="KA603" s="30"/>
      <c r="KB603" s="30"/>
      <c r="KC603" s="30"/>
      <c r="KD603" s="30"/>
      <c r="KE603" s="30"/>
      <c r="KF603" s="30"/>
      <c r="KG603" s="30"/>
      <c r="KH603" s="30"/>
      <c r="KI603" s="30"/>
      <c r="KJ603" s="30"/>
      <c r="KK603" s="30"/>
      <c r="KL603" s="30"/>
      <c r="KM603" s="30"/>
      <c r="KN603" s="30"/>
      <c r="KO603" s="30"/>
      <c r="KP603" s="30"/>
      <c r="KQ603" s="30"/>
      <c r="KR603" s="30"/>
      <c r="KS603" s="30"/>
      <c r="KT603" s="30"/>
      <c r="KU603" s="30"/>
      <c r="KV603" s="30"/>
      <c r="KW603" s="30"/>
      <c r="KX603" s="30"/>
      <c r="KY603" s="30"/>
      <c r="KZ603" s="30"/>
      <c r="LA603" s="30"/>
      <c r="LB603" s="30"/>
      <c r="LC603" s="30"/>
      <c r="LD603" s="130"/>
      <c r="LE603" s="130"/>
      <c r="LF603" s="130"/>
      <c r="LG603" s="130"/>
      <c r="LH603" s="130"/>
      <c r="LI603" s="130"/>
      <c r="LJ603" s="130"/>
      <c r="LK603" s="130"/>
      <c r="LL603" s="130"/>
      <c r="LM603" s="130"/>
      <c r="LN603" s="130"/>
      <c r="LO603" s="130"/>
      <c r="LP603" s="130"/>
      <c r="LQ603" s="130"/>
      <c r="LR603" s="130"/>
      <c r="LS603" s="130"/>
      <c r="LT603" s="130"/>
      <c r="LU603" s="130"/>
      <c r="LV603" s="130"/>
      <c r="LW603" s="130"/>
      <c r="LX603" s="135"/>
      <c r="LY603" s="30"/>
      <c r="LZ603" s="30"/>
      <c r="MA603" s="30"/>
      <c r="MB603" s="30"/>
      <c r="MC603" s="30"/>
      <c r="MD603" s="30"/>
      <c r="ME603" s="30"/>
      <c r="MF603" s="30"/>
      <c r="MG603" s="30"/>
      <c r="MH603" s="30"/>
      <c r="MI603" s="30"/>
      <c r="MJ603" s="30"/>
      <c r="MK603" s="30"/>
      <c r="ML603" s="30"/>
      <c r="MM603" s="30"/>
      <c r="MN603" s="30"/>
      <c r="MO603" s="30"/>
      <c r="MP603" s="30"/>
      <c r="MQ603" s="30"/>
      <c r="MR603" s="30"/>
      <c r="MS603" s="30"/>
      <c r="MT603" s="30"/>
      <c r="MU603" s="30"/>
      <c r="MV603" s="30"/>
      <c r="MW603" s="30"/>
      <c r="MX603" s="30"/>
      <c r="MY603" s="30"/>
      <c r="MZ603" s="30"/>
      <c r="NA603" s="30"/>
      <c r="NB603" s="30"/>
      <c r="NC603" s="135"/>
      <c r="ND603" s="30"/>
      <c r="NE603" s="30"/>
      <c r="NF603" s="30"/>
      <c r="NG603" s="30"/>
      <c r="NH603" s="30"/>
      <c r="NI603" s="30"/>
      <c r="NJ603" s="30"/>
      <c r="NK603" s="30"/>
      <c r="NL603" s="30"/>
      <c r="NM603" s="30"/>
      <c r="NN603" s="30"/>
      <c r="NO603" s="30"/>
      <c r="NP603" s="30"/>
      <c r="NQ603" s="30"/>
      <c r="NR603" s="30"/>
      <c r="NS603" s="30"/>
      <c r="NT603" s="30"/>
      <c r="NU603" s="30"/>
      <c r="NV603" s="30"/>
      <c r="NW603" s="30"/>
      <c r="NX603" s="30"/>
      <c r="NY603" s="30"/>
      <c r="NZ603" s="30"/>
      <c r="OA603" s="30"/>
      <c r="OB603" s="30"/>
      <c r="OC603" s="30"/>
      <c r="OD603" s="30"/>
      <c r="OE603" s="30"/>
      <c r="OF603" s="30"/>
      <c r="OG603" s="30"/>
      <c r="OH603" s="30"/>
      <c r="OI603" s="30"/>
      <c r="OJ603" s="30"/>
      <c r="OK603" s="30"/>
      <c r="OL603" s="30"/>
      <c r="OM603" s="30">
        <f t="shared" si="1972"/>
        <v>1</v>
      </c>
      <c r="ON603" s="80"/>
    </row>
    <row r="604" spans="1:404" ht="68.25" hidden="1" customHeight="1">
      <c r="A604" s="309">
        <v>558</v>
      </c>
      <c r="B604" s="51">
        <v>174</v>
      </c>
      <c r="C604" s="24" t="s">
        <v>32</v>
      </c>
      <c r="D604" s="14" t="s">
        <v>0</v>
      </c>
      <c r="E604" s="24" t="s">
        <v>145</v>
      </c>
      <c r="F604" s="82" t="s">
        <v>0</v>
      </c>
      <c r="G604" s="54"/>
      <c r="H604" s="89" t="s">
        <v>145</v>
      </c>
      <c r="I604" s="57" t="s">
        <v>839</v>
      </c>
      <c r="J604" s="54"/>
      <c r="K604" s="30" t="s">
        <v>636</v>
      </c>
      <c r="L604" s="30" t="s">
        <v>957</v>
      </c>
      <c r="M604" s="29" t="s">
        <v>987</v>
      </c>
      <c r="N604" s="93" t="s">
        <v>981</v>
      </c>
      <c r="O604" s="300" t="s">
        <v>27</v>
      </c>
      <c r="P604" s="54"/>
      <c r="Q604" s="30" t="s">
        <v>27</v>
      </c>
      <c r="R604" s="30"/>
      <c r="S604" s="30"/>
      <c r="T604" s="30"/>
      <c r="U604" s="30"/>
      <c r="V604" s="30"/>
      <c r="W604" s="30"/>
      <c r="X604" s="30"/>
      <c r="Y604" s="30"/>
      <c r="Z604" s="30"/>
      <c r="AA604" s="30"/>
      <c r="AB604" s="152" t="s">
        <v>1071</v>
      </c>
      <c r="AC604" s="152" t="s">
        <v>1071</v>
      </c>
      <c r="AD604" s="152" t="s">
        <v>1071</v>
      </c>
      <c r="AE604" s="30">
        <v>1</v>
      </c>
      <c r="AF604" s="30">
        <v>2</v>
      </c>
      <c r="AG604" s="30">
        <v>2</v>
      </c>
      <c r="AH604" s="30">
        <v>2</v>
      </c>
      <c r="AI604" s="23">
        <v>1</v>
      </c>
      <c r="AJ604" s="23">
        <v>1</v>
      </c>
      <c r="AK604" s="30">
        <v>2</v>
      </c>
      <c r="AL604" s="30">
        <v>2</v>
      </c>
      <c r="AM604" s="30">
        <v>2</v>
      </c>
      <c r="AN604" s="30">
        <v>2</v>
      </c>
      <c r="AO604" s="30">
        <v>2</v>
      </c>
      <c r="AP604" s="23">
        <v>2</v>
      </c>
      <c r="AQ604" s="30">
        <v>2</v>
      </c>
      <c r="AR604" s="23">
        <v>1</v>
      </c>
      <c r="AS604" s="30">
        <v>2</v>
      </c>
      <c r="AT604" s="30">
        <v>2</v>
      </c>
      <c r="AU604" s="30">
        <v>2</v>
      </c>
      <c r="AV604" s="30">
        <v>2</v>
      </c>
      <c r="AW604" s="173">
        <f>COUNTIF(AE604:AV604,"2")</f>
        <v>14</v>
      </c>
      <c r="AX604" s="174">
        <f t="shared" ref="AX604" si="2009">AW604/(AW604+AY604+BA604+BC604)</f>
        <v>0.77777777777777779</v>
      </c>
      <c r="AY604" s="173">
        <f>COUNTIF(AE604:AV604,"1")</f>
        <v>4</v>
      </c>
      <c r="AZ604" s="174">
        <f t="shared" ref="AZ604" si="2010">AY604/(AW604+AY604+BA604+BC604)</f>
        <v>0.22222222222222221</v>
      </c>
      <c r="BA604" s="173">
        <f>COUNTIF(AE604:AV604,"0")</f>
        <v>0</v>
      </c>
      <c r="BB604" s="174">
        <f t="shared" ref="BB604" si="2011">BA604/(AW604+AY604+BA604+BC604)</f>
        <v>0</v>
      </c>
      <c r="BC604" s="173">
        <f>COUNTIF(AE604:AV604,"KĐG")</f>
        <v>0</v>
      </c>
      <c r="BD604" s="174">
        <f t="shared" ref="BD604" si="2012">BC604/(AW604+AY604+BA604+BC604)</f>
        <v>0</v>
      </c>
      <c r="BE604" s="175">
        <f t="shared" ref="BE604" si="2013">(((AW604*2)+(AY604*1)+(BA604*0)))/(AW604+AY604+BA604)</f>
        <v>1.7777777777777777</v>
      </c>
      <c r="BF604" s="169" t="str">
        <f t="shared" ref="BF604" si="2014">IF(BD604&gt;=50%,"KĐG",IF(BE604&gt;=1.6,"ĐMT",IF(BE604&gt;=1,"CCG","CĐ")))</f>
        <v>ĐMT</v>
      </c>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130"/>
      <c r="CP604" s="130"/>
      <c r="CQ604" s="130"/>
      <c r="CR604" s="130"/>
      <c r="CS604" s="130"/>
      <c r="CT604" s="130"/>
      <c r="CU604" s="130"/>
      <c r="CV604" s="130"/>
      <c r="CW604" s="130"/>
      <c r="CX604" s="130"/>
      <c r="CY604" s="30"/>
      <c r="CZ604" s="30"/>
      <c r="DA604" s="30"/>
      <c r="DB604" s="30"/>
      <c r="DC604" s="30"/>
      <c r="DD604" s="30"/>
      <c r="DE604" s="30"/>
      <c r="DF604" s="30"/>
      <c r="DG604" s="30"/>
      <c r="DH604" s="135"/>
      <c r="DI604" s="30"/>
      <c r="DJ604" s="30"/>
      <c r="DK604" s="30"/>
      <c r="DL604" s="30"/>
      <c r="DM604" s="30"/>
      <c r="DN604" s="30"/>
      <c r="DO604" s="30"/>
      <c r="DP604" s="30"/>
      <c r="DQ604" s="30"/>
      <c r="DR604" s="135"/>
      <c r="DS604" s="30"/>
      <c r="DT604" s="30"/>
      <c r="DU604" s="30"/>
      <c r="DV604" s="130"/>
      <c r="DW604" s="130"/>
      <c r="DX604" s="130"/>
      <c r="DY604" s="130"/>
      <c r="DZ604" s="130"/>
      <c r="EA604" s="130"/>
      <c r="EB604" s="130"/>
      <c r="EC604" s="130"/>
      <c r="ED604" s="130"/>
      <c r="EE604" s="130"/>
      <c r="EF604" s="130"/>
      <c r="EG604" s="130"/>
      <c r="EH604" s="130"/>
      <c r="EI604" s="130"/>
      <c r="EJ604" s="130"/>
      <c r="EK604" s="130"/>
      <c r="EL604" s="130"/>
      <c r="EM604" s="130"/>
      <c r="EN604" s="130"/>
      <c r="EO604" s="130"/>
      <c r="EP604" s="30"/>
      <c r="EQ604" s="30"/>
      <c r="ER604" s="30"/>
      <c r="ES604" s="30"/>
      <c r="ET604" s="30"/>
      <c r="EU604" s="30"/>
      <c r="EV604" s="30"/>
      <c r="EW604" s="30"/>
      <c r="EX604" s="30"/>
      <c r="EY604" s="135"/>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c r="JW604" s="30"/>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130"/>
      <c r="LE604" s="130"/>
      <c r="LF604" s="130"/>
      <c r="LG604" s="130"/>
      <c r="LH604" s="130"/>
      <c r="LI604" s="130"/>
      <c r="LJ604" s="130"/>
      <c r="LK604" s="130"/>
      <c r="LL604" s="130"/>
      <c r="LM604" s="130"/>
      <c r="LN604" s="130"/>
      <c r="LO604" s="130"/>
      <c r="LP604" s="130"/>
      <c r="LQ604" s="130"/>
      <c r="LR604" s="130"/>
      <c r="LS604" s="130"/>
      <c r="LT604" s="130"/>
      <c r="LU604" s="130"/>
      <c r="LV604" s="130"/>
      <c r="LW604" s="130"/>
      <c r="LX604" s="135"/>
      <c r="LY604" s="30"/>
      <c r="LZ604" s="30"/>
      <c r="MA604" s="30"/>
      <c r="MB604" s="30"/>
      <c r="MC604" s="30"/>
      <c r="MD604" s="30"/>
      <c r="ME604" s="30"/>
      <c r="MF604" s="30"/>
      <c r="MG604" s="30"/>
      <c r="MH604" s="30"/>
      <c r="MI604" s="30"/>
      <c r="MJ604" s="30"/>
      <c r="MK604" s="30"/>
      <c r="ML604" s="30"/>
      <c r="MM604" s="30"/>
      <c r="MN604" s="30"/>
      <c r="MO604" s="30"/>
      <c r="MP604" s="30"/>
      <c r="MQ604" s="30"/>
      <c r="MR604" s="30"/>
      <c r="MS604" s="30"/>
      <c r="MT604" s="30"/>
      <c r="MU604" s="30"/>
      <c r="MV604" s="30"/>
      <c r="MW604" s="30"/>
      <c r="MX604" s="30"/>
      <c r="MY604" s="30"/>
      <c r="MZ604" s="30"/>
      <c r="NA604" s="30"/>
      <c r="NB604" s="30"/>
      <c r="NC604" s="135"/>
      <c r="ND604" s="30"/>
      <c r="NE604" s="30"/>
      <c r="NF604" s="30"/>
      <c r="NG604" s="30"/>
      <c r="NH604" s="30"/>
      <c r="NI604" s="30"/>
      <c r="NJ604" s="30"/>
      <c r="NK604" s="30"/>
      <c r="NL604" s="30"/>
      <c r="NM604" s="30"/>
      <c r="NN604" s="30"/>
      <c r="NO604" s="30"/>
      <c r="NP604" s="30"/>
      <c r="NQ604" s="30"/>
      <c r="NR604" s="30"/>
      <c r="NS604" s="30"/>
      <c r="NT604" s="30"/>
      <c r="NU604" s="30"/>
      <c r="NV604" s="30"/>
      <c r="NW604" s="30"/>
      <c r="NX604" s="30"/>
      <c r="NY604" s="30"/>
      <c r="NZ604" s="30"/>
      <c r="OA604" s="30"/>
      <c r="OB604" s="30"/>
      <c r="OC604" s="30"/>
      <c r="OD604" s="30"/>
      <c r="OE604" s="30"/>
      <c r="OF604" s="30"/>
      <c r="OG604" s="30"/>
      <c r="OH604" s="30"/>
      <c r="OI604" s="30"/>
      <c r="OJ604" s="30"/>
      <c r="OK604" s="30"/>
      <c r="OL604" s="30"/>
      <c r="OM604" s="30">
        <f t="shared" si="1972"/>
        <v>1</v>
      </c>
      <c r="ON604" s="121"/>
    </row>
    <row r="605" spans="1:404" ht="65.25" hidden="1" customHeight="1">
      <c r="A605" s="310"/>
      <c r="B605" s="80">
        <v>174</v>
      </c>
      <c r="C605" s="81" t="s">
        <v>32</v>
      </c>
      <c r="D605" s="82" t="s">
        <v>0</v>
      </c>
      <c r="E605" s="81" t="s">
        <v>145</v>
      </c>
      <c r="F605" s="82" t="s">
        <v>0</v>
      </c>
      <c r="G605" s="79"/>
      <c r="H605" s="89" t="s">
        <v>145</v>
      </c>
      <c r="I605" s="57" t="s">
        <v>839</v>
      </c>
      <c r="J605" s="79"/>
      <c r="K605" s="30" t="s">
        <v>636</v>
      </c>
      <c r="L605" s="30" t="s">
        <v>957</v>
      </c>
      <c r="M605" s="29" t="s">
        <v>987</v>
      </c>
      <c r="N605" s="93" t="s">
        <v>981</v>
      </c>
      <c r="O605" s="301"/>
      <c r="P605" s="79"/>
      <c r="Q605" s="30"/>
      <c r="R605" s="30" t="s">
        <v>27</v>
      </c>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152" t="s">
        <v>1071</v>
      </c>
      <c r="BH605" s="152" t="s">
        <v>1071</v>
      </c>
      <c r="BI605" s="152" t="s">
        <v>1071</v>
      </c>
      <c r="BJ605" s="30">
        <v>2</v>
      </c>
      <c r="BK605" s="30">
        <v>2</v>
      </c>
      <c r="BL605" s="30">
        <v>2</v>
      </c>
      <c r="BM605" s="30">
        <v>2</v>
      </c>
      <c r="BN605" s="23">
        <v>1</v>
      </c>
      <c r="BO605" s="23">
        <v>2</v>
      </c>
      <c r="BP605" s="30">
        <v>2</v>
      </c>
      <c r="BQ605" s="30">
        <v>2</v>
      </c>
      <c r="BR605" s="30">
        <v>2</v>
      </c>
      <c r="BS605" s="30">
        <v>2</v>
      </c>
      <c r="BT605" s="30">
        <v>2</v>
      </c>
      <c r="BU605" s="23">
        <v>2</v>
      </c>
      <c r="BV605" s="30">
        <v>2</v>
      </c>
      <c r="BW605" s="23">
        <v>1</v>
      </c>
      <c r="BX605" s="30">
        <v>2</v>
      </c>
      <c r="BY605" s="30">
        <v>2</v>
      </c>
      <c r="BZ605" s="30">
        <v>2</v>
      </c>
      <c r="CA605" s="30">
        <v>1</v>
      </c>
      <c r="CB605" s="30"/>
      <c r="CC605" s="185">
        <f>COUNTIF(BJ605:CA605,"2")</f>
        <v>15</v>
      </c>
      <c r="CD605" s="186">
        <f t="shared" ref="CD605" si="2015">CC605/(CC605+CE605+CG605+CI605)</f>
        <v>0.83333333333333337</v>
      </c>
      <c r="CE605" s="185">
        <f>COUNTIF(BJ605:CA605,"1")</f>
        <v>3</v>
      </c>
      <c r="CF605" s="186">
        <f t="shared" ref="CF605" si="2016">CE605/(CC605+CE605+CG605+CI605)</f>
        <v>0.16666666666666666</v>
      </c>
      <c r="CG605" s="185">
        <f>COUNTIF(BJ605:CA605,"0")</f>
        <v>0</v>
      </c>
      <c r="CH605" s="186">
        <f t="shared" ref="CH605" si="2017">CG605/(CC605+CE605+CG605+CI605)</f>
        <v>0</v>
      </c>
      <c r="CI605" s="185">
        <f>COUNTIF(BJ605:CA605,"KĐG")</f>
        <v>0</v>
      </c>
      <c r="CJ605" s="186">
        <f t="shared" ref="CJ605" si="2018">CI605/(CC605+CE605+CG605+CI605)</f>
        <v>0</v>
      </c>
      <c r="CK605" s="187">
        <f t="shared" ref="CK605" si="2019">(((CC605*2)+(CE605*1)+(CG605*0)))/(CC605+CE605+CG605)</f>
        <v>1.8333333333333333</v>
      </c>
      <c r="CL605" s="169" t="str">
        <f t="shared" ref="CL605" si="2020">IF(CJ605&gt;=50%,"KĐG",IF(CK605&gt;=1.6,"ĐMT",IF(CK605&gt;=1,"CCG","CĐ")))</f>
        <v>ĐMT</v>
      </c>
      <c r="CM605" s="30"/>
      <c r="CN605" s="30"/>
      <c r="CO605" s="130"/>
      <c r="CP605" s="130"/>
      <c r="CQ605" s="130"/>
      <c r="CR605" s="130"/>
      <c r="CS605" s="130"/>
      <c r="CT605" s="130"/>
      <c r="CU605" s="130"/>
      <c r="CV605" s="130"/>
      <c r="CW605" s="130"/>
      <c r="CX605" s="130"/>
      <c r="CY605" s="30"/>
      <c r="CZ605" s="30"/>
      <c r="DA605" s="30"/>
      <c r="DB605" s="30"/>
      <c r="DC605" s="30"/>
      <c r="DD605" s="30"/>
      <c r="DE605" s="30"/>
      <c r="DF605" s="30"/>
      <c r="DG605" s="30"/>
      <c r="DH605" s="135"/>
      <c r="DI605" s="30"/>
      <c r="DJ605" s="30"/>
      <c r="DK605" s="30"/>
      <c r="DL605" s="30"/>
      <c r="DM605" s="30"/>
      <c r="DN605" s="30"/>
      <c r="DO605" s="30"/>
      <c r="DP605" s="30"/>
      <c r="DQ605" s="30"/>
      <c r="DR605" s="135"/>
      <c r="DS605" s="30"/>
      <c r="DT605" s="30"/>
      <c r="DU605" s="30"/>
      <c r="DV605" s="130"/>
      <c r="DW605" s="130"/>
      <c r="DX605" s="130"/>
      <c r="DY605" s="130"/>
      <c r="DZ605" s="130"/>
      <c r="EA605" s="130"/>
      <c r="EB605" s="130"/>
      <c r="EC605" s="130"/>
      <c r="ED605" s="130"/>
      <c r="EE605" s="130"/>
      <c r="EF605" s="130"/>
      <c r="EG605" s="130"/>
      <c r="EH605" s="130"/>
      <c r="EI605" s="130"/>
      <c r="EJ605" s="130"/>
      <c r="EK605" s="130"/>
      <c r="EL605" s="130"/>
      <c r="EM605" s="130"/>
      <c r="EN605" s="130"/>
      <c r="EO605" s="130"/>
      <c r="EP605" s="30"/>
      <c r="EQ605" s="30"/>
      <c r="ER605" s="30"/>
      <c r="ES605" s="30"/>
      <c r="ET605" s="30"/>
      <c r="EU605" s="30"/>
      <c r="EV605" s="30"/>
      <c r="EW605" s="30"/>
      <c r="EX605" s="30"/>
      <c r="EY605" s="135"/>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130"/>
      <c r="LE605" s="130"/>
      <c r="LF605" s="130"/>
      <c r="LG605" s="130"/>
      <c r="LH605" s="130"/>
      <c r="LI605" s="130"/>
      <c r="LJ605" s="130"/>
      <c r="LK605" s="130"/>
      <c r="LL605" s="130"/>
      <c r="LM605" s="130"/>
      <c r="LN605" s="130"/>
      <c r="LO605" s="130"/>
      <c r="LP605" s="130"/>
      <c r="LQ605" s="130"/>
      <c r="LR605" s="130"/>
      <c r="LS605" s="130"/>
      <c r="LT605" s="130"/>
      <c r="LU605" s="130"/>
      <c r="LV605" s="130"/>
      <c r="LW605" s="130"/>
      <c r="LX605" s="135"/>
      <c r="LY605" s="30"/>
      <c r="LZ605" s="30"/>
      <c r="MA605" s="30"/>
      <c r="MB605" s="30"/>
      <c r="MC605" s="30"/>
      <c r="MD605" s="30"/>
      <c r="ME605" s="30"/>
      <c r="MF605" s="30"/>
      <c r="MG605" s="30"/>
      <c r="MH605" s="30"/>
      <c r="MI605" s="30"/>
      <c r="MJ605" s="30"/>
      <c r="MK605" s="30"/>
      <c r="ML605" s="30"/>
      <c r="MM605" s="30"/>
      <c r="MN605" s="30"/>
      <c r="MO605" s="30"/>
      <c r="MP605" s="30"/>
      <c r="MQ605" s="30"/>
      <c r="MR605" s="30"/>
      <c r="MS605" s="30"/>
      <c r="MT605" s="30"/>
      <c r="MU605" s="30"/>
      <c r="MV605" s="30"/>
      <c r="MW605" s="30"/>
      <c r="MX605" s="30"/>
      <c r="MY605" s="30"/>
      <c r="MZ605" s="30"/>
      <c r="NA605" s="30"/>
      <c r="NB605" s="30"/>
      <c r="NC605" s="135"/>
      <c r="ND605" s="30"/>
      <c r="NE605" s="30"/>
      <c r="NF605" s="30"/>
      <c r="NG605" s="30"/>
      <c r="NH605" s="30"/>
      <c r="NI605" s="30"/>
      <c r="NJ605" s="30"/>
      <c r="NK605" s="30"/>
      <c r="NL605" s="30"/>
      <c r="NM605" s="30"/>
      <c r="NN605" s="30"/>
      <c r="NO605" s="30"/>
      <c r="NP605" s="30"/>
      <c r="NQ605" s="30"/>
      <c r="NR605" s="30"/>
      <c r="NS605" s="30"/>
      <c r="NT605" s="30"/>
      <c r="NU605" s="30"/>
      <c r="NV605" s="30"/>
      <c r="NW605" s="30"/>
      <c r="NX605" s="30"/>
      <c r="NY605" s="30"/>
      <c r="NZ605" s="30"/>
      <c r="OA605" s="30"/>
      <c r="OB605" s="30"/>
      <c r="OC605" s="30"/>
      <c r="OD605" s="30"/>
      <c r="OE605" s="30"/>
      <c r="OF605" s="30"/>
      <c r="OG605" s="30"/>
      <c r="OH605" s="30"/>
      <c r="OI605" s="30"/>
      <c r="OJ605" s="30"/>
      <c r="OK605" s="30"/>
      <c r="OL605" s="30"/>
      <c r="OM605" s="30">
        <f t="shared" si="1972"/>
        <v>1</v>
      </c>
      <c r="ON605" s="80"/>
    </row>
    <row r="606" spans="1:404" ht="66" hidden="1" customHeight="1">
      <c r="A606" s="310"/>
      <c r="B606" s="80">
        <v>174</v>
      </c>
      <c r="C606" s="81" t="s">
        <v>32</v>
      </c>
      <c r="D606" s="82" t="s">
        <v>0</v>
      </c>
      <c r="E606" s="81" t="s">
        <v>145</v>
      </c>
      <c r="F606" s="82" t="s">
        <v>0</v>
      </c>
      <c r="G606" s="30"/>
      <c r="H606" s="89" t="s">
        <v>145</v>
      </c>
      <c r="I606" s="57" t="s">
        <v>839</v>
      </c>
      <c r="J606" s="79"/>
      <c r="K606" s="30" t="s">
        <v>636</v>
      </c>
      <c r="L606" s="30" t="s">
        <v>957</v>
      </c>
      <c r="M606" s="29" t="s">
        <v>987</v>
      </c>
      <c r="N606" s="93" t="s">
        <v>981</v>
      </c>
      <c r="O606" s="301"/>
      <c r="P606" s="79"/>
      <c r="Q606" s="30"/>
      <c r="R606" s="30"/>
      <c r="S606" s="30" t="s">
        <v>27</v>
      </c>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152" t="s">
        <v>1071</v>
      </c>
      <c r="CN606" s="152" t="s">
        <v>1071</v>
      </c>
      <c r="CO606" s="152" t="s">
        <v>1071</v>
      </c>
      <c r="CP606" s="30">
        <v>2</v>
      </c>
      <c r="CQ606" s="30">
        <v>1</v>
      </c>
      <c r="CR606" s="30">
        <v>2</v>
      </c>
      <c r="CS606" s="30">
        <v>2</v>
      </c>
      <c r="CT606" s="23">
        <v>1</v>
      </c>
      <c r="CU606" s="23">
        <v>2</v>
      </c>
      <c r="CV606" s="30">
        <v>2</v>
      </c>
      <c r="CW606" s="30">
        <v>1</v>
      </c>
      <c r="CX606" s="30">
        <v>2</v>
      </c>
      <c r="CY606" s="30">
        <v>2</v>
      </c>
      <c r="CZ606" s="30">
        <v>2</v>
      </c>
      <c r="DA606" s="23">
        <v>2</v>
      </c>
      <c r="DB606" s="30">
        <v>2</v>
      </c>
      <c r="DC606" s="23">
        <v>1</v>
      </c>
      <c r="DD606" s="30">
        <v>2</v>
      </c>
      <c r="DE606" s="30">
        <v>2</v>
      </c>
      <c r="DF606" s="30">
        <v>2</v>
      </c>
      <c r="DG606" s="30"/>
      <c r="DH606" s="201">
        <f>COUNTIF(CP606:DG606,"2")</f>
        <v>13</v>
      </c>
      <c r="DI606" s="198">
        <f t="shared" ref="DI606" si="2021">DH606/(DH606+DJ606+DL606+DN606)</f>
        <v>0.76470588235294112</v>
      </c>
      <c r="DJ606" s="201">
        <f>COUNTIF(CP606:DG606,"1")</f>
        <v>4</v>
      </c>
      <c r="DK606" s="198">
        <f t="shared" ref="DK606" si="2022">DJ606/(DH606+DJ606+DL606+DN606)</f>
        <v>0.23529411764705882</v>
      </c>
      <c r="DL606" s="201">
        <f>COUNTIF(CP606:DG606,"0")</f>
        <v>0</v>
      </c>
      <c r="DM606" s="198">
        <f t="shared" ref="DM606" si="2023">DL606/(DH606+DJ606+DL606+DN606)</f>
        <v>0</v>
      </c>
      <c r="DN606" s="201">
        <f>COUNTIF(CP606:DG606,"KĐG")</f>
        <v>0</v>
      </c>
      <c r="DO606" s="198">
        <f t="shared" ref="DO606" si="2024">DN606/(DH606+DJ606+DL606+DN606)</f>
        <v>0</v>
      </c>
      <c r="DP606" s="199">
        <f t="shared" ref="DP606" si="2025">(((DH606*2)+(DJ606*1)+(DL606*0)))/(DH606+DJ606+DL606)</f>
        <v>1.7647058823529411</v>
      </c>
      <c r="DQ606" s="169" t="str">
        <f t="shared" ref="DQ606" si="2026">IF(DO606&gt;=50%,"KĐG",IF(DP606&gt;=1.6,"ĐMT",IF(DP606&gt;=1,"CCG","CĐ")))</f>
        <v>ĐMT</v>
      </c>
      <c r="DR606" s="135"/>
      <c r="DS606" s="30"/>
      <c r="DT606" s="30"/>
      <c r="DU606" s="30"/>
      <c r="DV606" s="130"/>
      <c r="DW606" s="130"/>
      <c r="DX606" s="130"/>
      <c r="DY606" s="130"/>
      <c r="DZ606" s="130"/>
      <c r="EA606" s="130"/>
      <c r="EB606" s="130"/>
      <c r="EC606" s="130"/>
      <c r="ED606" s="130"/>
      <c r="EE606" s="130"/>
      <c r="EF606" s="130"/>
      <c r="EG606" s="130"/>
      <c r="EH606" s="130"/>
      <c r="EI606" s="130"/>
      <c r="EJ606" s="130"/>
      <c r="EK606" s="130"/>
      <c r="EL606" s="130"/>
      <c r="EM606" s="130"/>
      <c r="EN606" s="130"/>
      <c r="EO606" s="130"/>
      <c r="EP606" s="30"/>
      <c r="EQ606" s="30"/>
      <c r="ER606" s="30"/>
      <c r="ES606" s="30"/>
      <c r="ET606" s="30"/>
      <c r="EU606" s="30"/>
      <c r="EV606" s="30"/>
      <c r="EW606" s="30"/>
      <c r="EX606" s="30"/>
      <c r="EY606" s="135"/>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130"/>
      <c r="LE606" s="130"/>
      <c r="LF606" s="130"/>
      <c r="LG606" s="130"/>
      <c r="LH606" s="130"/>
      <c r="LI606" s="130"/>
      <c r="LJ606" s="130"/>
      <c r="LK606" s="130"/>
      <c r="LL606" s="130"/>
      <c r="LM606" s="130"/>
      <c r="LN606" s="130"/>
      <c r="LO606" s="130"/>
      <c r="LP606" s="130"/>
      <c r="LQ606" s="130"/>
      <c r="LR606" s="130"/>
      <c r="LS606" s="130"/>
      <c r="LT606" s="130"/>
      <c r="LU606" s="130"/>
      <c r="LV606" s="130"/>
      <c r="LW606" s="130"/>
      <c r="LX606" s="135"/>
      <c r="LY606" s="30"/>
      <c r="LZ606" s="30"/>
      <c r="MA606" s="30"/>
      <c r="MB606" s="30"/>
      <c r="MC606" s="30"/>
      <c r="MD606" s="30"/>
      <c r="ME606" s="30"/>
      <c r="MF606" s="30"/>
      <c r="MG606" s="30"/>
      <c r="MH606" s="30"/>
      <c r="MI606" s="30"/>
      <c r="MJ606" s="30"/>
      <c r="MK606" s="30"/>
      <c r="ML606" s="30"/>
      <c r="MM606" s="30"/>
      <c r="MN606" s="30"/>
      <c r="MO606" s="30"/>
      <c r="MP606" s="30"/>
      <c r="MQ606" s="30"/>
      <c r="MR606" s="30"/>
      <c r="MS606" s="30"/>
      <c r="MT606" s="30"/>
      <c r="MU606" s="30"/>
      <c r="MV606" s="30"/>
      <c r="MW606" s="30"/>
      <c r="MX606" s="30"/>
      <c r="MY606" s="30"/>
      <c r="MZ606" s="30"/>
      <c r="NA606" s="30"/>
      <c r="NB606" s="30"/>
      <c r="NC606" s="135"/>
      <c r="ND606" s="30"/>
      <c r="NE606" s="30"/>
      <c r="NF606" s="30"/>
      <c r="NG606" s="30"/>
      <c r="NH606" s="30"/>
      <c r="NI606" s="30"/>
      <c r="NJ606" s="30"/>
      <c r="NK606" s="30"/>
      <c r="NL606" s="30"/>
      <c r="NM606" s="30"/>
      <c r="NN606" s="30"/>
      <c r="NO606" s="30"/>
      <c r="NP606" s="30"/>
      <c r="NQ606" s="30"/>
      <c r="NR606" s="30"/>
      <c r="NS606" s="30"/>
      <c r="NT606" s="30"/>
      <c r="NU606" s="30"/>
      <c r="NV606" s="30"/>
      <c r="NW606" s="30"/>
      <c r="NX606" s="30"/>
      <c r="NY606" s="30"/>
      <c r="NZ606" s="30"/>
      <c r="OA606" s="30"/>
      <c r="OB606" s="30"/>
      <c r="OC606" s="30"/>
      <c r="OD606" s="30"/>
      <c r="OE606" s="30"/>
      <c r="OF606" s="30"/>
      <c r="OG606" s="30"/>
      <c r="OH606" s="30"/>
      <c r="OI606" s="30"/>
      <c r="OJ606" s="30"/>
      <c r="OK606" s="30"/>
      <c r="OL606" s="30"/>
      <c r="OM606" s="30">
        <f t="shared" si="1972"/>
        <v>1</v>
      </c>
      <c r="ON606" s="80"/>
    </row>
    <row r="607" spans="1:404" ht="64.5" hidden="1" customHeight="1">
      <c r="A607" s="310"/>
      <c r="B607" s="80">
        <v>174</v>
      </c>
      <c r="C607" s="81" t="s">
        <v>32</v>
      </c>
      <c r="D607" s="82" t="s">
        <v>0</v>
      </c>
      <c r="E607" s="81" t="s">
        <v>145</v>
      </c>
      <c r="F607" s="82" t="s">
        <v>0</v>
      </c>
      <c r="G607" s="79"/>
      <c r="H607" s="89" t="s">
        <v>145</v>
      </c>
      <c r="I607" s="57" t="s">
        <v>839</v>
      </c>
      <c r="J607" s="79"/>
      <c r="K607" s="30" t="s">
        <v>636</v>
      </c>
      <c r="L607" s="30" t="s">
        <v>957</v>
      </c>
      <c r="M607" s="29" t="s">
        <v>987</v>
      </c>
      <c r="N607" s="93" t="s">
        <v>981</v>
      </c>
      <c r="O607" s="301"/>
      <c r="P607" s="79"/>
      <c r="Q607" s="30"/>
      <c r="R607" s="30"/>
      <c r="S607" s="30"/>
      <c r="T607" s="30" t="s">
        <v>27</v>
      </c>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130"/>
      <c r="CP607" s="130"/>
      <c r="CQ607" s="130"/>
      <c r="CR607" s="130"/>
      <c r="CS607" s="130"/>
      <c r="CT607" s="130"/>
      <c r="CU607" s="130"/>
      <c r="CV607" s="130"/>
      <c r="CW607" s="130"/>
      <c r="CX607" s="130"/>
      <c r="CY607" s="30"/>
      <c r="CZ607" s="30"/>
      <c r="DA607" s="30"/>
      <c r="DB607" s="30"/>
      <c r="DC607" s="30"/>
      <c r="DD607" s="30"/>
      <c r="DE607" s="30"/>
      <c r="DF607" s="30"/>
      <c r="DG607" s="30"/>
      <c r="DH607" s="135"/>
      <c r="DI607" s="30"/>
      <c r="DJ607" s="30"/>
      <c r="DK607" s="30"/>
      <c r="DL607" s="30"/>
      <c r="DM607" s="30"/>
      <c r="DN607" s="30"/>
      <c r="DO607" s="30"/>
      <c r="DP607" s="30"/>
      <c r="DQ607" s="30"/>
      <c r="DR607" s="152" t="s">
        <v>1071</v>
      </c>
      <c r="DS607" s="152" t="s">
        <v>1071</v>
      </c>
      <c r="DT607" s="152" t="s">
        <v>1071</v>
      </c>
      <c r="DU607" s="152" t="s">
        <v>1071</v>
      </c>
      <c r="DV607" s="152" t="s">
        <v>1071</v>
      </c>
      <c r="DW607" s="30">
        <v>2</v>
      </c>
      <c r="DX607" s="30">
        <v>2</v>
      </c>
      <c r="DY607" s="30">
        <v>2</v>
      </c>
      <c r="DZ607" s="30">
        <v>2</v>
      </c>
      <c r="EA607" s="23">
        <v>1</v>
      </c>
      <c r="EB607" s="23">
        <v>2</v>
      </c>
      <c r="EC607" s="30">
        <v>2</v>
      </c>
      <c r="ED607" s="30">
        <v>2</v>
      </c>
      <c r="EE607" s="30">
        <v>2</v>
      </c>
      <c r="EF607" s="30">
        <v>2</v>
      </c>
      <c r="EG607" s="30">
        <v>2</v>
      </c>
      <c r="EH607" s="23">
        <v>2</v>
      </c>
      <c r="EI607" s="30">
        <v>2</v>
      </c>
      <c r="EJ607" s="23">
        <v>1</v>
      </c>
      <c r="EK607" s="30">
        <v>2</v>
      </c>
      <c r="EL607" s="30">
        <v>2</v>
      </c>
      <c r="EM607" s="30">
        <v>2</v>
      </c>
      <c r="EN607" s="30"/>
      <c r="EO607" s="208">
        <f>COUNTIF(DW607:EN607,"2")</f>
        <v>15</v>
      </c>
      <c r="EP607" s="207">
        <f t="shared" ref="EP607" si="2027">EO607/(EO607+EQ607+ES607+EU607)</f>
        <v>0.88235294117647056</v>
      </c>
      <c r="EQ607" s="208">
        <f>COUNTIF(DW607:EN607,"1")</f>
        <v>2</v>
      </c>
      <c r="ER607" s="207">
        <f t="shared" ref="ER607" si="2028">EQ607/(EO607+EQ607+ES607+EU607)</f>
        <v>0.11764705882352941</v>
      </c>
      <c r="ES607" s="208">
        <f>COUNTIF(DW607:EN607,"0")</f>
        <v>0</v>
      </c>
      <c r="ET607" s="207">
        <f t="shared" ref="ET607" si="2029">ES607/(EO607+EQ607+ES607+EU607)</f>
        <v>0</v>
      </c>
      <c r="EU607" s="208">
        <f>COUNTIF(DW607:EN607,"KĐG")</f>
        <v>0</v>
      </c>
      <c r="EV607" s="207">
        <f t="shared" ref="EV607" si="2030">EU607/(EO607+EQ607+ES607+EU607)</f>
        <v>0</v>
      </c>
      <c r="EW607" s="209">
        <f t="shared" ref="EW607" si="2031">(((EO607*2)+(EQ607*1)+(ES607*0)))/(EO607+EQ607+ES607)</f>
        <v>1.8823529411764706</v>
      </c>
      <c r="EX607" s="169" t="str">
        <f t="shared" ref="EX607" si="2032">IF(EV607&gt;=50%,"KĐG",IF(EW607&gt;=1.6,"ĐMT",IF(EW607&gt;=1,"CCG","CĐ")))</f>
        <v>ĐMT</v>
      </c>
      <c r="EY607" s="135"/>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c r="JW607" s="30"/>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130"/>
      <c r="LE607" s="130"/>
      <c r="LF607" s="130"/>
      <c r="LG607" s="130"/>
      <c r="LH607" s="130"/>
      <c r="LI607" s="130"/>
      <c r="LJ607" s="130"/>
      <c r="LK607" s="130"/>
      <c r="LL607" s="130"/>
      <c r="LM607" s="130"/>
      <c r="LN607" s="130"/>
      <c r="LO607" s="130"/>
      <c r="LP607" s="130"/>
      <c r="LQ607" s="130"/>
      <c r="LR607" s="130"/>
      <c r="LS607" s="130"/>
      <c r="LT607" s="130"/>
      <c r="LU607" s="130"/>
      <c r="LV607" s="130"/>
      <c r="LW607" s="130"/>
      <c r="LX607" s="135"/>
      <c r="LY607" s="30"/>
      <c r="LZ607" s="30"/>
      <c r="MA607" s="30"/>
      <c r="MB607" s="30"/>
      <c r="MC607" s="30"/>
      <c r="MD607" s="30"/>
      <c r="ME607" s="30"/>
      <c r="MF607" s="30"/>
      <c r="MG607" s="30"/>
      <c r="MH607" s="30"/>
      <c r="MI607" s="30"/>
      <c r="MJ607" s="30"/>
      <c r="MK607" s="30"/>
      <c r="ML607" s="30"/>
      <c r="MM607" s="30"/>
      <c r="MN607" s="30"/>
      <c r="MO607" s="30"/>
      <c r="MP607" s="30"/>
      <c r="MQ607" s="30"/>
      <c r="MR607" s="30"/>
      <c r="MS607" s="30"/>
      <c r="MT607" s="30"/>
      <c r="MU607" s="30"/>
      <c r="MV607" s="30"/>
      <c r="MW607" s="30"/>
      <c r="MX607" s="30"/>
      <c r="MY607" s="30"/>
      <c r="MZ607" s="30"/>
      <c r="NA607" s="30"/>
      <c r="NB607" s="30"/>
      <c r="NC607" s="135"/>
      <c r="ND607" s="30"/>
      <c r="NE607" s="30"/>
      <c r="NF607" s="30"/>
      <c r="NG607" s="30"/>
      <c r="NH607" s="30"/>
      <c r="NI607" s="30"/>
      <c r="NJ607" s="30"/>
      <c r="NK607" s="30"/>
      <c r="NL607" s="30"/>
      <c r="NM607" s="30"/>
      <c r="NN607" s="30"/>
      <c r="NO607" s="30"/>
      <c r="NP607" s="30"/>
      <c r="NQ607" s="30"/>
      <c r="NR607" s="30"/>
      <c r="NS607" s="30"/>
      <c r="NT607" s="30"/>
      <c r="NU607" s="30"/>
      <c r="NV607" s="30"/>
      <c r="NW607" s="30"/>
      <c r="NX607" s="30"/>
      <c r="NY607" s="30"/>
      <c r="NZ607" s="30"/>
      <c r="OA607" s="30"/>
      <c r="OB607" s="30"/>
      <c r="OC607" s="30"/>
      <c r="OD607" s="30"/>
      <c r="OE607" s="30"/>
      <c r="OF607" s="30"/>
      <c r="OG607" s="30"/>
      <c r="OH607" s="30"/>
      <c r="OI607" s="30"/>
      <c r="OJ607" s="30"/>
      <c r="OK607" s="30"/>
      <c r="OL607" s="30"/>
      <c r="OM607" s="30">
        <f t="shared" si="1972"/>
        <v>1</v>
      </c>
      <c r="ON607" s="80"/>
    </row>
    <row r="608" spans="1:404" ht="54.75" hidden="1" customHeight="1">
      <c r="A608" s="310"/>
      <c r="B608" s="80">
        <v>174</v>
      </c>
      <c r="C608" s="81" t="s">
        <v>32</v>
      </c>
      <c r="D608" s="82" t="s">
        <v>0</v>
      </c>
      <c r="E608" s="81" t="s">
        <v>145</v>
      </c>
      <c r="F608" s="82" t="s">
        <v>0</v>
      </c>
      <c r="G608" s="79"/>
      <c r="H608" s="89" t="s">
        <v>145</v>
      </c>
      <c r="I608" s="57" t="s">
        <v>839</v>
      </c>
      <c r="J608" s="79"/>
      <c r="K608" s="30" t="s">
        <v>636</v>
      </c>
      <c r="L608" s="30" t="s">
        <v>957</v>
      </c>
      <c r="M608" s="29" t="s">
        <v>987</v>
      </c>
      <c r="N608" s="93" t="s">
        <v>981</v>
      </c>
      <c r="O608" s="301"/>
      <c r="P608" s="79"/>
      <c r="Q608" s="30"/>
      <c r="R608" s="30"/>
      <c r="S608" s="30"/>
      <c r="T608" s="30"/>
      <c r="U608" s="30" t="s">
        <v>27</v>
      </c>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130"/>
      <c r="CP608" s="130"/>
      <c r="CQ608" s="130"/>
      <c r="CR608" s="130"/>
      <c r="CS608" s="130"/>
      <c r="CT608" s="130"/>
      <c r="CU608" s="130"/>
      <c r="CV608" s="130"/>
      <c r="CW608" s="130"/>
      <c r="CX608" s="130"/>
      <c r="CY608" s="30"/>
      <c r="CZ608" s="30"/>
      <c r="DA608" s="30"/>
      <c r="DB608" s="30"/>
      <c r="DC608" s="30"/>
      <c r="DD608" s="30"/>
      <c r="DE608" s="30"/>
      <c r="DF608" s="30"/>
      <c r="DG608" s="30"/>
      <c r="DH608" s="135"/>
      <c r="DI608" s="30"/>
      <c r="DJ608" s="30"/>
      <c r="DK608" s="30"/>
      <c r="DL608" s="30"/>
      <c r="DM608" s="30"/>
      <c r="DN608" s="30"/>
      <c r="DO608" s="30"/>
      <c r="DP608" s="30"/>
      <c r="DQ608" s="30"/>
      <c r="DR608" s="135"/>
      <c r="DS608" s="30"/>
      <c r="DT608" s="30"/>
      <c r="DU608" s="30"/>
      <c r="DV608" s="130"/>
      <c r="DW608" s="130"/>
      <c r="DX608" s="130"/>
      <c r="DY608" s="130"/>
      <c r="DZ608" s="130"/>
      <c r="EA608" s="130"/>
      <c r="EB608" s="130"/>
      <c r="EC608" s="130"/>
      <c r="ED608" s="130"/>
      <c r="EE608" s="130"/>
      <c r="EF608" s="130"/>
      <c r="EG608" s="130"/>
      <c r="EH608" s="130"/>
      <c r="EI608" s="130"/>
      <c r="EJ608" s="130"/>
      <c r="EK608" s="130"/>
      <c r="EL608" s="130"/>
      <c r="EM608" s="130"/>
      <c r="EN608" s="130"/>
      <c r="EO608" s="130"/>
      <c r="EP608" s="30"/>
      <c r="EQ608" s="30"/>
      <c r="ER608" s="30"/>
      <c r="ES608" s="30"/>
      <c r="ET608" s="30"/>
      <c r="EU608" s="30"/>
      <c r="EV608" s="30"/>
      <c r="EW608" s="30"/>
      <c r="EX608" s="30"/>
      <c r="EY608" s="152" t="s">
        <v>1071</v>
      </c>
      <c r="EZ608" s="152" t="s">
        <v>1071</v>
      </c>
      <c r="FA608" s="152" t="s">
        <v>1071</v>
      </c>
      <c r="FB608" s="30">
        <v>2</v>
      </c>
      <c r="FC608" s="30">
        <v>2</v>
      </c>
      <c r="FD608" s="30">
        <v>2</v>
      </c>
      <c r="FE608" s="30">
        <v>2</v>
      </c>
      <c r="FF608" s="23">
        <v>1</v>
      </c>
      <c r="FG608" s="23">
        <v>2</v>
      </c>
      <c r="FH608" s="30">
        <v>2</v>
      </c>
      <c r="FI608" s="30">
        <v>2</v>
      </c>
      <c r="FJ608" s="30">
        <v>2</v>
      </c>
      <c r="FK608" s="30">
        <v>2</v>
      </c>
      <c r="FL608" s="30">
        <v>2</v>
      </c>
      <c r="FM608" s="23">
        <v>2</v>
      </c>
      <c r="FN608" s="30">
        <v>2</v>
      </c>
      <c r="FO608" s="23">
        <v>1</v>
      </c>
      <c r="FP608" s="30">
        <v>2</v>
      </c>
      <c r="FQ608" s="30">
        <v>2</v>
      </c>
      <c r="FR608" s="30">
        <v>2</v>
      </c>
      <c r="FS608" s="30"/>
      <c r="FT608" s="214">
        <f>COUNTIF(FB608:FS608,"2")</f>
        <v>15</v>
      </c>
      <c r="FU608" s="215">
        <f t="shared" ref="FU608" si="2033">FT608/(FT608+FV608+FX608+FZ608)</f>
        <v>0.88235294117647056</v>
      </c>
      <c r="FV608" s="214">
        <f>COUNTIF(FB608:FS608,"1")</f>
        <v>2</v>
      </c>
      <c r="FW608" s="215">
        <f t="shared" ref="FW608" si="2034">FV608/(FT608+FV608+FX608+FZ608)</f>
        <v>0.11764705882352941</v>
      </c>
      <c r="FX608" s="214">
        <f>COUNTIF(FB608:FS608,"0")</f>
        <v>0</v>
      </c>
      <c r="FY608" s="215">
        <f t="shared" ref="FY608" si="2035">FX608/(FT608+FV608+FX608+FZ608)</f>
        <v>0</v>
      </c>
      <c r="FZ608" s="214">
        <f>COUNTIF(FB608:FS608,"KĐG")</f>
        <v>0</v>
      </c>
      <c r="GA608" s="215">
        <f t="shared" ref="GA608" si="2036">FZ608/(FT608+FV608+FX608+FZ608)</f>
        <v>0</v>
      </c>
      <c r="GB608" s="216">
        <f t="shared" ref="GB608" si="2037">(((FT608*2)+(FV608*1)+(FX608*0)))/(FT608+FV608+FX608)</f>
        <v>1.8823529411764706</v>
      </c>
      <c r="GC608" s="169" t="str">
        <f t="shared" ref="GC608" si="2038">IF(GA608&gt;=50%,"KĐG",IF(GB608&gt;=1.6,"ĐMT",IF(GB608&gt;=1,"CCG","CĐ")))</f>
        <v>ĐMT</v>
      </c>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130"/>
      <c r="LE608" s="130"/>
      <c r="LF608" s="130"/>
      <c r="LG608" s="130"/>
      <c r="LH608" s="130"/>
      <c r="LI608" s="130"/>
      <c r="LJ608" s="130"/>
      <c r="LK608" s="130"/>
      <c r="LL608" s="130"/>
      <c r="LM608" s="130"/>
      <c r="LN608" s="130"/>
      <c r="LO608" s="130"/>
      <c r="LP608" s="130"/>
      <c r="LQ608" s="130"/>
      <c r="LR608" s="130"/>
      <c r="LS608" s="130"/>
      <c r="LT608" s="130"/>
      <c r="LU608" s="130"/>
      <c r="LV608" s="130"/>
      <c r="LW608" s="130"/>
      <c r="LX608" s="135"/>
      <c r="LY608" s="30"/>
      <c r="LZ608" s="30"/>
      <c r="MA608" s="30"/>
      <c r="MB608" s="30"/>
      <c r="MC608" s="30"/>
      <c r="MD608" s="30"/>
      <c r="ME608" s="30"/>
      <c r="MF608" s="30"/>
      <c r="MG608" s="30"/>
      <c r="MH608" s="30"/>
      <c r="MI608" s="30"/>
      <c r="MJ608" s="30"/>
      <c r="MK608" s="30"/>
      <c r="ML608" s="30"/>
      <c r="MM608" s="30"/>
      <c r="MN608" s="30"/>
      <c r="MO608" s="30"/>
      <c r="MP608" s="30"/>
      <c r="MQ608" s="30"/>
      <c r="MR608" s="30"/>
      <c r="MS608" s="30"/>
      <c r="MT608" s="30"/>
      <c r="MU608" s="30"/>
      <c r="MV608" s="30"/>
      <c r="MW608" s="30"/>
      <c r="MX608" s="30"/>
      <c r="MY608" s="30"/>
      <c r="MZ608" s="30"/>
      <c r="NA608" s="30"/>
      <c r="NB608" s="30"/>
      <c r="NC608" s="135"/>
      <c r="ND608" s="30"/>
      <c r="NE608" s="30"/>
      <c r="NF608" s="30"/>
      <c r="NG608" s="30"/>
      <c r="NH608" s="30"/>
      <c r="NI608" s="30"/>
      <c r="NJ608" s="30"/>
      <c r="NK608" s="30"/>
      <c r="NL608" s="30"/>
      <c r="NM608" s="30"/>
      <c r="NN608" s="30"/>
      <c r="NO608" s="30"/>
      <c r="NP608" s="30"/>
      <c r="NQ608" s="30"/>
      <c r="NR608" s="30"/>
      <c r="NS608" s="30"/>
      <c r="NT608" s="30"/>
      <c r="NU608" s="30"/>
      <c r="NV608" s="30"/>
      <c r="NW608" s="30"/>
      <c r="NX608" s="30"/>
      <c r="NY608" s="30"/>
      <c r="NZ608" s="30"/>
      <c r="OA608" s="30"/>
      <c r="OB608" s="30"/>
      <c r="OC608" s="30"/>
      <c r="OD608" s="30"/>
      <c r="OE608" s="30"/>
      <c r="OF608" s="30"/>
      <c r="OG608" s="30"/>
      <c r="OH608" s="30"/>
      <c r="OI608" s="30"/>
      <c r="OJ608" s="30"/>
      <c r="OK608" s="30"/>
      <c r="OL608" s="30"/>
      <c r="OM608" s="30">
        <f t="shared" si="1972"/>
        <v>1</v>
      </c>
      <c r="ON608" s="80"/>
    </row>
    <row r="609" spans="1:404" ht="54" hidden="1" customHeight="1">
      <c r="A609" s="310"/>
      <c r="B609" s="80">
        <v>174</v>
      </c>
      <c r="C609" s="81" t="s">
        <v>32</v>
      </c>
      <c r="D609" s="82" t="s">
        <v>0</v>
      </c>
      <c r="E609" s="81" t="s">
        <v>145</v>
      </c>
      <c r="F609" s="82" t="s">
        <v>0</v>
      </c>
      <c r="G609" s="79"/>
      <c r="H609" s="89" t="s">
        <v>145</v>
      </c>
      <c r="I609" s="57" t="s">
        <v>839</v>
      </c>
      <c r="J609" s="79"/>
      <c r="K609" s="30" t="s">
        <v>636</v>
      </c>
      <c r="L609" s="30" t="s">
        <v>957</v>
      </c>
      <c r="M609" s="29" t="s">
        <v>987</v>
      </c>
      <c r="N609" s="93" t="s">
        <v>981</v>
      </c>
      <c r="O609" s="301"/>
      <c r="P609" s="79"/>
      <c r="Q609" s="30"/>
      <c r="R609" s="30"/>
      <c r="S609" s="30"/>
      <c r="T609" s="30"/>
      <c r="U609" s="30"/>
      <c r="V609" s="30" t="s">
        <v>27</v>
      </c>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130"/>
      <c r="CP609" s="130"/>
      <c r="CQ609" s="130"/>
      <c r="CR609" s="130"/>
      <c r="CS609" s="130"/>
      <c r="CT609" s="130"/>
      <c r="CU609" s="130"/>
      <c r="CV609" s="130"/>
      <c r="CW609" s="130"/>
      <c r="CX609" s="130"/>
      <c r="CY609" s="30"/>
      <c r="CZ609" s="30"/>
      <c r="DA609" s="30"/>
      <c r="DB609" s="30"/>
      <c r="DC609" s="30"/>
      <c r="DD609" s="30"/>
      <c r="DE609" s="30"/>
      <c r="DF609" s="30"/>
      <c r="DG609" s="30"/>
      <c r="DH609" s="135"/>
      <c r="DI609" s="30"/>
      <c r="DJ609" s="30"/>
      <c r="DK609" s="30"/>
      <c r="DL609" s="30"/>
      <c r="DM609" s="30"/>
      <c r="DN609" s="30"/>
      <c r="DO609" s="30"/>
      <c r="DP609" s="30"/>
      <c r="DQ609" s="30"/>
      <c r="DR609" s="135"/>
      <c r="DS609" s="30"/>
      <c r="DT609" s="30"/>
      <c r="DU609" s="30"/>
      <c r="DV609" s="130"/>
      <c r="DW609" s="130"/>
      <c r="DX609" s="130"/>
      <c r="DY609" s="130"/>
      <c r="DZ609" s="130"/>
      <c r="EA609" s="130"/>
      <c r="EB609" s="130"/>
      <c r="EC609" s="130"/>
      <c r="ED609" s="130"/>
      <c r="EE609" s="130"/>
      <c r="EF609" s="130"/>
      <c r="EG609" s="130"/>
      <c r="EH609" s="130"/>
      <c r="EI609" s="130"/>
      <c r="EJ609" s="130"/>
      <c r="EK609" s="130"/>
      <c r="EL609" s="130"/>
      <c r="EM609" s="130"/>
      <c r="EN609" s="130"/>
      <c r="EO609" s="130"/>
      <c r="EP609" s="30"/>
      <c r="EQ609" s="30"/>
      <c r="ER609" s="30"/>
      <c r="ES609" s="30"/>
      <c r="ET609" s="30"/>
      <c r="EU609" s="30"/>
      <c r="EV609" s="30"/>
      <c r="EW609" s="30"/>
      <c r="EX609" s="30"/>
      <c r="EY609" s="135"/>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152" t="s">
        <v>1071</v>
      </c>
      <c r="GE609" s="152" t="s">
        <v>1071</v>
      </c>
      <c r="GF609" s="30">
        <v>2</v>
      </c>
      <c r="GG609" s="30">
        <v>1</v>
      </c>
      <c r="GH609" s="30">
        <v>2</v>
      </c>
      <c r="GI609" s="30">
        <v>2</v>
      </c>
      <c r="GJ609" s="23">
        <v>1</v>
      </c>
      <c r="GK609" s="23">
        <v>2</v>
      </c>
      <c r="GL609" s="30">
        <v>2</v>
      </c>
      <c r="GM609" s="30">
        <v>2</v>
      </c>
      <c r="GN609" s="30">
        <v>2</v>
      </c>
      <c r="GO609" s="30">
        <v>2</v>
      </c>
      <c r="GP609" s="30">
        <v>2</v>
      </c>
      <c r="GQ609" s="30">
        <v>2</v>
      </c>
      <c r="GR609" s="30">
        <v>2</v>
      </c>
      <c r="GS609" s="23">
        <v>1</v>
      </c>
      <c r="GT609" s="30">
        <v>2</v>
      </c>
      <c r="GU609" s="30">
        <v>2</v>
      </c>
      <c r="GV609" s="30">
        <v>2</v>
      </c>
      <c r="GW609" s="30"/>
      <c r="GX609" s="30">
        <v>2</v>
      </c>
      <c r="GY609" s="224">
        <f>COUNTIF(GF609:GX609,"2")</f>
        <v>15</v>
      </c>
      <c r="GZ609" s="225">
        <f t="shared" ref="GZ609" si="2039">GY609/(GY609+HA609+HC609+HE609)</f>
        <v>0.83333333333333337</v>
      </c>
      <c r="HA609" s="224">
        <f>COUNTIF(GG609:GX609,"1")</f>
        <v>3</v>
      </c>
      <c r="HB609" s="225">
        <f t="shared" ref="HB609" si="2040">HA609/(GY609+HA609+HC609+HE609)</f>
        <v>0.16666666666666666</v>
      </c>
      <c r="HC609" s="224">
        <f>COUNTIF(GG609:GX609,"0")</f>
        <v>0</v>
      </c>
      <c r="HD609" s="225">
        <f t="shared" ref="HD609" si="2041">HC609/(GY609+HA609+HC609+HE609)</f>
        <v>0</v>
      </c>
      <c r="HE609" s="224">
        <f>COUNTIF(GG609:GX609,"KĐG")</f>
        <v>0</v>
      </c>
      <c r="HF609" s="225">
        <f t="shared" ref="HF609" si="2042">HE609/(GY609+HA609+HC609+HE609)</f>
        <v>0</v>
      </c>
      <c r="HG609" s="226">
        <f t="shared" ref="HG609" si="2043">(((GY609*2)+(HA609*1)+(HC609*0)))/(GY609+HA609+HC609)</f>
        <v>1.8333333333333333</v>
      </c>
      <c r="HH609" s="169" t="str">
        <f t="shared" ref="HH609" si="2044">IF(HF609&gt;=50%,"KĐG",IF(HG609&gt;=1.6,"ĐMT",IF(HG609&gt;=1,"CCG","CĐ")))</f>
        <v>ĐMT</v>
      </c>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c r="JW609" s="30"/>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130"/>
      <c r="LE609" s="130"/>
      <c r="LF609" s="130"/>
      <c r="LG609" s="130"/>
      <c r="LH609" s="130"/>
      <c r="LI609" s="130"/>
      <c r="LJ609" s="130"/>
      <c r="LK609" s="130"/>
      <c r="LL609" s="130"/>
      <c r="LM609" s="130"/>
      <c r="LN609" s="130"/>
      <c r="LO609" s="130"/>
      <c r="LP609" s="130"/>
      <c r="LQ609" s="130"/>
      <c r="LR609" s="130"/>
      <c r="LS609" s="130"/>
      <c r="LT609" s="130"/>
      <c r="LU609" s="130"/>
      <c r="LV609" s="130"/>
      <c r="LW609" s="130"/>
      <c r="LX609" s="135"/>
      <c r="LY609" s="30"/>
      <c r="LZ609" s="30"/>
      <c r="MA609" s="30"/>
      <c r="MB609" s="30"/>
      <c r="MC609" s="30"/>
      <c r="MD609" s="30"/>
      <c r="ME609" s="30"/>
      <c r="MF609" s="30"/>
      <c r="MG609" s="30"/>
      <c r="MH609" s="30"/>
      <c r="MI609" s="30"/>
      <c r="MJ609" s="30"/>
      <c r="MK609" s="30"/>
      <c r="ML609" s="30"/>
      <c r="MM609" s="30"/>
      <c r="MN609" s="30"/>
      <c r="MO609" s="30"/>
      <c r="MP609" s="30"/>
      <c r="MQ609" s="30"/>
      <c r="MR609" s="30"/>
      <c r="MS609" s="30"/>
      <c r="MT609" s="30"/>
      <c r="MU609" s="30"/>
      <c r="MV609" s="30"/>
      <c r="MW609" s="30"/>
      <c r="MX609" s="30"/>
      <c r="MY609" s="30"/>
      <c r="MZ609" s="30"/>
      <c r="NA609" s="30"/>
      <c r="NB609" s="30"/>
      <c r="NC609" s="135"/>
      <c r="ND609" s="30"/>
      <c r="NE609" s="30"/>
      <c r="NF609" s="30"/>
      <c r="NG609" s="30"/>
      <c r="NH609" s="30"/>
      <c r="NI609" s="30"/>
      <c r="NJ609" s="30"/>
      <c r="NK609" s="30"/>
      <c r="NL609" s="30"/>
      <c r="NM609" s="30"/>
      <c r="NN609" s="30"/>
      <c r="NO609" s="30"/>
      <c r="NP609" s="30"/>
      <c r="NQ609" s="30"/>
      <c r="NR609" s="30"/>
      <c r="NS609" s="30"/>
      <c r="NT609" s="30"/>
      <c r="NU609" s="30"/>
      <c r="NV609" s="30"/>
      <c r="NW609" s="30"/>
      <c r="NX609" s="30"/>
      <c r="NY609" s="30"/>
      <c r="NZ609" s="30"/>
      <c r="OA609" s="30"/>
      <c r="OB609" s="30"/>
      <c r="OC609" s="30"/>
      <c r="OD609" s="30"/>
      <c r="OE609" s="30"/>
      <c r="OF609" s="30"/>
      <c r="OG609" s="30"/>
      <c r="OH609" s="30"/>
      <c r="OI609" s="30"/>
      <c r="OJ609" s="30"/>
      <c r="OK609" s="30"/>
      <c r="OL609" s="30"/>
      <c r="OM609" s="30">
        <f t="shared" si="1972"/>
        <v>1</v>
      </c>
      <c r="ON609" s="80"/>
    </row>
    <row r="610" spans="1:404" ht="63" customHeight="1">
      <c r="A610" s="310"/>
      <c r="B610" s="80">
        <v>174</v>
      </c>
      <c r="C610" s="81" t="s">
        <v>32</v>
      </c>
      <c r="D610" s="82" t="s">
        <v>0</v>
      </c>
      <c r="E610" s="81" t="s">
        <v>145</v>
      </c>
      <c r="F610" s="82" t="s">
        <v>0</v>
      </c>
      <c r="G610" s="79"/>
      <c r="H610" s="89" t="s">
        <v>145</v>
      </c>
      <c r="I610" s="57" t="s">
        <v>839</v>
      </c>
      <c r="J610" s="79"/>
      <c r="K610" s="30" t="s">
        <v>636</v>
      </c>
      <c r="L610" s="30" t="s">
        <v>957</v>
      </c>
      <c r="M610" s="29" t="s">
        <v>987</v>
      </c>
      <c r="N610" s="93" t="s">
        <v>981</v>
      </c>
      <c r="O610" s="301"/>
      <c r="P610" s="79"/>
      <c r="Q610" s="30"/>
      <c r="R610" s="30"/>
      <c r="S610" s="30"/>
      <c r="T610" s="30"/>
      <c r="U610" s="30"/>
      <c r="V610" s="30"/>
      <c r="W610" s="30" t="s">
        <v>27</v>
      </c>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130"/>
      <c r="CP610" s="130"/>
      <c r="CQ610" s="130"/>
      <c r="CR610" s="130"/>
      <c r="CS610" s="130"/>
      <c r="CT610" s="130"/>
      <c r="CU610" s="130"/>
      <c r="CV610" s="130"/>
      <c r="CW610" s="130"/>
      <c r="CX610" s="130"/>
      <c r="CY610" s="30"/>
      <c r="CZ610" s="30"/>
      <c r="DA610" s="30"/>
      <c r="DB610" s="30"/>
      <c r="DC610" s="30"/>
      <c r="DD610" s="30"/>
      <c r="DE610" s="30"/>
      <c r="DF610" s="30"/>
      <c r="DG610" s="30"/>
      <c r="DH610" s="135"/>
      <c r="DI610" s="30"/>
      <c r="DJ610" s="30"/>
      <c r="DK610" s="30"/>
      <c r="DL610" s="30"/>
      <c r="DM610" s="30"/>
      <c r="DN610" s="30"/>
      <c r="DO610" s="30"/>
      <c r="DP610" s="30"/>
      <c r="DQ610" s="30"/>
      <c r="DR610" s="135"/>
      <c r="DS610" s="30"/>
      <c r="DT610" s="30"/>
      <c r="DU610" s="30"/>
      <c r="DV610" s="130"/>
      <c r="DW610" s="130"/>
      <c r="DX610" s="130"/>
      <c r="DY610" s="130"/>
      <c r="DZ610" s="130"/>
      <c r="EA610" s="130"/>
      <c r="EB610" s="130"/>
      <c r="EC610" s="130"/>
      <c r="ED610" s="130"/>
      <c r="EE610" s="130"/>
      <c r="EF610" s="130"/>
      <c r="EG610" s="130"/>
      <c r="EH610" s="130"/>
      <c r="EI610" s="130"/>
      <c r="EJ610" s="130"/>
      <c r="EK610" s="130"/>
      <c r="EL610" s="130"/>
      <c r="EM610" s="130"/>
      <c r="EN610" s="130"/>
      <c r="EO610" s="130"/>
      <c r="EP610" s="30"/>
      <c r="EQ610" s="30"/>
      <c r="ER610" s="30"/>
      <c r="ES610" s="30"/>
      <c r="ET610" s="30"/>
      <c r="EU610" s="30"/>
      <c r="EV610" s="30"/>
      <c r="EW610" s="30"/>
      <c r="EX610" s="30"/>
      <c r="EY610" s="135"/>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152" t="s">
        <v>1071</v>
      </c>
      <c r="HJ610" s="152" t="s">
        <v>1071</v>
      </c>
      <c r="HK610" s="152" t="s">
        <v>1071</v>
      </c>
      <c r="HL610" s="152" t="s">
        <v>1071</v>
      </c>
      <c r="HM610" s="152" t="s">
        <v>1071</v>
      </c>
      <c r="HN610" s="30">
        <v>1</v>
      </c>
      <c r="HO610" s="30">
        <v>1</v>
      </c>
      <c r="HP610" s="30">
        <v>2</v>
      </c>
      <c r="HQ610" s="30">
        <v>2</v>
      </c>
      <c r="HR610" s="23">
        <v>1</v>
      </c>
      <c r="HS610" s="23">
        <v>2</v>
      </c>
      <c r="HT610" s="30">
        <v>2</v>
      </c>
      <c r="HU610" s="30">
        <v>2</v>
      </c>
      <c r="HV610" s="30">
        <v>2</v>
      </c>
      <c r="HW610" s="30">
        <v>2</v>
      </c>
      <c r="HX610" s="30">
        <v>2</v>
      </c>
      <c r="HY610" s="30">
        <v>2</v>
      </c>
      <c r="HZ610" s="30">
        <v>2</v>
      </c>
      <c r="IA610" s="23">
        <v>1</v>
      </c>
      <c r="IB610" s="30">
        <v>2</v>
      </c>
      <c r="IC610" s="30">
        <v>2</v>
      </c>
      <c r="ID610" s="30">
        <v>2</v>
      </c>
      <c r="IE610" s="30"/>
      <c r="IF610" s="30">
        <v>2</v>
      </c>
      <c r="IG610" s="234">
        <f>COUNTIF(HN610:IF610,"2")</f>
        <v>14</v>
      </c>
      <c r="IH610" s="235">
        <f t="shared" ref="IH610" si="2045">IG610/(IG610+II610+IK610+IM610)</f>
        <v>0.77777777777777779</v>
      </c>
      <c r="II610" s="237">
        <f>COUNTIF(HN610:IF610,"1")</f>
        <v>4</v>
      </c>
      <c r="IJ610" s="235">
        <f t="shared" ref="IJ610" si="2046">II610/(IG610+II610+IK610+IM610)</f>
        <v>0.22222222222222221</v>
      </c>
      <c r="IK610" s="234">
        <f>COUNTIF(HO610:IF610,"0")</f>
        <v>0</v>
      </c>
      <c r="IL610" s="235">
        <f t="shared" ref="IL610" si="2047">IK610/(IG610+II610+IK610+IM610)</f>
        <v>0</v>
      </c>
      <c r="IM610" s="234">
        <f>COUNTIF(HO610:IF610,"KĐG")</f>
        <v>0</v>
      </c>
      <c r="IN610" s="235">
        <f t="shared" ref="IN610" si="2048">IM610/(IG610+II610+IK610+IM610)</f>
        <v>0</v>
      </c>
      <c r="IO610" s="236">
        <f t="shared" ref="IO610" si="2049">(((IG610*2)+(II610*1)+(IK610*0)))/(IG610+II610+IK610)</f>
        <v>1.7777777777777777</v>
      </c>
      <c r="IP610" s="169" t="str">
        <f t="shared" ref="IP610" si="2050">IF(IN610&gt;=50%,"KĐG",IF(IO610&gt;=1.6,"ĐMT",IF(IO610&gt;=1,"CCG","CĐ")))</f>
        <v>ĐMT</v>
      </c>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130"/>
      <c r="LE610" s="130"/>
      <c r="LF610" s="130"/>
      <c r="LG610" s="130"/>
      <c r="LH610" s="130"/>
      <c r="LI610" s="130"/>
      <c r="LJ610" s="130"/>
      <c r="LK610" s="130"/>
      <c r="LL610" s="130"/>
      <c r="LM610" s="130"/>
      <c r="LN610" s="130"/>
      <c r="LO610" s="130"/>
      <c r="LP610" s="130"/>
      <c r="LQ610" s="130"/>
      <c r="LR610" s="130"/>
      <c r="LS610" s="130"/>
      <c r="LT610" s="130"/>
      <c r="LU610" s="130"/>
      <c r="LV610" s="130"/>
      <c r="LW610" s="130"/>
      <c r="LX610" s="135"/>
      <c r="LY610" s="30"/>
      <c r="LZ610" s="30"/>
      <c r="MA610" s="30"/>
      <c r="MB610" s="30"/>
      <c r="MC610" s="30"/>
      <c r="MD610" s="30"/>
      <c r="ME610" s="30"/>
      <c r="MF610" s="30"/>
      <c r="MG610" s="30"/>
      <c r="MH610" s="30"/>
      <c r="MI610" s="30"/>
      <c r="MJ610" s="30"/>
      <c r="MK610" s="30"/>
      <c r="ML610" s="30"/>
      <c r="MM610" s="30"/>
      <c r="MN610" s="30"/>
      <c r="MO610" s="30"/>
      <c r="MP610" s="30"/>
      <c r="MQ610" s="30"/>
      <c r="MR610" s="30"/>
      <c r="MS610" s="30"/>
      <c r="MT610" s="30"/>
      <c r="MU610" s="30"/>
      <c r="MV610" s="30"/>
      <c r="MW610" s="30"/>
      <c r="MX610" s="30"/>
      <c r="MY610" s="30"/>
      <c r="MZ610" s="30"/>
      <c r="NA610" s="30"/>
      <c r="NB610" s="30"/>
      <c r="NC610" s="135"/>
      <c r="ND610" s="30"/>
      <c r="NE610" s="30"/>
      <c r="NF610" s="30"/>
      <c r="NG610" s="30"/>
      <c r="NH610" s="30"/>
      <c r="NI610" s="30"/>
      <c r="NJ610" s="30"/>
      <c r="NK610" s="30"/>
      <c r="NL610" s="30"/>
      <c r="NM610" s="30"/>
      <c r="NN610" s="30"/>
      <c r="NO610" s="30"/>
      <c r="NP610" s="30"/>
      <c r="NQ610" s="30"/>
      <c r="NR610" s="30"/>
      <c r="NS610" s="30"/>
      <c r="NT610" s="30"/>
      <c r="NU610" s="30"/>
      <c r="NV610" s="30"/>
      <c r="NW610" s="30"/>
      <c r="NX610" s="30"/>
      <c r="NY610" s="30"/>
      <c r="NZ610" s="30"/>
      <c r="OA610" s="30"/>
      <c r="OB610" s="30"/>
      <c r="OC610" s="30"/>
      <c r="OD610" s="30"/>
      <c r="OE610" s="30"/>
      <c r="OF610" s="30"/>
      <c r="OG610" s="30"/>
      <c r="OH610" s="30"/>
      <c r="OI610" s="30"/>
      <c r="OJ610" s="30"/>
      <c r="OK610" s="30"/>
      <c r="OL610" s="30"/>
      <c r="OM610" s="30">
        <f t="shared" si="1972"/>
        <v>1</v>
      </c>
      <c r="ON610" s="80"/>
    </row>
    <row r="611" spans="1:404" ht="108.75" hidden="1" customHeight="1">
      <c r="A611" s="310"/>
      <c r="B611" s="80">
        <v>174</v>
      </c>
      <c r="C611" s="81" t="s">
        <v>32</v>
      </c>
      <c r="D611" s="82" t="s">
        <v>0</v>
      </c>
      <c r="E611" s="81" t="s">
        <v>145</v>
      </c>
      <c r="F611" s="82" t="s">
        <v>0</v>
      </c>
      <c r="G611" s="79"/>
      <c r="H611" s="89" t="s">
        <v>145</v>
      </c>
      <c r="I611" s="57" t="s">
        <v>839</v>
      </c>
      <c r="J611" s="79"/>
      <c r="K611" s="30" t="s">
        <v>636</v>
      </c>
      <c r="L611" s="30" t="s">
        <v>957</v>
      </c>
      <c r="M611" s="29" t="s">
        <v>987</v>
      </c>
      <c r="N611" s="93" t="s">
        <v>981</v>
      </c>
      <c r="O611" s="301"/>
      <c r="P611" s="79"/>
      <c r="Q611" s="30"/>
      <c r="R611" s="30"/>
      <c r="S611" s="30"/>
      <c r="T611" s="30"/>
      <c r="U611" s="30"/>
      <c r="V611" s="30"/>
      <c r="W611" s="30"/>
      <c r="X611" s="30" t="s">
        <v>27</v>
      </c>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130"/>
      <c r="CP611" s="130"/>
      <c r="CQ611" s="130"/>
      <c r="CR611" s="130"/>
      <c r="CS611" s="130"/>
      <c r="CT611" s="130"/>
      <c r="CU611" s="130"/>
      <c r="CV611" s="130"/>
      <c r="CW611" s="130"/>
      <c r="CX611" s="130"/>
      <c r="CY611" s="30"/>
      <c r="CZ611" s="30"/>
      <c r="DA611" s="30"/>
      <c r="DB611" s="30"/>
      <c r="DC611" s="30"/>
      <c r="DD611" s="30"/>
      <c r="DE611" s="30"/>
      <c r="DF611" s="30"/>
      <c r="DG611" s="30"/>
      <c r="DH611" s="135"/>
      <c r="DI611" s="30"/>
      <c r="DJ611" s="30"/>
      <c r="DK611" s="30"/>
      <c r="DL611" s="30"/>
      <c r="DM611" s="30"/>
      <c r="DN611" s="30"/>
      <c r="DO611" s="30"/>
      <c r="DP611" s="30"/>
      <c r="DQ611" s="30"/>
      <c r="DR611" s="135"/>
      <c r="DS611" s="30"/>
      <c r="DT611" s="30"/>
      <c r="DU611" s="30"/>
      <c r="DV611" s="130"/>
      <c r="DW611" s="130"/>
      <c r="DX611" s="130"/>
      <c r="DY611" s="130"/>
      <c r="DZ611" s="130"/>
      <c r="EA611" s="130"/>
      <c r="EB611" s="130"/>
      <c r="EC611" s="130"/>
      <c r="ED611" s="130"/>
      <c r="EE611" s="130"/>
      <c r="EF611" s="130"/>
      <c r="EG611" s="130"/>
      <c r="EH611" s="130"/>
      <c r="EI611" s="130"/>
      <c r="EJ611" s="130"/>
      <c r="EK611" s="130"/>
      <c r="EL611" s="130"/>
      <c r="EM611" s="130"/>
      <c r="EN611" s="130"/>
      <c r="EO611" s="130"/>
      <c r="EP611" s="30"/>
      <c r="EQ611" s="30"/>
      <c r="ER611" s="30"/>
      <c r="ES611" s="30"/>
      <c r="ET611" s="30"/>
      <c r="EU611" s="30"/>
      <c r="EV611" s="30"/>
      <c r="EW611" s="30"/>
      <c r="EX611" s="30"/>
      <c r="EY611" s="135"/>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30"/>
      <c r="IR611" s="30"/>
      <c r="IS611" s="30"/>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c r="JW611" s="30"/>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130"/>
      <c r="LE611" s="130"/>
      <c r="LF611" s="130"/>
      <c r="LG611" s="130"/>
      <c r="LH611" s="130"/>
      <c r="LI611" s="130"/>
      <c r="LJ611" s="130"/>
      <c r="LK611" s="130"/>
      <c r="LL611" s="130"/>
      <c r="LM611" s="130"/>
      <c r="LN611" s="130"/>
      <c r="LO611" s="130"/>
      <c r="LP611" s="130"/>
      <c r="LQ611" s="130"/>
      <c r="LR611" s="130"/>
      <c r="LS611" s="130"/>
      <c r="LT611" s="130"/>
      <c r="LU611" s="130"/>
      <c r="LV611" s="130"/>
      <c r="LW611" s="130"/>
      <c r="LX611" s="135"/>
      <c r="LY611" s="30"/>
      <c r="LZ611" s="30"/>
      <c r="MA611" s="30"/>
      <c r="MB611" s="30"/>
      <c r="MC611" s="30"/>
      <c r="MD611" s="30"/>
      <c r="ME611" s="30"/>
      <c r="MF611" s="30"/>
      <c r="MG611" s="30"/>
      <c r="MH611" s="30"/>
      <c r="MI611" s="30"/>
      <c r="MJ611" s="30"/>
      <c r="MK611" s="30"/>
      <c r="ML611" s="30"/>
      <c r="MM611" s="30"/>
      <c r="MN611" s="30"/>
      <c r="MO611" s="30"/>
      <c r="MP611" s="30"/>
      <c r="MQ611" s="30"/>
      <c r="MR611" s="30"/>
      <c r="MS611" s="30"/>
      <c r="MT611" s="30"/>
      <c r="MU611" s="30"/>
      <c r="MV611" s="30"/>
      <c r="MW611" s="30"/>
      <c r="MX611" s="30"/>
      <c r="MY611" s="30"/>
      <c r="MZ611" s="30"/>
      <c r="NA611" s="30"/>
      <c r="NB611" s="30"/>
      <c r="NC611" s="135"/>
      <c r="ND611" s="30"/>
      <c r="NE611" s="30"/>
      <c r="NF611" s="30"/>
      <c r="NG611" s="30"/>
      <c r="NH611" s="30"/>
      <c r="NI611" s="30"/>
      <c r="NJ611" s="30"/>
      <c r="NK611" s="30"/>
      <c r="NL611" s="30"/>
      <c r="NM611" s="30"/>
      <c r="NN611" s="30"/>
      <c r="NO611" s="30"/>
      <c r="NP611" s="30"/>
      <c r="NQ611" s="30"/>
      <c r="NR611" s="30"/>
      <c r="NS611" s="30"/>
      <c r="NT611" s="30"/>
      <c r="NU611" s="30"/>
      <c r="NV611" s="30"/>
      <c r="NW611" s="30"/>
      <c r="NX611" s="30"/>
      <c r="NY611" s="30"/>
      <c r="NZ611" s="30"/>
      <c r="OA611" s="30"/>
      <c r="OB611" s="30"/>
      <c r="OC611" s="30"/>
      <c r="OD611" s="30"/>
      <c r="OE611" s="30"/>
      <c r="OF611" s="30"/>
      <c r="OG611" s="30"/>
      <c r="OH611" s="30"/>
      <c r="OI611" s="30"/>
      <c r="OJ611" s="30"/>
      <c r="OK611" s="30"/>
      <c r="OL611" s="30"/>
      <c r="OM611" s="30">
        <f t="shared" si="1972"/>
        <v>1</v>
      </c>
      <c r="ON611" s="80"/>
    </row>
    <row r="612" spans="1:404" ht="108.75" hidden="1" customHeight="1">
      <c r="A612" s="310"/>
      <c r="B612" s="80">
        <v>174</v>
      </c>
      <c r="C612" s="81" t="s">
        <v>32</v>
      </c>
      <c r="D612" s="82" t="s">
        <v>0</v>
      </c>
      <c r="E612" s="81" t="s">
        <v>145</v>
      </c>
      <c r="F612" s="82" t="s">
        <v>0</v>
      </c>
      <c r="G612" s="79"/>
      <c r="H612" s="89" t="s">
        <v>145</v>
      </c>
      <c r="I612" s="57" t="s">
        <v>839</v>
      </c>
      <c r="J612" s="79"/>
      <c r="K612" s="30" t="s">
        <v>636</v>
      </c>
      <c r="L612" s="30" t="s">
        <v>957</v>
      </c>
      <c r="M612" s="29" t="s">
        <v>987</v>
      </c>
      <c r="N612" s="93" t="s">
        <v>981</v>
      </c>
      <c r="O612" s="301"/>
      <c r="P612" s="79"/>
      <c r="Q612" s="30"/>
      <c r="R612" s="30"/>
      <c r="S612" s="30"/>
      <c r="T612" s="30"/>
      <c r="U612" s="30"/>
      <c r="V612" s="30"/>
      <c r="W612" s="30"/>
      <c r="X612" s="30"/>
      <c r="Y612" s="30" t="s">
        <v>27</v>
      </c>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130"/>
      <c r="CP612" s="130"/>
      <c r="CQ612" s="130"/>
      <c r="CR612" s="130"/>
      <c r="CS612" s="130"/>
      <c r="CT612" s="130"/>
      <c r="CU612" s="130"/>
      <c r="CV612" s="130"/>
      <c r="CW612" s="130"/>
      <c r="CX612" s="130"/>
      <c r="CY612" s="30"/>
      <c r="CZ612" s="30"/>
      <c r="DA612" s="30"/>
      <c r="DB612" s="30"/>
      <c r="DC612" s="30"/>
      <c r="DD612" s="30"/>
      <c r="DE612" s="30"/>
      <c r="DF612" s="30"/>
      <c r="DG612" s="30"/>
      <c r="DH612" s="135"/>
      <c r="DI612" s="30"/>
      <c r="DJ612" s="30"/>
      <c r="DK612" s="30"/>
      <c r="DL612" s="30"/>
      <c r="DM612" s="30"/>
      <c r="DN612" s="30"/>
      <c r="DO612" s="30"/>
      <c r="DP612" s="30"/>
      <c r="DQ612" s="30"/>
      <c r="DR612" s="135"/>
      <c r="DS612" s="30"/>
      <c r="DT612" s="30"/>
      <c r="DU612" s="30"/>
      <c r="DV612" s="130"/>
      <c r="DW612" s="130"/>
      <c r="DX612" s="130"/>
      <c r="DY612" s="130"/>
      <c r="DZ612" s="130"/>
      <c r="EA612" s="130"/>
      <c r="EB612" s="130"/>
      <c r="EC612" s="130"/>
      <c r="ED612" s="130"/>
      <c r="EE612" s="130"/>
      <c r="EF612" s="130"/>
      <c r="EG612" s="130"/>
      <c r="EH612" s="130"/>
      <c r="EI612" s="130"/>
      <c r="EJ612" s="130"/>
      <c r="EK612" s="130"/>
      <c r="EL612" s="130"/>
      <c r="EM612" s="130"/>
      <c r="EN612" s="130"/>
      <c r="EO612" s="130"/>
      <c r="EP612" s="30"/>
      <c r="EQ612" s="30"/>
      <c r="ER612" s="30"/>
      <c r="ES612" s="30"/>
      <c r="ET612" s="30"/>
      <c r="EU612" s="30"/>
      <c r="EV612" s="30"/>
      <c r="EW612" s="30"/>
      <c r="EX612" s="30"/>
      <c r="EY612" s="135"/>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130"/>
      <c r="LE612" s="130"/>
      <c r="LF612" s="130"/>
      <c r="LG612" s="130"/>
      <c r="LH612" s="130"/>
      <c r="LI612" s="130"/>
      <c r="LJ612" s="130"/>
      <c r="LK612" s="130"/>
      <c r="LL612" s="130"/>
      <c r="LM612" s="130"/>
      <c r="LN612" s="130"/>
      <c r="LO612" s="130"/>
      <c r="LP612" s="130"/>
      <c r="LQ612" s="130"/>
      <c r="LR612" s="130"/>
      <c r="LS612" s="130"/>
      <c r="LT612" s="130"/>
      <c r="LU612" s="130"/>
      <c r="LV612" s="130"/>
      <c r="LW612" s="130"/>
      <c r="LX612" s="135"/>
      <c r="LY612" s="30"/>
      <c r="LZ612" s="30"/>
      <c r="MA612" s="30"/>
      <c r="MB612" s="30"/>
      <c r="MC612" s="30"/>
      <c r="MD612" s="30"/>
      <c r="ME612" s="30"/>
      <c r="MF612" s="30"/>
      <c r="MG612" s="30"/>
      <c r="MH612" s="30"/>
      <c r="MI612" s="30"/>
      <c r="MJ612" s="30"/>
      <c r="MK612" s="30"/>
      <c r="ML612" s="30"/>
      <c r="MM612" s="30"/>
      <c r="MN612" s="30"/>
      <c r="MO612" s="30"/>
      <c r="MP612" s="30"/>
      <c r="MQ612" s="30"/>
      <c r="MR612" s="30"/>
      <c r="MS612" s="30"/>
      <c r="MT612" s="30"/>
      <c r="MU612" s="30"/>
      <c r="MV612" s="30"/>
      <c r="MW612" s="30"/>
      <c r="MX612" s="30"/>
      <c r="MY612" s="30"/>
      <c r="MZ612" s="30"/>
      <c r="NA612" s="30"/>
      <c r="NB612" s="30"/>
      <c r="NC612" s="135"/>
      <c r="ND612" s="30"/>
      <c r="NE612" s="30"/>
      <c r="NF612" s="30"/>
      <c r="NG612" s="30"/>
      <c r="NH612" s="30"/>
      <c r="NI612" s="30"/>
      <c r="NJ612" s="30"/>
      <c r="NK612" s="30"/>
      <c r="NL612" s="30"/>
      <c r="NM612" s="30"/>
      <c r="NN612" s="30"/>
      <c r="NO612" s="30"/>
      <c r="NP612" s="30"/>
      <c r="NQ612" s="30"/>
      <c r="NR612" s="30"/>
      <c r="NS612" s="30"/>
      <c r="NT612" s="30"/>
      <c r="NU612" s="30"/>
      <c r="NV612" s="30"/>
      <c r="NW612" s="30"/>
      <c r="NX612" s="30"/>
      <c r="NY612" s="30"/>
      <c r="NZ612" s="30"/>
      <c r="OA612" s="30"/>
      <c r="OB612" s="30"/>
      <c r="OC612" s="30"/>
      <c r="OD612" s="30"/>
      <c r="OE612" s="30"/>
      <c r="OF612" s="30"/>
      <c r="OG612" s="30"/>
      <c r="OH612" s="30"/>
      <c r="OI612" s="30"/>
      <c r="OJ612" s="30"/>
      <c r="OK612" s="30"/>
      <c r="OL612" s="30"/>
      <c r="OM612" s="30">
        <f t="shared" si="1972"/>
        <v>1</v>
      </c>
      <c r="ON612" s="80"/>
    </row>
    <row r="613" spans="1:404" ht="108.75" hidden="1" customHeight="1">
      <c r="A613" s="310"/>
      <c r="B613" s="80">
        <v>174</v>
      </c>
      <c r="C613" s="81" t="s">
        <v>32</v>
      </c>
      <c r="D613" s="82" t="s">
        <v>0</v>
      </c>
      <c r="E613" s="81" t="s">
        <v>145</v>
      </c>
      <c r="F613" s="82" t="s">
        <v>0</v>
      </c>
      <c r="G613" s="79"/>
      <c r="H613" s="89" t="s">
        <v>145</v>
      </c>
      <c r="I613" s="57" t="s">
        <v>839</v>
      </c>
      <c r="J613" s="79"/>
      <c r="K613" s="30" t="s">
        <v>636</v>
      </c>
      <c r="L613" s="30" t="s">
        <v>957</v>
      </c>
      <c r="M613" s="29" t="s">
        <v>987</v>
      </c>
      <c r="N613" s="93" t="s">
        <v>981</v>
      </c>
      <c r="O613" s="301"/>
      <c r="P613" s="79"/>
      <c r="Q613" s="30"/>
      <c r="R613" s="30"/>
      <c r="S613" s="30"/>
      <c r="T613" s="30"/>
      <c r="U613" s="30"/>
      <c r="V613" s="30"/>
      <c r="W613" s="30"/>
      <c r="X613" s="30"/>
      <c r="Y613" s="30"/>
      <c r="Z613" s="30" t="s">
        <v>27</v>
      </c>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130"/>
      <c r="CP613" s="130"/>
      <c r="CQ613" s="130"/>
      <c r="CR613" s="130"/>
      <c r="CS613" s="130"/>
      <c r="CT613" s="130"/>
      <c r="CU613" s="130"/>
      <c r="CV613" s="130"/>
      <c r="CW613" s="130"/>
      <c r="CX613" s="130"/>
      <c r="CY613" s="30"/>
      <c r="CZ613" s="30"/>
      <c r="DA613" s="30"/>
      <c r="DB613" s="30"/>
      <c r="DC613" s="30"/>
      <c r="DD613" s="30"/>
      <c r="DE613" s="30"/>
      <c r="DF613" s="30"/>
      <c r="DG613" s="30"/>
      <c r="DH613" s="135"/>
      <c r="DI613" s="30"/>
      <c r="DJ613" s="30"/>
      <c r="DK613" s="30"/>
      <c r="DL613" s="30"/>
      <c r="DM613" s="30"/>
      <c r="DN613" s="30"/>
      <c r="DO613" s="30"/>
      <c r="DP613" s="30"/>
      <c r="DQ613" s="30"/>
      <c r="DR613" s="135"/>
      <c r="DS613" s="30"/>
      <c r="DT613" s="30"/>
      <c r="DU613" s="30"/>
      <c r="DV613" s="130"/>
      <c r="DW613" s="130"/>
      <c r="DX613" s="130"/>
      <c r="DY613" s="130"/>
      <c r="DZ613" s="130"/>
      <c r="EA613" s="130"/>
      <c r="EB613" s="130"/>
      <c r="EC613" s="130"/>
      <c r="ED613" s="130"/>
      <c r="EE613" s="130"/>
      <c r="EF613" s="130"/>
      <c r="EG613" s="130"/>
      <c r="EH613" s="130"/>
      <c r="EI613" s="130"/>
      <c r="EJ613" s="130"/>
      <c r="EK613" s="130"/>
      <c r="EL613" s="130"/>
      <c r="EM613" s="130"/>
      <c r="EN613" s="130"/>
      <c r="EO613" s="130"/>
      <c r="EP613" s="30"/>
      <c r="EQ613" s="30"/>
      <c r="ER613" s="30"/>
      <c r="ES613" s="30"/>
      <c r="ET613" s="30"/>
      <c r="EU613" s="30"/>
      <c r="EV613" s="30"/>
      <c r="EW613" s="30"/>
      <c r="EX613" s="30"/>
      <c r="EY613" s="135"/>
      <c r="EZ613" s="30"/>
      <c r="FA613" s="30"/>
      <c r="FB613" s="30"/>
      <c r="FC613" s="30"/>
      <c r="FD613" s="30"/>
      <c r="FE613" s="30"/>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c r="GI613" s="30"/>
      <c r="GJ613" s="30"/>
      <c r="GK613" s="30"/>
      <c r="GL613" s="30"/>
      <c r="GM613" s="30"/>
      <c r="GN613" s="30"/>
      <c r="GO613" s="30"/>
      <c r="GP613" s="30"/>
      <c r="GQ613" s="30"/>
      <c r="GR613" s="30"/>
      <c r="GS613" s="30"/>
      <c r="GT613" s="30"/>
      <c r="GU613" s="30"/>
      <c r="GV613" s="30"/>
      <c r="GW613" s="30"/>
      <c r="GX613" s="30"/>
      <c r="GY613" s="30"/>
      <c r="GZ613" s="30"/>
      <c r="HA613" s="30"/>
      <c r="HB613" s="30"/>
      <c r="HC613" s="30"/>
      <c r="HD613" s="30"/>
      <c r="HE613" s="30"/>
      <c r="HF613" s="30"/>
      <c r="HG613" s="30"/>
      <c r="HH613" s="30"/>
      <c r="HI613" s="30"/>
      <c r="HJ613" s="30"/>
      <c r="HK613" s="30"/>
      <c r="HL613" s="30"/>
      <c r="HM613" s="30"/>
      <c r="HN613" s="30"/>
      <c r="HO613" s="30"/>
      <c r="HP613" s="30"/>
      <c r="HQ613" s="30"/>
      <c r="HR613" s="30"/>
      <c r="HS613" s="30"/>
      <c r="HT613" s="30"/>
      <c r="HU613" s="30"/>
      <c r="HV613" s="30"/>
      <c r="HW613" s="30"/>
      <c r="HX613" s="30"/>
      <c r="HY613" s="30"/>
      <c r="HZ613" s="30"/>
      <c r="IA613" s="30"/>
      <c r="IB613" s="30"/>
      <c r="IC613" s="30"/>
      <c r="ID613" s="30"/>
      <c r="IE613" s="30"/>
      <c r="IF613" s="30"/>
      <c r="IG613" s="30"/>
      <c r="IH613" s="30"/>
      <c r="II613" s="30"/>
      <c r="IJ613" s="30"/>
      <c r="IK613" s="30"/>
      <c r="IL613" s="30"/>
      <c r="IM613" s="30"/>
      <c r="IN613" s="30"/>
      <c r="IO613" s="30"/>
      <c r="IP613" s="30"/>
      <c r="IQ613" s="30"/>
      <c r="IR613" s="30"/>
      <c r="IS613" s="30"/>
      <c r="IT613" s="30"/>
      <c r="IU613" s="30"/>
      <c r="IV613" s="30"/>
      <c r="IW613" s="30"/>
      <c r="IX613" s="30"/>
      <c r="IY613" s="30"/>
      <c r="IZ613" s="30"/>
      <c r="JA613" s="30"/>
      <c r="JB613" s="30"/>
      <c r="JC613" s="30"/>
      <c r="JD613" s="30"/>
      <c r="JE613" s="30"/>
      <c r="JF613" s="30"/>
      <c r="JG613" s="30"/>
      <c r="JH613" s="30"/>
      <c r="JI613" s="30"/>
      <c r="JJ613" s="30"/>
      <c r="JK613" s="30"/>
      <c r="JL613" s="30"/>
      <c r="JM613" s="30"/>
      <c r="JN613" s="30"/>
      <c r="JO613" s="30"/>
      <c r="JP613" s="30"/>
      <c r="JQ613" s="30"/>
      <c r="JR613" s="30"/>
      <c r="JS613" s="30"/>
      <c r="JT613" s="30"/>
      <c r="JU613" s="30"/>
      <c r="JV613" s="30"/>
      <c r="JW613" s="30"/>
      <c r="JX613" s="30"/>
      <c r="JY613" s="30"/>
      <c r="JZ613" s="30"/>
      <c r="KA613" s="30"/>
      <c r="KB613" s="30"/>
      <c r="KC613" s="30"/>
      <c r="KD613" s="30"/>
      <c r="KE613" s="30"/>
      <c r="KF613" s="30"/>
      <c r="KG613" s="30"/>
      <c r="KH613" s="30"/>
      <c r="KI613" s="30"/>
      <c r="KJ613" s="30"/>
      <c r="KK613" s="30"/>
      <c r="KL613" s="30"/>
      <c r="KM613" s="30"/>
      <c r="KN613" s="30"/>
      <c r="KO613" s="30"/>
      <c r="KP613" s="30"/>
      <c r="KQ613" s="30"/>
      <c r="KR613" s="30"/>
      <c r="KS613" s="30"/>
      <c r="KT613" s="30"/>
      <c r="KU613" s="30"/>
      <c r="KV613" s="30"/>
      <c r="KW613" s="30"/>
      <c r="KX613" s="30"/>
      <c r="KY613" s="30"/>
      <c r="KZ613" s="30"/>
      <c r="LA613" s="30"/>
      <c r="LB613" s="30"/>
      <c r="LC613" s="30"/>
      <c r="LD613" s="130"/>
      <c r="LE613" s="130"/>
      <c r="LF613" s="130"/>
      <c r="LG613" s="130"/>
      <c r="LH613" s="130"/>
      <c r="LI613" s="130"/>
      <c r="LJ613" s="130"/>
      <c r="LK613" s="130"/>
      <c r="LL613" s="130"/>
      <c r="LM613" s="130"/>
      <c r="LN613" s="130"/>
      <c r="LO613" s="130"/>
      <c r="LP613" s="130"/>
      <c r="LQ613" s="130"/>
      <c r="LR613" s="130"/>
      <c r="LS613" s="130"/>
      <c r="LT613" s="130"/>
      <c r="LU613" s="130"/>
      <c r="LV613" s="130"/>
      <c r="LW613" s="130"/>
      <c r="LX613" s="135"/>
      <c r="LY613" s="30"/>
      <c r="LZ613" s="30"/>
      <c r="MA613" s="30"/>
      <c r="MB613" s="30"/>
      <c r="MC613" s="30"/>
      <c r="MD613" s="30"/>
      <c r="ME613" s="30"/>
      <c r="MF613" s="30"/>
      <c r="MG613" s="30"/>
      <c r="MH613" s="30"/>
      <c r="MI613" s="30"/>
      <c r="MJ613" s="30"/>
      <c r="MK613" s="30"/>
      <c r="ML613" s="30"/>
      <c r="MM613" s="30"/>
      <c r="MN613" s="30"/>
      <c r="MO613" s="30"/>
      <c r="MP613" s="30"/>
      <c r="MQ613" s="30"/>
      <c r="MR613" s="30"/>
      <c r="MS613" s="30"/>
      <c r="MT613" s="30"/>
      <c r="MU613" s="30"/>
      <c r="MV613" s="30"/>
      <c r="MW613" s="30"/>
      <c r="MX613" s="30"/>
      <c r="MY613" s="30"/>
      <c r="MZ613" s="30"/>
      <c r="NA613" s="30"/>
      <c r="NB613" s="30"/>
      <c r="NC613" s="135"/>
      <c r="ND613" s="30"/>
      <c r="NE613" s="30"/>
      <c r="NF613" s="30"/>
      <c r="NG613" s="30"/>
      <c r="NH613" s="30"/>
      <c r="NI613" s="30"/>
      <c r="NJ613" s="30"/>
      <c r="NK613" s="30"/>
      <c r="NL613" s="30"/>
      <c r="NM613" s="30"/>
      <c r="NN613" s="30"/>
      <c r="NO613" s="30"/>
      <c r="NP613" s="30"/>
      <c r="NQ613" s="30"/>
      <c r="NR613" s="30"/>
      <c r="NS613" s="30"/>
      <c r="NT613" s="30"/>
      <c r="NU613" s="30"/>
      <c r="NV613" s="30"/>
      <c r="NW613" s="30"/>
      <c r="NX613" s="30"/>
      <c r="NY613" s="30"/>
      <c r="NZ613" s="30"/>
      <c r="OA613" s="30"/>
      <c r="OB613" s="30"/>
      <c r="OC613" s="30"/>
      <c r="OD613" s="30"/>
      <c r="OE613" s="30"/>
      <c r="OF613" s="30"/>
      <c r="OG613" s="30"/>
      <c r="OH613" s="30"/>
      <c r="OI613" s="30"/>
      <c r="OJ613" s="30"/>
      <c r="OK613" s="30"/>
      <c r="OL613" s="30"/>
      <c r="OM613" s="30">
        <f t="shared" si="1972"/>
        <v>1</v>
      </c>
      <c r="ON613" s="80"/>
    </row>
    <row r="614" spans="1:404" ht="21.75" hidden="1" customHeight="1">
      <c r="A614" s="311"/>
      <c r="B614" s="80">
        <v>174</v>
      </c>
      <c r="C614" s="81" t="s">
        <v>32</v>
      </c>
      <c r="D614" s="82" t="s">
        <v>0</v>
      </c>
      <c r="E614" s="81" t="s">
        <v>145</v>
      </c>
      <c r="F614" s="82" t="s">
        <v>0</v>
      </c>
      <c r="G614" s="79"/>
      <c r="H614" s="89" t="s">
        <v>145</v>
      </c>
      <c r="I614" s="57" t="s">
        <v>839</v>
      </c>
      <c r="J614" s="79"/>
      <c r="K614" s="30" t="s">
        <v>636</v>
      </c>
      <c r="L614" s="30" t="s">
        <v>957</v>
      </c>
      <c r="M614" s="29" t="s">
        <v>987</v>
      </c>
      <c r="N614" s="93" t="s">
        <v>981</v>
      </c>
      <c r="O614" s="302"/>
      <c r="P614" s="79"/>
      <c r="Q614" s="30"/>
      <c r="R614" s="30"/>
      <c r="S614" s="30"/>
      <c r="T614" s="30"/>
      <c r="U614" s="30"/>
      <c r="V614" s="30"/>
      <c r="W614" s="30"/>
      <c r="X614" s="30"/>
      <c r="Y614" s="30"/>
      <c r="Z614" s="30"/>
      <c r="AA614" s="30" t="s">
        <v>27</v>
      </c>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130"/>
      <c r="CP614" s="130"/>
      <c r="CQ614" s="130"/>
      <c r="CR614" s="130"/>
      <c r="CS614" s="130"/>
      <c r="CT614" s="130"/>
      <c r="CU614" s="130"/>
      <c r="CV614" s="130"/>
      <c r="CW614" s="130"/>
      <c r="CX614" s="130"/>
      <c r="CY614" s="30"/>
      <c r="CZ614" s="30"/>
      <c r="DA614" s="30"/>
      <c r="DB614" s="30"/>
      <c r="DC614" s="30"/>
      <c r="DD614" s="30"/>
      <c r="DE614" s="30"/>
      <c r="DF614" s="30"/>
      <c r="DG614" s="30"/>
      <c r="DH614" s="135"/>
      <c r="DI614" s="30"/>
      <c r="DJ614" s="30"/>
      <c r="DK614" s="30"/>
      <c r="DL614" s="30"/>
      <c r="DM614" s="30"/>
      <c r="DN614" s="30"/>
      <c r="DO614" s="30"/>
      <c r="DP614" s="30"/>
      <c r="DQ614" s="30"/>
      <c r="DR614" s="135"/>
      <c r="DS614" s="30"/>
      <c r="DT614" s="30"/>
      <c r="DU614" s="30"/>
      <c r="DV614" s="130"/>
      <c r="DW614" s="130"/>
      <c r="DX614" s="130"/>
      <c r="DY614" s="130"/>
      <c r="DZ614" s="130"/>
      <c r="EA614" s="130"/>
      <c r="EB614" s="130"/>
      <c r="EC614" s="130"/>
      <c r="ED614" s="130"/>
      <c r="EE614" s="130"/>
      <c r="EF614" s="130"/>
      <c r="EG614" s="130"/>
      <c r="EH614" s="130"/>
      <c r="EI614" s="130"/>
      <c r="EJ614" s="130"/>
      <c r="EK614" s="130"/>
      <c r="EL614" s="130"/>
      <c r="EM614" s="130"/>
      <c r="EN614" s="130"/>
      <c r="EO614" s="130"/>
      <c r="EP614" s="30"/>
      <c r="EQ614" s="30"/>
      <c r="ER614" s="30"/>
      <c r="ES614" s="30"/>
      <c r="ET614" s="30"/>
      <c r="EU614" s="30"/>
      <c r="EV614" s="30"/>
      <c r="EW614" s="30"/>
      <c r="EX614" s="30"/>
      <c r="EY614" s="135"/>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c r="JW614" s="30"/>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130"/>
      <c r="LE614" s="130"/>
      <c r="LF614" s="130"/>
      <c r="LG614" s="130"/>
      <c r="LH614" s="130"/>
      <c r="LI614" s="130"/>
      <c r="LJ614" s="130"/>
      <c r="LK614" s="130"/>
      <c r="LL614" s="130"/>
      <c r="LM614" s="130"/>
      <c r="LN614" s="130"/>
      <c r="LO614" s="130"/>
      <c r="LP614" s="130"/>
      <c r="LQ614" s="130"/>
      <c r="LR614" s="130"/>
      <c r="LS614" s="130"/>
      <c r="LT614" s="130"/>
      <c r="LU614" s="130"/>
      <c r="LV614" s="130"/>
      <c r="LW614" s="130"/>
      <c r="LX614" s="135"/>
      <c r="LY614" s="30"/>
      <c r="LZ614" s="30"/>
      <c r="MA614" s="30"/>
      <c r="MB614" s="30"/>
      <c r="MC614" s="30"/>
      <c r="MD614" s="30"/>
      <c r="ME614" s="30"/>
      <c r="MF614" s="30"/>
      <c r="MG614" s="30"/>
      <c r="MH614" s="30"/>
      <c r="MI614" s="30"/>
      <c r="MJ614" s="30"/>
      <c r="MK614" s="30"/>
      <c r="ML614" s="30"/>
      <c r="MM614" s="30"/>
      <c r="MN614" s="30"/>
      <c r="MO614" s="30"/>
      <c r="MP614" s="30"/>
      <c r="MQ614" s="30"/>
      <c r="MR614" s="30"/>
      <c r="MS614" s="30"/>
      <c r="MT614" s="30"/>
      <c r="MU614" s="30"/>
      <c r="MV614" s="30"/>
      <c r="MW614" s="30"/>
      <c r="MX614" s="30"/>
      <c r="MY614" s="30"/>
      <c r="MZ614" s="30"/>
      <c r="NA614" s="30"/>
      <c r="NB614" s="30"/>
      <c r="NC614" s="135"/>
      <c r="ND614" s="30"/>
      <c r="NE614" s="30"/>
      <c r="NF614" s="30"/>
      <c r="NG614" s="30"/>
      <c r="NH614" s="30"/>
      <c r="NI614" s="30"/>
      <c r="NJ614" s="30"/>
      <c r="NK614" s="30"/>
      <c r="NL614" s="30"/>
      <c r="NM614" s="30"/>
      <c r="NN614" s="30"/>
      <c r="NO614" s="30"/>
      <c r="NP614" s="30"/>
      <c r="NQ614" s="30"/>
      <c r="NR614" s="30"/>
      <c r="NS614" s="30"/>
      <c r="NT614" s="30"/>
      <c r="NU614" s="30"/>
      <c r="NV614" s="30"/>
      <c r="NW614" s="30"/>
      <c r="NX614" s="30"/>
      <c r="NY614" s="30"/>
      <c r="NZ614" s="30"/>
      <c r="OA614" s="30"/>
      <c r="OB614" s="30"/>
      <c r="OC614" s="30"/>
      <c r="OD614" s="30"/>
      <c r="OE614" s="30"/>
      <c r="OF614" s="30"/>
      <c r="OG614" s="30"/>
      <c r="OH614" s="30"/>
      <c r="OI614" s="30"/>
      <c r="OJ614" s="30"/>
      <c r="OK614" s="30"/>
      <c r="OL614" s="30"/>
      <c r="OM614" s="30">
        <f t="shared" si="1972"/>
        <v>1</v>
      </c>
      <c r="ON614" s="80"/>
    </row>
    <row r="615" spans="1:404" ht="29.25" customHeight="1">
      <c r="A615" s="28"/>
      <c r="B615" s="13"/>
      <c r="C615" s="325" t="s">
        <v>56</v>
      </c>
      <c r="D615" s="325"/>
      <c r="E615" s="325"/>
      <c r="F615" s="82"/>
      <c r="G615" s="164">
        <f>COUNTIF(G616:G714,"x")</f>
        <v>1</v>
      </c>
      <c r="H615" s="12"/>
      <c r="I615" s="55"/>
      <c r="J615" s="54"/>
      <c r="K615" s="105"/>
      <c r="L615" s="105"/>
      <c r="M615" s="105"/>
      <c r="N615" s="105"/>
      <c r="O615" s="25">
        <f>COUNTIF(O616:O724,"x")</f>
        <v>11</v>
      </c>
      <c r="P615" s="12">
        <f>SUM(P616:P714)</f>
        <v>23</v>
      </c>
      <c r="Q615" s="108" t="s">
        <v>122</v>
      </c>
      <c r="R615" s="124" t="s">
        <v>122</v>
      </c>
      <c r="S615" s="124" t="s">
        <v>122</v>
      </c>
      <c r="T615" s="124" t="s">
        <v>122</v>
      </c>
      <c r="U615" s="124" t="s">
        <v>122</v>
      </c>
      <c r="V615" s="124" t="s">
        <v>122</v>
      </c>
      <c r="W615" s="124" t="s">
        <v>122</v>
      </c>
      <c r="X615" s="124" t="s">
        <v>122</v>
      </c>
      <c r="Y615" s="124" t="s">
        <v>122</v>
      </c>
      <c r="Z615" s="124" t="s">
        <v>122</v>
      </c>
      <c r="AA615" s="124" t="s">
        <v>122</v>
      </c>
      <c r="AB615" s="124"/>
      <c r="AC615" s="124"/>
      <c r="AD615" s="124"/>
      <c r="AE615" s="119"/>
      <c r="AF615" s="120"/>
      <c r="AG615" s="120"/>
      <c r="AH615" s="120"/>
      <c r="AI615" s="25"/>
      <c r="AJ615" s="25"/>
      <c r="AK615" s="120"/>
      <c r="AL615" s="120"/>
      <c r="AM615" s="120"/>
      <c r="AN615" s="120"/>
      <c r="AO615" s="120"/>
      <c r="AP615" s="25"/>
      <c r="AQ615" s="120"/>
      <c r="AR615" s="25"/>
      <c r="AS615" s="120"/>
      <c r="AT615" s="120"/>
      <c r="AU615" s="120"/>
      <c r="AV615" s="164"/>
      <c r="AW615" s="120"/>
      <c r="AX615" s="120"/>
      <c r="AY615" s="120"/>
      <c r="AZ615" s="120"/>
      <c r="BA615" s="119"/>
      <c r="BB615" s="119"/>
      <c r="BC615" s="119"/>
      <c r="BD615" s="119"/>
      <c r="BE615" s="119"/>
      <c r="BF615" s="119"/>
      <c r="BG615" s="119"/>
      <c r="BH615" s="119"/>
      <c r="BI615" s="119"/>
      <c r="BJ615" s="119"/>
      <c r="BK615" s="120"/>
      <c r="BL615" s="120"/>
      <c r="BM615" s="120"/>
      <c r="BN615" s="164"/>
      <c r="BO615" s="164"/>
      <c r="BP615" s="164"/>
      <c r="BQ615" s="120"/>
      <c r="BR615" s="120"/>
      <c r="BS615" s="120"/>
      <c r="BT615" s="120"/>
      <c r="BU615" s="120"/>
      <c r="BV615" s="120"/>
      <c r="BW615" s="120"/>
      <c r="BX615" s="120"/>
      <c r="BY615" s="120"/>
      <c r="BZ615" s="120"/>
      <c r="CA615" s="120"/>
      <c r="CB615" s="120"/>
      <c r="CC615" s="120"/>
      <c r="CD615" s="120"/>
      <c r="CE615" s="120"/>
      <c r="CF615" s="119"/>
      <c r="CG615" s="119"/>
      <c r="CH615" s="119"/>
      <c r="CI615" s="119"/>
      <c r="CJ615" s="119"/>
      <c r="CK615" s="119"/>
      <c r="CL615" s="119"/>
      <c r="CM615" s="119"/>
      <c r="CN615" s="119"/>
      <c r="CO615" s="125"/>
      <c r="CP615" s="125"/>
      <c r="CQ615" s="125"/>
      <c r="CR615" s="125"/>
      <c r="CS615" s="125"/>
      <c r="CT615" s="125"/>
      <c r="CU615" s="125"/>
      <c r="CV615" s="125"/>
      <c r="CW615" s="125"/>
      <c r="CX615" s="125"/>
      <c r="CY615" s="120"/>
      <c r="CZ615" s="120"/>
      <c r="DA615" s="120"/>
      <c r="DB615" s="120"/>
      <c r="DC615" s="120"/>
      <c r="DD615" s="120"/>
      <c r="DE615" s="120"/>
      <c r="DF615" s="120"/>
      <c r="DG615" s="120"/>
      <c r="DH615" s="126"/>
      <c r="DI615" s="120"/>
      <c r="DJ615" s="120"/>
      <c r="DK615" s="120"/>
      <c r="DL615" s="120"/>
      <c r="DM615" s="120"/>
      <c r="DN615" s="120"/>
      <c r="DO615" s="120"/>
      <c r="DP615" s="120"/>
      <c r="DQ615" s="120"/>
      <c r="DR615" s="126"/>
      <c r="DS615" s="119"/>
      <c r="DT615" s="119"/>
      <c r="DU615" s="119"/>
      <c r="DV615" s="125"/>
      <c r="DW615" s="203"/>
      <c r="DX615" s="203"/>
      <c r="DY615" s="203"/>
      <c r="DZ615" s="203"/>
      <c r="EA615" s="203"/>
      <c r="EB615" s="203"/>
      <c r="EC615" s="203"/>
      <c r="ED615" s="203"/>
      <c r="EE615" s="125"/>
      <c r="EF615" s="125"/>
      <c r="EG615" s="125"/>
      <c r="EH615" s="125"/>
      <c r="EI615" s="125"/>
      <c r="EJ615" s="125"/>
      <c r="EK615" s="125"/>
      <c r="EL615" s="125"/>
      <c r="EM615" s="125"/>
      <c r="EN615" s="125"/>
      <c r="EO615" s="125"/>
      <c r="EP615" s="120"/>
      <c r="EQ615" s="120"/>
      <c r="ER615" s="120"/>
      <c r="ES615" s="120"/>
      <c r="ET615" s="120"/>
      <c r="EU615" s="120"/>
      <c r="EV615" s="120"/>
      <c r="EW615" s="120"/>
      <c r="EX615" s="120"/>
      <c r="EY615" s="126"/>
      <c r="EZ615" s="119"/>
      <c r="FA615" s="119"/>
      <c r="FB615" s="119"/>
      <c r="FC615" s="120"/>
      <c r="FD615" s="120"/>
      <c r="FE615" s="120"/>
      <c r="FF615" s="120"/>
      <c r="FG615" s="120"/>
      <c r="FH615" s="120"/>
      <c r="FI615" s="120"/>
      <c r="FJ615" s="120"/>
      <c r="FK615" s="120"/>
      <c r="FL615" s="120"/>
      <c r="FM615" s="120"/>
      <c r="FN615" s="120"/>
      <c r="FO615" s="120"/>
      <c r="FP615" s="120"/>
      <c r="FQ615" s="120"/>
      <c r="FR615" s="120"/>
      <c r="FS615" s="120"/>
      <c r="FT615" s="120"/>
      <c r="FU615" s="119"/>
      <c r="FV615" s="119"/>
      <c r="FW615" s="119"/>
      <c r="FX615" s="119"/>
      <c r="FY615" s="119"/>
      <c r="FZ615" s="119"/>
      <c r="GA615" s="119"/>
      <c r="GB615" s="119"/>
      <c r="GC615" s="119"/>
      <c r="GD615" s="119"/>
      <c r="GE615" s="119"/>
      <c r="GF615" s="119"/>
      <c r="GG615" s="120"/>
      <c r="GH615" s="120"/>
      <c r="GI615" s="120"/>
      <c r="GJ615" s="120"/>
      <c r="GK615" s="120"/>
      <c r="GL615" s="120"/>
      <c r="GM615" s="120"/>
      <c r="GN615" s="120"/>
      <c r="GO615" s="164"/>
      <c r="GP615" s="164"/>
      <c r="GQ615" s="164"/>
      <c r="GR615" s="164"/>
      <c r="GS615" s="164"/>
      <c r="GT615" s="120"/>
      <c r="GU615" s="120"/>
      <c r="GV615" s="120"/>
      <c r="GW615" s="120"/>
      <c r="GX615" s="119"/>
      <c r="GY615" s="119"/>
      <c r="GZ615" s="119"/>
      <c r="HA615" s="119"/>
      <c r="HB615" s="119"/>
      <c r="HC615" s="119"/>
      <c r="HD615" s="119"/>
      <c r="HE615" s="119"/>
      <c r="HF615" s="119"/>
      <c r="HG615" s="119"/>
      <c r="HH615" s="119"/>
      <c r="HI615" s="120"/>
      <c r="HJ615" s="119"/>
      <c r="HK615" s="119"/>
      <c r="HL615" s="119"/>
      <c r="HM615" s="119"/>
      <c r="HN615" s="120"/>
      <c r="HO615" s="120"/>
      <c r="HP615" s="120"/>
      <c r="HQ615" s="120"/>
      <c r="HR615" s="120"/>
      <c r="HS615" s="120"/>
      <c r="HT615" s="120"/>
      <c r="HU615" s="120"/>
      <c r="HV615" s="120"/>
      <c r="HW615" s="120"/>
      <c r="HX615" s="120"/>
      <c r="HY615" s="120"/>
      <c r="HZ615" s="120"/>
      <c r="IA615" s="120"/>
      <c r="IB615" s="120"/>
      <c r="IC615" s="119"/>
      <c r="ID615" s="119"/>
      <c r="IE615" s="119"/>
      <c r="IF615" s="119"/>
      <c r="IG615" s="119"/>
      <c r="IH615" s="119"/>
      <c r="II615" s="119"/>
      <c r="IJ615" s="119"/>
      <c r="IK615" s="119"/>
      <c r="IL615" s="119"/>
      <c r="IM615" s="119"/>
      <c r="IN615" s="119"/>
      <c r="IO615" s="119"/>
      <c r="IP615" s="119"/>
      <c r="IQ615" s="119"/>
      <c r="IR615" s="119"/>
      <c r="IS615" s="119"/>
      <c r="IT615" s="119"/>
      <c r="IU615" s="119"/>
      <c r="IV615" s="119"/>
      <c r="IW615" s="119"/>
      <c r="IX615" s="119"/>
      <c r="IY615" s="119"/>
      <c r="IZ615" s="119"/>
      <c r="JA615" s="120"/>
      <c r="JB615" s="120"/>
      <c r="JC615" s="120"/>
      <c r="JD615" s="120"/>
      <c r="JE615" s="120"/>
      <c r="JF615" s="120"/>
      <c r="JG615" s="119"/>
      <c r="JH615" s="119"/>
      <c r="JI615" s="119"/>
      <c r="JJ615" s="119"/>
      <c r="JK615" s="119"/>
      <c r="JL615" s="119"/>
      <c r="JM615" s="119"/>
      <c r="JN615" s="119"/>
      <c r="JO615" s="119"/>
      <c r="JP615" s="119"/>
      <c r="JQ615" s="119"/>
      <c r="JR615" s="119"/>
      <c r="JS615" s="119"/>
      <c r="JT615" s="119"/>
      <c r="JU615" s="119"/>
      <c r="JV615" s="119"/>
      <c r="JW615" s="119"/>
      <c r="JX615" s="119"/>
      <c r="JY615" s="119"/>
      <c r="JZ615" s="119"/>
      <c r="KA615" s="119"/>
      <c r="KB615" s="119"/>
      <c r="KC615" s="230"/>
      <c r="KD615" s="230"/>
      <c r="KE615" s="230"/>
      <c r="KF615" s="230"/>
      <c r="KG615" s="230"/>
      <c r="KH615" s="230"/>
      <c r="KI615" s="230"/>
      <c r="KJ615" s="230"/>
      <c r="KK615" s="230"/>
      <c r="KL615" s="230"/>
      <c r="KM615" s="230"/>
      <c r="KN615" s="230"/>
      <c r="KO615" s="230"/>
      <c r="KP615" s="230"/>
      <c r="KQ615" s="119"/>
      <c r="KR615" s="119"/>
      <c r="KS615" s="119"/>
      <c r="KT615" s="119"/>
      <c r="KU615" s="119"/>
      <c r="KV615" s="119"/>
      <c r="KW615" s="119"/>
      <c r="KX615" s="119"/>
      <c r="KY615" s="119"/>
      <c r="KZ615" s="119"/>
      <c r="LA615" s="119"/>
      <c r="LB615" s="119"/>
      <c r="LC615" s="119"/>
      <c r="LD615" s="125"/>
      <c r="LE615" s="125"/>
      <c r="LF615" s="125"/>
      <c r="LG615" s="231"/>
      <c r="LH615" s="231"/>
      <c r="LI615" s="231"/>
      <c r="LJ615" s="231"/>
      <c r="LK615" s="231"/>
      <c r="LL615" s="231"/>
      <c r="LM615" s="231"/>
      <c r="LN615" s="231"/>
      <c r="LO615" s="231"/>
      <c r="LP615" s="231"/>
      <c r="LQ615" s="231"/>
      <c r="LR615" s="231"/>
      <c r="LS615" s="125"/>
      <c r="LT615" s="125"/>
      <c r="LU615" s="125"/>
      <c r="LV615" s="125"/>
      <c r="LW615" s="125"/>
      <c r="LX615" s="126"/>
      <c r="LY615" s="119"/>
      <c r="LZ615" s="119"/>
      <c r="MA615" s="119"/>
      <c r="MB615" s="119"/>
      <c r="MC615" s="119"/>
      <c r="MD615" s="119"/>
      <c r="ME615" s="119"/>
      <c r="MF615" s="119"/>
      <c r="MG615" s="119"/>
      <c r="MH615" s="119"/>
      <c r="MI615" s="119"/>
      <c r="MJ615" s="119"/>
      <c r="MK615" s="230"/>
      <c r="ML615" s="230"/>
      <c r="MM615" s="230"/>
      <c r="MN615" s="230"/>
      <c r="MO615" s="230"/>
      <c r="MP615" s="230"/>
      <c r="MQ615" s="230"/>
      <c r="MR615" s="230"/>
      <c r="MS615" s="230"/>
      <c r="MT615" s="230"/>
      <c r="MU615" s="230"/>
      <c r="MV615" s="230"/>
      <c r="MW615" s="230"/>
      <c r="MX615" s="230"/>
      <c r="MY615" s="119"/>
      <c r="MZ615" s="119"/>
      <c r="NA615" s="119"/>
      <c r="NB615" s="119"/>
      <c r="NC615" s="126"/>
      <c r="ND615" s="119"/>
      <c r="NE615" s="119"/>
      <c r="NF615" s="119"/>
      <c r="NG615" s="119"/>
      <c r="NH615" s="119"/>
      <c r="NI615" s="119"/>
      <c r="NJ615" s="119"/>
      <c r="NK615" s="119"/>
      <c r="NL615" s="119"/>
      <c r="NM615" s="119"/>
      <c r="NN615" s="119"/>
      <c r="NO615" s="119"/>
      <c r="NP615" s="119"/>
      <c r="NQ615" s="119"/>
      <c r="NR615" s="119"/>
      <c r="NS615" s="119"/>
      <c r="NT615" s="119"/>
      <c r="NU615" s="119"/>
      <c r="NV615" s="119"/>
      <c r="NW615" s="119"/>
      <c r="NX615" s="119"/>
      <c r="NY615" s="119"/>
      <c r="NZ615" s="119"/>
      <c r="OA615" s="119"/>
      <c r="OB615" s="119"/>
      <c r="OC615" s="119"/>
      <c r="OD615" s="119"/>
      <c r="OE615" s="119"/>
      <c r="OF615" s="119"/>
      <c r="OG615" s="119"/>
      <c r="OH615" s="119"/>
      <c r="OI615" s="119"/>
      <c r="OJ615" s="119"/>
      <c r="OK615" s="119"/>
      <c r="OL615" s="119"/>
      <c r="OM615" s="30"/>
      <c r="ON615" s="15"/>
    </row>
    <row r="616" spans="1:404" ht="38.25" hidden="1" customHeight="1">
      <c r="A616" s="317">
        <v>559</v>
      </c>
      <c r="B616" s="80">
        <v>175</v>
      </c>
      <c r="C616" s="16" t="s">
        <v>442</v>
      </c>
      <c r="D616" s="16" t="s">
        <v>2</v>
      </c>
      <c r="E616" s="16" t="s">
        <v>443</v>
      </c>
      <c r="F616" s="82" t="s">
        <v>2</v>
      </c>
      <c r="G616" s="16"/>
      <c r="H616" s="89" t="s">
        <v>842</v>
      </c>
      <c r="I616" s="57" t="s">
        <v>1105</v>
      </c>
      <c r="J616" s="54"/>
      <c r="K616" s="30" t="s">
        <v>636</v>
      </c>
      <c r="L616" s="30" t="s">
        <v>957</v>
      </c>
      <c r="M616" s="29" t="s">
        <v>987</v>
      </c>
      <c r="N616" s="93" t="s">
        <v>639</v>
      </c>
      <c r="O616" s="300" t="s">
        <v>27</v>
      </c>
      <c r="P616" s="54"/>
      <c r="Q616" s="30" t="s">
        <v>27</v>
      </c>
      <c r="R616" s="30"/>
      <c r="S616" s="30"/>
      <c r="T616" s="30"/>
      <c r="U616" s="30"/>
      <c r="V616" s="30"/>
      <c r="W616" s="30"/>
      <c r="X616" s="30"/>
      <c r="Y616" s="30"/>
      <c r="Z616" s="30"/>
      <c r="AA616" s="30"/>
      <c r="AB616" s="152" t="s">
        <v>1072</v>
      </c>
      <c r="AC616" s="152" t="s">
        <v>1072</v>
      </c>
      <c r="AD616" s="152" t="s">
        <v>1072</v>
      </c>
      <c r="AE616" s="30">
        <v>2</v>
      </c>
      <c r="AF616" s="30">
        <v>2</v>
      </c>
      <c r="AG616" s="30">
        <v>2</v>
      </c>
      <c r="AH616" s="30">
        <v>2</v>
      </c>
      <c r="AI616" s="23">
        <v>2</v>
      </c>
      <c r="AJ616" s="23">
        <v>2</v>
      </c>
      <c r="AK616" s="30">
        <v>2</v>
      </c>
      <c r="AL616" s="30">
        <v>2</v>
      </c>
      <c r="AM616" s="30">
        <v>2</v>
      </c>
      <c r="AN616" s="30">
        <v>2</v>
      </c>
      <c r="AO616" s="30">
        <v>2</v>
      </c>
      <c r="AP616" s="23">
        <v>2</v>
      </c>
      <c r="AQ616" s="30">
        <v>2</v>
      </c>
      <c r="AR616" s="23">
        <v>2</v>
      </c>
      <c r="AS616" s="30">
        <v>2</v>
      </c>
      <c r="AT616" s="30">
        <v>2</v>
      </c>
      <c r="AU616" s="30">
        <v>2</v>
      </c>
      <c r="AV616" s="30">
        <v>2</v>
      </c>
      <c r="AW616" s="173">
        <f>COUNTIF(AE616:AV616,"2")</f>
        <v>18</v>
      </c>
      <c r="AX616" s="174">
        <f t="shared" ref="AX616" si="2051">AW616/(AW616+AY616+BA616+BC616)</f>
        <v>1</v>
      </c>
      <c r="AY616" s="173">
        <f>COUNTIF(AE616:AV616,"1")</f>
        <v>0</v>
      </c>
      <c r="AZ616" s="174">
        <f t="shared" ref="AZ616" si="2052">AY616/(AW616+AY616+BA616+BC616)</f>
        <v>0</v>
      </c>
      <c r="BA616" s="173">
        <f>COUNTIF(AE616:AV616,"0")</f>
        <v>0</v>
      </c>
      <c r="BB616" s="174">
        <f t="shared" ref="BB616" si="2053">BA616/(AW616+AY616+BA616+BC616)</f>
        <v>0</v>
      </c>
      <c r="BC616" s="173">
        <f>COUNTIF(AE616:AV616,"KĐG")</f>
        <v>0</v>
      </c>
      <c r="BD616" s="174">
        <f t="shared" ref="BD616" si="2054">BC616/(AW616+AY616+BA616+BC616)</f>
        <v>0</v>
      </c>
      <c r="BE616" s="175">
        <f t="shared" ref="BE616" si="2055">(((AW616*2)+(AY616*1)+(BA616*0)))/(AW616+AY616+BA616)</f>
        <v>2</v>
      </c>
      <c r="BF616" s="169" t="str">
        <f t="shared" ref="BF616" si="2056">IF(BD616&gt;=50%,"KĐG",IF(BE616&gt;=1.6,"ĐMT",IF(BE616&gt;=1,"CCG","CĐ")))</f>
        <v>ĐMT</v>
      </c>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130"/>
      <c r="CP616" s="130"/>
      <c r="CQ616" s="130"/>
      <c r="CR616" s="130"/>
      <c r="CS616" s="130"/>
      <c r="CT616" s="130"/>
      <c r="CU616" s="130"/>
      <c r="CV616" s="130"/>
      <c r="CW616" s="130"/>
      <c r="CX616" s="130"/>
      <c r="CY616" s="30"/>
      <c r="CZ616" s="30"/>
      <c r="DA616" s="30"/>
      <c r="DB616" s="30"/>
      <c r="DC616" s="30"/>
      <c r="DD616" s="30"/>
      <c r="DE616" s="30"/>
      <c r="DF616" s="30"/>
      <c r="DG616" s="30"/>
      <c r="DH616" s="135"/>
      <c r="DI616" s="30"/>
      <c r="DJ616" s="30"/>
      <c r="DK616" s="30"/>
      <c r="DL616" s="30"/>
      <c r="DM616" s="30"/>
      <c r="DN616" s="30"/>
      <c r="DO616" s="30"/>
      <c r="DP616" s="30"/>
      <c r="DQ616" s="30"/>
      <c r="DR616" s="135"/>
      <c r="DS616" s="30"/>
      <c r="DT616" s="30"/>
      <c r="DU616" s="30"/>
      <c r="DV616" s="130"/>
      <c r="DW616" s="130"/>
      <c r="DX616" s="130"/>
      <c r="DY616" s="130"/>
      <c r="DZ616" s="130"/>
      <c r="EA616" s="130"/>
      <c r="EB616" s="130"/>
      <c r="EC616" s="130"/>
      <c r="ED616" s="130"/>
      <c r="EE616" s="130"/>
      <c r="EF616" s="130"/>
      <c r="EG616" s="130"/>
      <c r="EH616" s="130"/>
      <c r="EI616" s="130"/>
      <c r="EJ616" s="130"/>
      <c r="EK616" s="130"/>
      <c r="EL616" s="130"/>
      <c r="EM616" s="130"/>
      <c r="EN616" s="130"/>
      <c r="EO616" s="130"/>
      <c r="EP616" s="30"/>
      <c r="EQ616" s="30"/>
      <c r="ER616" s="30"/>
      <c r="ES616" s="30"/>
      <c r="ET616" s="30"/>
      <c r="EU616" s="30"/>
      <c r="EV616" s="30"/>
      <c r="EW616" s="30"/>
      <c r="EX616" s="30"/>
      <c r="EY616" s="135"/>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c r="JW616" s="30"/>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130"/>
      <c r="LE616" s="130"/>
      <c r="LF616" s="130"/>
      <c r="LG616" s="130"/>
      <c r="LH616" s="130"/>
      <c r="LI616" s="130"/>
      <c r="LJ616" s="130"/>
      <c r="LK616" s="130"/>
      <c r="LL616" s="130"/>
      <c r="LM616" s="130"/>
      <c r="LN616" s="130"/>
      <c r="LO616" s="130"/>
      <c r="LP616" s="130"/>
      <c r="LQ616" s="130"/>
      <c r="LR616" s="130"/>
      <c r="LS616" s="130"/>
      <c r="LT616" s="130"/>
      <c r="LU616" s="130"/>
      <c r="LV616" s="130"/>
      <c r="LW616" s="130"/>
      <c r="LX616" s="135"/>
      <c r="LY616" s="30"/>
      <c r="LZ616" s="30"/>
      <c r="MA616" s="30"/>
      <c r="MB616" s="30"/>
      <c r="MC616" s="30"/>
      <c r="MD616" s="30"/>
      <c r="ME616" s="30"/>
      <c r="MF616" s="30"/>
      <c r="MG616" s="30"/>
      <c r="MH616" s="30"/>
      <c r="MI616" s="30"/>
      <c r="MJ616" s="30"/>
      <c r="MK616" s="30"/>
      <c r="ML616" s="30"/>
      <c r="MM616" s="30"/>
      <c r="MN616" s="30"/>
      <c r="MO616" s="30"/>
      <c r="MP616" s="30"/>
      <c r="MQ616" s="30"/>
      <c r="MR616" s="30"/>
      <c r="MS616" s="30"/>
      <c r="MT616" s="30"/>
      <c r="MU616" s="30"/>
      <c r="MV616" s="30"/>
      <c r="MW616" s="30"/>
      <c r="MX616" s="30"/>
      <c r="MY616" s="30"/>
      <c r="MZ616" s="30"/>
      <c r="NA616" s="30"/>
      <c r="NB616" s="30"/>
      <c r="NC616" s="135"/>
      <c r="ND616" s="30"/>
      <c r="NE616" s="30"/>
      <c r="NF616" s="30"/>
      <c r="NG616" s="30"/>
      <c r="NH616" s="30"/>
      <c r="NI616" s="30"/>
      <c r="NJ616" s="30"/>
      <c r="NK616" s="30"/>
      <c r="NL616" s="30"/>
      <c r="NM616" s="30"/>
      <c r="NN616" s="30"/>
      <c r="NO616" s="30"/>
      <c r="NP616" s="30"/>
      <c r="NQ616" s="30"/>
      <c r="NR616" s="30"/>
      <c r="NS616" s="30"/>
      <c r="NT616" s="30"/>
      <c r="NU616" s="30"/>
      <c r="NV616" s="30"/>
      <c r="NW616" s="30"/>
      <c r="NX616" s="30"/>
      <c r="NY616" s="30"/>
      <c r="NZ616" s="30"/>
      <c r="OA616" s="30"/>
      <c r="OB616" s="30"/>
      <c r="OC616" s="30"/>
      <c r="OD616" s="30"/>
      <c r="OE616" s="30"/>
      <c r="OF616" s="30"/>
      <c r="OG616" s="30"/>
      <c r="OH616" s="30"/>
      <c r="OI616" s="30"/>
      <c r="OJ616" s="30"/>
      <c r="OK616" s="30"/>
      <c r="OL616" s="30"/>
      <c r="OM616" s="30">
        <f t="shared" ref="OM616:OM647" si="2057">COUNTIF(Q616:AA616,"x")</f>
        <v>1</v>
      </c>
      <c r="ON616" s="121"/>
    </row>
    <row r="617" spans="1:404" ht="33" hidden="1" customHeight="1">
      <c r="A617" s="317"/>
      <c r="B617" s="80">
        <v>175</v>
      </c>
      <c r="C617" s="16" t="s">
        <v>442</v>
      </c>
      <c r="D617" s="16" t="s">
        <v>2</v>
      </c>
      <c r="E617" s="16" t="s">
        <v>443</v>
      </c>
      <c r="F617" s="82" t="s">
        <v>2</v>
      </c>
      <c r="G617" s="16"/>
      <c r="H617" s="89" t="s">
        <v>843</v>
      </c>
      <c r="I617" s="57" t="s">
        <v>1170</v>
      </c>
      <c r="J617" s="79"/>
      <c r="K617" s="30" t="s">
        <v>636</v>
      </c>
      <c r="L617" s="30" t="s">
        <v>957</v>
      </c>
      <c r="M617" s="29" t="s">
        <v>987</v>
      </c>
      <c r="N617" s="93" t="s">
        <v>639</v>
      </c>
      <c r="O617" s="301"/>
      <c r="P617" s="79"/>
      <c r="Q617" s="30"/>
      <c r="R617" s="30" t="s">
        <v>27</v>
      </c>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152" t="s">
        <v>1072</v>
      </c>
      <c r="BH617" s="152" t="s">
        <v>1072</v>
      </c>
      <c r="BI617" s="152" t="s">
        <v>1072</v>
      </c>
      <c r="BJ617" s="30">
        <v>2</v>
      </c>
      <c r="BK617" s="30">
        <v>2</v>
      </c>
      <c r="BL617" s="30">
        <v>2</v>
      </c>
      <c r="BM617" s="30">
        <v>2</v>
      </c>
      <c r="BN617" s="23">
        <v>1</v>
      </c>
      <c r="BO617" s="23">
        <v>2</v>
      </c>
      <c r="BP617" s="30">
        <v>2</v>
      </c>
      <c r="BQ617" s="30">
        <v>2</v>
      </c>
      <c r="BR617" s="30">
        <v>2</v>
      </c>
      <c r="BS617" s="30">
        <v>2</v>
      </c>
      <c r="BT617" s="30">
        <v>2</v>
      </c>
      <c r="BU617" s="23">
        <v>2</v>
      </c>
      <c r="BV617" s="30">
        <v>2</v>
      </c>
      <c r="BW617" s="23">
        <v>1</v>
      </c>
      <c r="BX617" s="30">
        <v>2</v>
      </c>
      <c r="BY617" s="30">
        <v>2</v>
      </c>
      <c r="BZ617" s="30">
        <v>2</v>
      </c>
      <c r="CA617" s="30">
        <v>1</v>
      </c>
      <c r="CB617" s="30"/>
      <c r="CC617" s="185">
        <f>COUNTIF(BJ617:CA617,"2")</f>
        <v>15</v>
      </c>
      <c r="CD617" s="186">
        <f t="shared" ref="CD617" si="2058">CC617/(CC617+CE617+CG617+CI617)</f>
        <v>0.83333333333333337</v>
      </c>
      <c r="CE617" s="185">
        <f>COUNTIF(BJ617:CA617,"1")</f>
        <v>3</v>
      </c>
      <c r="CF617" s="186">
        <f t="shared" ref="CF617" si="2059">CE617/(CC617+CE617+CG617+CI617)</f>
        <v>0.16666666666666666</v>
      </c>
      <c r="CG617" s="185">
        <f>COUNTIF(BJ617:CA617,"0")</f>
        <v>0</v>
      </c>
      <c r="CH617" s="186">
        <f t="shared" ref="CH617" si="2060">CG617/(CC617+CE617+CG617+CI617)</f>
        <v>0</v>
      </c>
      <c r="CI617" s="185">
        <f>COUNTIF(BJ617:CA617,"KĐG")</f>
        <v>0</v>
      </c>
      <c r="CJ617" s="186">
        <f t="shared" ref="CJ617" si="2061">CI617/(CC617+CE617+CG617+CI617)</f>
        <v>0</v>
      </c>
      <c r="CK617" s="187">
        <f t="shared" ref="CK617" si="2062">(((CC617*2)+(CE617*1)+(CG617*0)))/(CC617+CE617+CG617)</f>
        <v>1.8333333333333333</v>
      </c>
      <c r="CL617" s="169" t="str">
        <f t="shared" ref="CL617" si="2063">IF(CJ617&gt;=50%,"KĐG",IF(CK617&gt;=1.6,"ĐMT",IF(CK617&gt;=1,"CCG","CĐ")))</f>
        <v>ĐMT</v>
      </c>
      <c r="CM617" s="30"/>
      <c r="CN617" s="30"/>
      <c r="CO617" s="130"/>
      <c r="CP617" s="130"/>
      <c r="CQ617" s="130"/>
      <c r="CR617" s="130"/>
      <c r="CS617" s="130"/>
      <c r="CT617" s="130"/>
      <c r="CU617" s="130"/>
      <c r="CV617" s="130"/>
      <c r="CW617" s="130"/>
      <c r="CX617" s="130"/>
      <c r="CY617" s="30"/>
      <c r="CZ617" s="30"/>
      <c r="DA617" s="30"/>
      <c r="DB617" s="30"/>
      <c r="DC617" s="30"/>
      <c r="DD617" s="30"/>
      <c r="DE617" s="30"/>
      <c r="DF617" s="30"/>
      <c r="DG617" s="30"/>
      <c r="DH617" s="135"/>
      <c r="DI617" s="30"/>
      <c r="DJ617" s="30"/>
      <c r="DK617" s="30"/>
      <c r="DL617" s="30"/>
      <c r="DM617" s="30"/>
      <c r="DN617" s="30"/>
      <c r="DO617" s="30"/>
      <c r="DP617" s="30"/>
      <c r="DQ617" s="30"/>
      <c r="DR617" s="135"/>
      <c r="DS617" s="30"/>
      <c r="DT617" s="30"/>
      <c r="DU617" s="30"/>
      <c r="DV617" s="130"/>
      <c r="DW617" s="130"/>
      <c r="DX617" s="130"/>
      <c r="DY617" s="130"/>
      <c r="DZ617" s="130"/>
      <c r="EA617" s="130"/>
      <c r="EB617" s="130"/>
      <c r="EC617" s="130"/>
      <c r="ED617" s="130"/>
      <c r="EE617" s="130"/>
      <c r="EF617" s="130"/>
      <c r="EG617" s="130"/>
      <c r="EH617" s="130"/>
      <c r="EI617" s="130"/>
      <c r="EJ617" s="130"/>
      <c r="EK617" s="130"/>
      <c r="EL617" s="130"/>
      <c r="EM617" s="130"/>
      <c r="EN617" s="130"/>
      <c r="EO617" s="130"/>
      <c r="EP617" s="30"/>
      <c r="EQ617" s="30"/>
      <c r="ER617" s="30"/>
      <c r="ES617" s="30"/>
      <c r="ET617" s="30"/>
      <c r="EU617" s="30"/>
      <c r="EV617" s="30"/>
      <c r="EW617" s="30"/>
      <c r="EX617" s="30"/>
      <c r="EY617" s="135"/>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c r="IM617" s="30"/>
      <c r="IN617" s="30"/>
      <c r="IO617" s="30"/>
      <c r="IP617" s="30"/>
      <c r="IQ617" s="30"/>
      <c r="IR617" s="30"/>
      <c r="IS617" s="30"/>
      <c r="IT617" s="30"/>
      <c r="IU617" s="30"/>
      <c r="IV617" s="30"/>
      <c r="IW617" s="30"/>
      <c r="IX617" s="30"/>
      <c r="IY617" s="30"/>
      <c r="IZ617" s="30"/>
      <c r="JA617" s="30"/>
      <c r="JB617" s="30"/>
      <c r="JC617" s="30"/>
      <c r="JD617" s="30"/>
      <c r="JE617" s="30"/>
      <c r="JF617" s="30"/>
      <c r="JG617" s="30"/>
      <c r="JH617" s="30"/>
      <c r="JI617" s="30"/>
      <c r="JJ617" s="30"/>
      <c r="JK617" s="30"/>
      <c r="JL617" s="30"/>
      <c r="JM617" s="30"/>
      <c r="JN617" s="30"/>
      <c r="JO617" s="30"/>
      <c r="JP617" s="30"/>
      <c r="JQ617" s="30"/>
      <c r="JR617" s="30"/>
      <c r="JS617" s="30"/>
      <c r="JT617" s="30"/>
      <c r="JU617" s="30"/>
      <c r="JV617" s="30"/>
      <c r="JW617" s="30"/>
      <c r="JX617" s="30"/>
      <c r="JY617" s="30"/>
      <c r="JZ617" s="30"/>
      <c r="KA617" s="30"/>
      <c r="KB617" s="30"/>
      <c r="KC617" s="30"/>
      <c r="KD617" s="30"/>
      <c r="KE617" s="30"/>
      <c r="KF617" s="30"/>
      <c r="KG617" s="30"/>
      <c r="KH617" s="30"/>
      <c r="KI617" s="30"/>
      <c r="KJ617" s="30"/>
      <c r="KK617" s="30"/>
      <c r="KL617" s="30"/>
      <c r="KM617" s="30"/>
      <c r="KN617" s="30"/>
      <c r="KO617" s="30"/>
      <c r="KP617" s="30"/>
      <c r="KQ617" s="30"/>
      <c r="KR617" s="30"/>
      <c r="KS617" s="30"/>
      <c r="KT617" s="30"/>
      <c r="KU617" s="30"/>
      <c r="KV617" s="30"/>
      <c r="KW617" s="30"/>
      <c r="KX617" s="30"/>
      <c r="KY617" s="30"/>
      <c r="KZ617" s="30"/>
      <c r="LA617" s="30"/>
      <c r="LB617" s="30"/>
      <c r="LC617" s="30"/>
      <c r="LD617" s="130"/>
      <c r="LE617" s="130"/>
      <c r="LF617" s="130"/>
      <c r="LG617" s="130"/>
      <c r="LH617" s="130"/>
      <c r="LI617" s="130"/>
      <c r="LJ617" s="130"/>
      <c r="LK617" s="130"/>
      <c r="LL617" s="130"/>
      <c r="LM617" s="130"/>
      <c r="LN617" s="130"/>
      <c r="LO617" s="130"/>
      <c r="LP617" s="130"/>
      <c r="LQ617" s="130"/>
      <c r="LR617" s="130"/>
      <c r="LS617" s="130"/>
      <c r="LT617" s="130"/>
      <c r="LU617" s="130"/>
      <c r="LV617" s="130"/>
      <c r="LW617" s="130"/>
      <c r="LX617" s="135"/>
      <c r="LY617" s="30"/>
      <c r="LZ617" s="30"/>
      <c r="MA617" s="30"/>
      <c r="MB617" s="30"/>
      <c r="MC617" s="30"/>
      <c r="MD617" s="30"/>
      <c r="ME617" s="30"/>
      <c r="MF617" s="30"/>
      <c r="MG617" s="30"/>
      <c r="MH617" s="30"/>
      <c r="MI617" s="30"/>
      <c r="MJ617" s="30"/>
      <c r="MK617" s="30"/>
      <c r="ML617" s="30"/>
      <c r="MM617" s="30"/>
      <c r="MN617" s="30"/>
      <c r="MO617" s="30"/>
      <c r="MP617" s="30"/>
      <c r="MQ617" s="30"/>
      <c r="MR617" s="30"/>
      <c r="MS617" s="30"/>
      <c r="MT617" s="30"/>
      <c r="MU617" s="30"/>
      <c r="MV617" s="30"/>
      <c r="MW617" s="30"/>
      <c r="MX617" s="30"/>
      <c r="MY617" s="30"/>
      <c r="MZ617" s="30"/>
      <c r="NA617" s="30"/>
      <c r="NB617" s="30"/>
      <c r="NC617" s="135"/>
      <c r="ND617" s="30"/>
      <c r="NE617" s="30"/>
      <c r="NF617" s="30"/>
      <c r="NG617" s="30"/>
      <c r="NH617" s="30"/>
      <c r="NI617" s="30"/>
      <c r="NJ617" s="30"/>
      <c r="NK617" s="30"/>
      <c r="NL617" s="30"/>
      <c r="NM617" s="30"/>
      <c r="NN617" s="30"/>
      <c r="NO617" s="30"/>
      <c r="NP617" s="30"/>
      <c r="NQ617" s="30"/>
      <c r="NR617" s="30"/>
      <c r="NS617" s="30"/>
      <c r="NT617" s="30"/>
      <c r="NU617" s="30"/>
      <c r="NV617" s="30"/>
      <c r="NW617" s="30"/>
      <c r="NX617" s="30"/>
      <c r="NY617" s="30"/>
      <c r="NZ617" s="30"/>
      <c r="OA617" s="30"/>
      <c r="OB617" s="30"/>
      <c r="OC617" s="30"/>
      <c r="OD617" s="30"/>
      <c r="OE617" s="30"/>
      <c r="OF617" s="30"/>
      <c r="OG617" s="30"/>
      <c r="OH617" s="30"/>
      <c r="OI617" s="30"/>
      <c r="OJ617" s="30"/>
      <c r="OK617" s="30"/>
      <c r="OL617" s="30"/>
      <c r="OM617" s="30">
        <f t="shared" si="2057"/>
        <v>1</v>
      </c>
      <c r="ON617" s="80"/>
    </row>
    <row r="618" spans="1:404" ht="46.5" hidden="1" customHeight="1">
      <c r="A618" s="317"/>
      <c r="B618" s="80">
        <v>175</v>
      </c>
      <c r="C618" s="16" t="s">
        <v>442</v>
      </c>
      <c r="D618" s="16" t="s">
        <v>2</v>
      </c>
      <c r="E618" s="16" t="s">
        <v>443</v>
      </c>
      <c r="F618" s="82" t="s">
        <v>2</v>
      </c>
      <c r="G618" s="33"/>
      <c r="H618" s="89" t="s">
        <v>845</v>
      </c>
      <c r="I618" s="57" t="s">
        <v>1200</v>
      </c>
      <c r="J618" s="79"/>
      <c r="K618" s="30" t="s">
        <v>636</v>
      </c>
      <c r="L618" s="30" t="s">
        <v>957</v>
      </c>
      <c r="M618" s="29" t="s">
        <v>987</v>
      </c>
      <c r="N618" s="93" t="s">
        <v>639</v>
      </c>
      <c r="O618" s="301"/>
      <c r="P618" s="79"/>
      <c r="Q618" s="30"/>
      <c r="R618" s="30"/>
      <c r="S618" s="30" t="s">
        <v>27</v>
      </c>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152" t="s">
        <v>1083</v>
      </c>
      <c r="CN618" s="152" t="s">
        <v>1083</v>
      </c>
      <c r="CO618" s="152" t="s">
        <v>1083</v>
      </c>
      <c r="CP618" s="30">
        <v>2</v>
      </c>
      <c r="CQ618" s="30">
        <v>1</v>
      </c>
      <c r="CR618" s="30">
        <v>2</v>
      </c>
      <c r="CS618" s="30">
        <v>2</v>
      </c>
      <c r="CT618" s="23">
        <v>2</v>
      </c>
      <c r="CU618" s="23">
        <v>2</v>
      </c>
      <c r="CV618" s="30">
        <v>2</v>
      </c>
      <c r="CW618" s="30">
        <v>1</v>
      </c>
      <c r="CX618" s="30">
        <v>2</v>
      </c>
      <c r="CY618" s="30">
        <v>2</v>
      </c>
      <c r="CZ618" s="30">
        <v>2</v>
      </c>
      <c r="DA618" s="23">
        <v>2</v>
      </c>
      <c r="DB618" s="30">
        <v>2</v>
      </c>
      <c r="DC618" s="23">
        <v>1</v>
      </c>
      <c r="DD618" s="30">
        <v>2</v>
      </c>
      <c r="DE618" s="30">
        <v>2</v>
      </c>
      <c r="DF618" s="30">
        <v>2</v>
      </c>
      <c r="DG618" s="30"/>
      <c r="DH618" s="201">
        <f>COUNTIF(CP618:DG618,"2")</f>
        <v>14</v>
      </c>
      <c r="DI618" s="198">
        <f t="shared" ref="DI618" si="2064">DH618/(DH618+DJ618+DL618+DN618)</f>
        <v>0.82352941176470584</v>
      </c>
      <c r="DJ618" s="201">
        <f>COUNTIF(CP618:DG618,"1")</f>
        <v>3</v>
      </c>
      <c r="DK618" s="198">
        <f t="shared" ref="DK618" si="2065">DJ618/(DH618+DJ618+DL618+DN618)</f>
        <v>0.17647058823529413</v>
      </c>
      <c r="DL618" s="201">
        <f>COUNTIF(CP618:DG618,"0")</f>
        <v>0</v>
      </c>
      <c r="DM618" s="198">
        <f t="shared" ref="DM618" si="2066">DL618/(DH618+DJ618+DL618+DN618)</f>
        <v>0</v>
      </c>
      <c r="DN618" s="201">
        <f>COUNTIF(CP618:DG618,"KĐG")</f>
        <v>0</v>
      </c>
      <c r="DO618" s="198">
        <f t="shared" ref="DO618" si="2067">DN618/(DH618+DJ618+DL618+DN618)</f>
        <v>0</v>
      </c>
      <c r="DP618" s="199">
        <f t="shared" ref="DP618" si="2068">(((DH618*2)+(DJ618*1)+(DL618*0)))/(DH618+DJ618+DL618)</f>
        <v>1.8235294117647058</v>
      </c>
      <c r="DQ618" s="169" t="str">
        <f t="shared" ref="DQ618" si="2069">IF(DO618&gt;=50%,"KĐG",IF(DP618&gt;=1.6,"ĐMT",IF(DP618&gt;=1,"CCG","CĐ")))</f>
        <v>ĐMT</v>
      </c>
      <c r="DR618" s="135"/>
      <c r="DS618" s="30"/>
      <c r="DT618" s="30"/>
      <c r="DU618" s="30"/>
      <c r="DV618" s="130"/>
      <c r="DW618" s="130"/>
      <c r="DX618" s="130"/>
      <c r="DY618" s="130"/>
      <c r="DZ618" s="130"/>
      <c r="EA618" s="130"/>
      <c r="EB618" s="130"/>
      <c r="EC618" s="130"/>
      <c r="ED618" s="130"/>
      <c r="EE618" s="130"/>
      <c r="EF618" s="130"/>
      <c r="EG618" s="130"/>
      <c r="EH618" s="130"/>
      <c r="EI618" s="130"/>
      <c r="EJ618" s="130"/>
      <c r="EK618" s="130"/>
      <c r="EL618" s="130"/>
      <c r="EM618" s="130"/>
      <c r="EN618" s="130"/>
      <c r="EO618" s="130"/>
      <c r="EP618" s="30"/>
      <c r="EQ618" s="30"/>
      <c r="ER618" s="30"/>
      <c r="ES618" s="30"/>
      <c r="ET618" s="30"/>
      <c r="EU618" s="30"/>
      <c r="EV618" s="30"/>
      <c r="EW618" s="30"/>
      <c r="EX618" s="30"/>
      <c r="EY618" s="135"/>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c r="JW618" s="30"/>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130"/>
      <c r="LE618" s="130"/>
      <c r="LF618" s="130"/>
      <c r="LG618" s="130"/>
      <c r="LH618" s="130"/>
      <c r="LI618" s="130"/>
      <c r="LJ618" s="130"/>
      <c r="LK618" s="130"/>
      <c r="LL618" s="130"/>
      <c r="LM618" s="130"/>
      <c r="LN618" s="130"/>
      <c r="LO618" s="130"/>
      <c r="LP618" s="130"/>
      <c r="LQ618" s="130"/>
      <c r="LR618" s="130"/>
      <c r="LS618" s="130"/>
      <c r="LT618" s="130"/>
      <c r="LU618" s="130"/>
      <c r="LV618" s="130"/>
      <c r="LW618" s="130"/>
      <c r="LX618" s="135"/>
      <c r="LY618" s="30"/>
      <c r="LZ618" s="30"/>
      <c r="MA618" s="30"/>
      <c r="MB618" s="30"/>
      <c r="MC618" s="30"/>
      <c r="MD618" s="30"/>
      <c r="ME618" s="30"/>
      <c r="MF618" s="30"/>
      <c r="MG618" s="30"/>
      <c r="MH618" s="30"/>
      <c r="MI618" s="30"/>
      <c r="MJ618" s="30"/>
      <c r="MK618" s="30"/>
      <c r="ML618" s="30"/>
      <c r="MM618" s="30"/>
      <c r="MN618" s="30"/>
      <c r="MO618" s="30"/>
      <c r="MP618" s="30"/>
      <c r="MQ618" s="30"/>
      <c r="MR618" s="30"/>
      <c r="MS618" s="30"/>
      <c r="MT618" s="30"/>
      <c r="MU618" s="30"/>
      <c r="MV618" s="30"/>
      <c r="MW618" s="30"/>
      <c r="MX618" s="30"/>
      <c r="MY618" s="30"/>
      <c r="MZ618" s="30"/>
      <c r="NA618" s="30"/>
      <c r="NB618" s="30"/>
      <c r="NC618" s="135"/>
      <c r="ND618" s="30"/>
      <c r="NE618" s="30"/>
      <c r="NF618" s="30"/>
      <c r="NG618" s="30"/>
      <c r="NH618" s="30"/>
      <c r="NI618" s="30"/>
      <c r="NJ618" s="30"/>
      <c r="NK618" s="30"/>
      <c r="NL618" s="30"/>
      <c r="NM618" s="30"/>
      <c r="NN618" s="30"/>
      <c r="NO618" s="30"/>
      <c r="NP618" s="30"/>
      <c r="NQ618" s="30"/>
      <c r="NR618" s="30"/>
      <c r="NS618" s="30"/>
      <c r="NT618" s="30"/>
      <c r="NU618" s="30"/>
      <c r="NV618" s="30"/>
      <c r="NW618" s="30"/>
      <c r="NX618" s="30"/>
      <c r="NY618" s="30"/>
      <c r="NZ618" s="30"/>
      <c r="OA618" s="30"/>
      <c r="OB618" s="30"/>
      <c r="OC618" s="30"/>
      <c r="OD618" s="30"/>
      <c r="OE618" s="30"/>
      <c r="OF618" s="30"/>
      <c r="OG618" s="30"/>
      <c r="OH618" s="30"/>
      <c r="OI618" s="30"/>
      <c r="OJ618" s="30"/>
      <c r="OK618" s="30"/>
      <c r="OL618" s="30"/>
      <c r="OM618" s="30">
        <f t="shared" si="2057"/>
        <v>1</v>
      </c>
      <c r="ON618" s="80"/>
    </row>
    <row r="619" spans="1:404" ht="36" hidden="1" customHeight="1">
      <c r="A619" s="317"/>
      <c r="B619" s="80">
        <v>175</v>
      </c>
      <c r="C619" s="16" t="s">
        <v>442</v>
      </c>
      <c r="D619" s="16" t="s">
        <v>2</v>
      </c>
      <c r="E619" s="16" t="s">
        <v>443</v>
      </c>
      <c r="F619" s="82" t="s">
        <v>2</v>
      </c>
      <c r="G619" s="16"/>
      <c r="H619" s="89" t="s">
        <v>846</v>
      </c>
      <c r="I619" s="57" t="s">
        <v>1245</v>
      </c>
      <c r="J619" s="79"/>
      <c r="K619" s="30" t="s">
        <v>636</v>
      </c>
      <c r="L619" s="30" t="s">
        <v>957</v>
      </c>
      <c r="M619" s="29" t="s">
        <v>987</v>
      </c>
      <c r="N619" s="93" t="s">
        <v>639</v>
      </c>
      <c r="O619" s="301"/>
      <c r="P619" s="79"/>
      <c r="Q619" s="30"/>
      <c r="R619" s="30"/>
      <c r="S619" s="30"/>
      <c r="T619" s="30" t="s">
        <v>27</v>
      </c>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130"/>
      <c r="CP619" s="130"/>
      <c r="CQ619" s="130"/>
      <c r="CR619" s="130"/>
      <c r="CS619" s="130"/>
      <c r="CT619" s="130"/>
      <c r="CU619" s="130"/>
      <c r="CV619" s="130"/>
      <c r="CW619" s="130"/>
      <c r="CX619" s="130"/>
      <c r="CY619" s="30"/>
      <c r="CZ619" s="30"/>
      <c r="DA619" s="30"/>
      <c r="DB619" s="30"/>
      <c r="DC619" s="30"/>
      <c r="DD619" s="30"/>
      <c r="DE619" s="30"/>
      <c r="DF619" s="30"/>
      <c r="DG619" s="30"/>
      <c r="DH619" s="135"/>
      <c r="DI619" s="30"/>
      <c r="DJ619" s="30"/>
      <c r="DK619" s="30"/>
      <c r="DL619" s="30"/>
      <c r="DM619" s="30"/>
      <c r="DN619" s="30"/>
      <c r="DO619" s="30"/>
      <c r="DP619" s="30"/>
      <c r="DQ619" s="30"/>
      <c r="DR619" s="152" t="s">
        <v>1072</v>
      </c>
      <c r="DS619" s="152" t="s">
        <v>1072</v>
      </c>
      <c r="DT619" s="152" t="s">
        <v>1072</v>
      </c>
      <c r="DU619" s="152" t="s">
        <v>1072</v>
      </c>
      <c r="DV619" s="152" t="s">
        <v>1072</v>
      </c>
      <c r="DW619" s="30">
        <v>2</v>
      </c>
      <c r="DX619" s="30">
        <v>2</v>
      </c>
      <c r="DY619" s="30">
        <v>2</v>
      </c>
      <c r="DZ619" s="30">
        <v>2</v>
      </c>
      <c r="EA619" s="23">
        <v>2</v>
      </c>
      <c r="EB619" s="23">
        <v>2</v>
      </c>
      <c r="EC619" s="30">
        <v>2</v>
      </c>
      <c r="ED619" s="30">
        <v>2</v>
      </c>
      <c r="EE619" s="30">
        <v>2</v>
      </c>
      <c r="EF619" s="30">
        <v>2</v>
      </c>
      <c r="EG619" s="30">
        <v>2</v>
      </c>
      <c r="EH619" s="23">
        <v>2</v>
      </c>
      <c r="EI619" s="30">
        <v>2</v>
      </c>
      <c r="EJ619" s="23">
        <v>2</v>
      </c>
      <c r="EK619" s="30">
        <v>2</v>
      </c>
      <c r="EL619" s="30">
        <v>2</v>
      </c>
      <c r="EM619" s="30">
        <v>2</v>
      </c>
      <c r="EN619" s="30"/>
      <c r="EO619" s="208">
        <f>COUNTIF(DW619:EN619,"2")</f>
        <v>17</v>
      </c>
      <c r="EP619" s="207">
        <f t="shared" ref="EP619" si="2070">EO619/(EO619+EQ619+ES619+EU619)</f>
        <v>1</v>
      </c>
      <c r="EQ619" s="208">
        <f>COUNTIF(DW619:EN619,"1")</f>
        <v>0</v>
      </c>
      <c r="ER619" s="207">
        <f t="shared" ref="ER619" si="2071">EQ619/(EO619+EQ619+ES619+EU619)</f>
        <v>0</v>
      </c>
      <c r="ES619" s="208">
        <f>COUNTIF(DW619:EN619,"0")</f>
        <v>0</v>
      </c>
      <c r="ET619" s="207">
        <f t="shared" ref="ET619" si="2072">ES619/(EO619+EQ619+ES619+EU619)</f>
        <v>0</v>
      </c>
      <c r="EU619" s="208">
        <f>COUNTIF(DW619:EN619,"KĐG")</f>
        <v>0</v>
      </c>
      <c r="EV619" s="207">
        <f t="shared" ref="EV619" si="2073">EU619/(EO619+EQ619+ES619+EU619)</f>
        <v>0</v>
      </c>
      <c r="EW619" s="209">
        <f t="shared" ref="EW619" si="2074">(((EO619*2)+(EQ619*1)+(ES619*0)))/(EO619+EQ619+ES619)</f>
        <v>2</v>
      </c>
      <c r="EX619" s="169" t="str">
        <f t="shared" ref="EX619" si="2075">IF(EV619&gt;=50%,"KĐG",IF(EW619&gt;=1.6,"ĐMT",IF(EW619&gt;=1,"CCG","CĐ")))</f>
        <v>ĐMT</v>
      </c>
      <c r="EY619" s="135"/>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c r="JW619" s="30"/>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130"/>
      <c r="LE619" s="130"/>
      <c r="LF619" s="130"/>
      <c r="LG619" s="130"/>
      <c r="LH619" s="130"/>
      <c r="LI619" s="130"/>
      <c r="LJ619" s="130"/>
      <c r="LK619" s="130"/>
      <c r="LL619" s="130"/>
      <c r="LM619" s="130"/>
      <c r="LN619" s="130"/>
      <c r="LO619" s="130"/>
      <c r="LP619" s="130"/>
      <c r="LQ619" s="130"/>
      <c r="LR619" s="130"/>
      <c r="LS619" s="130"/>
      <c r="LT619" s="130"/>
      <c r="LU619" s="130"/>
      <c r="LV619" s="130"/>
      <c r="LW619" s="130"/>
      <c r="LX619" s="135"/>
      <c r="LY619" s="30"/>
      <c r="LZ619" s="30"/>
      <c r="MA619" s="30"/>
      <c r="MB619" s="30"/>
      <c r="MC619" s="30"/>
      <c r="MD619" s="30"/>
      <c r="ME619" s="30"/>
      <c r="MF619" s="30"/>
      <c r="MG619" s="30"/>
      <c r="MH619" s="30"/>
      <c r="MI619" s="30"/>
      <c r="MJ619" s="30"/>
      <c r="MK619" s="30"/>
      <c r="ML619" s="30"/>
      <c r="MM619" s="30"/>
      <c r="MN619" s="30"/>
      <c r="MO619" s="30"/>
      <c r="MP619" s="30"/>
      <c r="MQ619" s="30"/>
      <c r="MR619" s="30"/>
      <c r="MS619" s="30"/>
      <c r="MT619" s="30"/>
      <c r="MU619" s="30"/>
      <c r="MV619" s="30"/>
      <c r="MW619" s="30"/>
      <c r="MX619" s="30"/>
      <c r="MY619" s="30"/>
      <c r="MZ619" s="30"/>
      <c r="NA619" s="30"/>
      <c r="NB619" s="30"/>
      <c r="NC619" s="135"/>
      <c r="ND619" s="30"/>
      <c r="NE619" s="30"/>
      <c r="NF619" s="30"/>
      <c r="NG619" s="30"/>
      <c r="NH619" s="30"/>
      <c r="NI619" s="30"/>
      <c r="NJ619" s="30"/>
      <c r="NK619" s="30"/>
      <c r="NL619" s="30"/>
      <c r="NM619" s="30"/>
      <c r="NN619" s="30"/>
      <c r="NO619" s="30"/>
      <c r="NP619" s="30"/>
      <c r="NQ619" s="30"/>
      <c r="NR619" s="30"/>
      <c r="NS619" s="30"/>
      <c r="NT619" s="30"/>
      <c r="NU619" s="30"/>
      <c r="NV619" s="30"/>
      <c r="NW619" s="30"/>
      <c r="NX619" s="30"/>
      <c r="NY619" s="30"/>
      <c r="NZ619" s="30"/>
      <c r="OA619" s="30"/>
      <c r="OB619" s="30"/>
      <c r="OC619" s="30"/>
      <c r="OD619" s="30"/>
      <c r="OE619" s="30"/>
      <c r="OF619" s="30"/>
      <c r="OG619" s="30"/>
      <c r="OH619" s="30"/>
      <c r="OI619" s="30"/>
      <c r="OJ619" s="30"/>
      <c r="OK619" s="30"/>
      <c r="OL619" s="30"/>
      <c r="OM619" s="30">
        <f t="shared" si="2057"/>
        <v>1</v>
      </c>
      <c r="ON619" s="80"/>
    </row>
    <row r="620" spans="1:404" ht="38.25" hidden="1" customHeight="1">
      <c r="A620" s="317"/>
      <c r="B620" s="80">
        <v>175</v>
      </c>
      <c r="C620" s="16" t="s">
        <v>442</v>
      </c>
      <c r="D620" s="16" t="s">
        <v>2</v>
      </c>
      <c r="E620" s="16" t="s">
        <v>443</v>
      </c>
      <c r="F620" s="82" t="s">
        <v>2</v>
      </c>
      <c r="G620" s="16"/>
      <c r="H620" s="89" t="s">
        <v>847</v>
      </c>
      <c r="I620" s="57" t="s">
        <v>1285</v>
      </c>
      <c r="J620" s="79"/>
      <c r="K620" s="30" t="s">
        <v>636</v>
      </c>
      <c r="L620" s="30" t="s">
        <v>957</v>
      </c>
      <c r="M620" s="29" t="s">
        <v>987</v>
      </c>
      <c r="N620" s="93" t="s">
        <v>639</v>
      </c>
      <c r="O620" s="301"/>
      <c r="P620" s="79"/>
      <c r="Q620" s="30"/>
      <c r="R620" s="30"/>
      <c r="S620" s="30"/>
      <c r="T620" s="30"/>
      <c r="U620" s="30" t="s">
        <v>27</v>
      </c>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130"/>
      <c r="CP620" s="130"/>
      <c r="CQ620" s="130"/>
      <c r="CR620" s="130"/>
      <c r="CS620" s="130"/>
      <c r="CT620" s="130"/>
      <c r="CU620" s="130"/>
      <c r="CV620" s="130"/>
      <c r="CW620" s="130"/>
      <c r="CX620" s="130"/>
      <c r="CY620" s="30"/>
      <c r="CZ620" s="30"/>
      <c r="DA620" s="30"/>
      <c r="DB620" s="30"/>
      <c r="DC620" s="30"/>
      <c r="DD620" s="30"/>
      <c r="DE620" s="30"/>
      <c r="DF620" s="30"/>
      <c r="DG620" s="30"/>
      <c r="DH620" s="135"/>
      <c r="DI620" s="30"/>
      <c r="DJ620" s="30"/>
      <c r="DK620" s="30"/>
      <c r="DL620" s="30"/>
      <c r="DM620" s="30"/>
      <c r="DN620" s="30"/>
      <c r="DO620" s="30"/>
      <c r="DP620" s="30"/>
      <c r="DQ620" s="30"/>
      <c r="DR620" s="135"/>
      <c r="DS620" s="30"/>
      <c r="DT620" s="30"/>
      <c r="DU620" s="30"/>
      <c r="DV620" s="130"/>
      <c r="DW620" s="130"/>
      <c r="DX620" s="130"/>
      <c r="DY620" s="130"/>
      <c r="DZ620" s="130"/>
      <c r="EA620" s="130"/>
      <c r="EB620" s="130"/>
      <c r="EC620" s="130"/>
      <c r="ED620" s="130"/>
      <c r="EE620" s="130"/>
      <c r="EF620" s="130"/>
      <c r="EG620" s="130"/>
      <c r="EH620" s="130"/>
      <c r="EI620" s="130"/>
      <c r="EJ620" s="130"/>
      <c r="EK620" s="130"/>
      <c r="EL620" s="130"/>
      <c r="EM620" s="130"/>
      <c r="EN620" s="130"/>
      <c r="EO620" s="130"/>
      <c r="EP620" s="30"/>
      <c r="EQ620" s="30"/>
      <c r="ER620" s="30"/>
      <c r="ES620" s="30"/>
      <c r="ET620" s="30"/>
      <c r="EU620" s="30"/>
      <c r="EV620" s="30"/>
      <c r="EW620" s="30"/>
      <c r="EX620" s="30"/>
      <c r="EY620" s="152" t="s">
        <v>1072</v>
      </c>
      <c r="EZ620" s="152" t="s">
        <v>1072</v>
      </c>
      <c r="FA620" s="152" t="s">
        <v>1072</v>
      </c>
      <c r="FB620" s="30">
        <v>2</v>
      </c>
      <c r="FC620" s="30">
        <v>2</v>
      </c>
      <c r="FD620" s="30">
        <v>2</v>
      </c>
      <c r="FE620" s="30">
        <v>2</v>
      </c>
      <c r="FF620" s="23">
        <v>2</v>
      </c>
      <c r="FG620" s="23">
        <v>2</v>
      </c>
      <c r="FH620" s="30">
        <v>2</v>
      </c>
      <c r="FI620" s="30">
        <v>2</v>
      </c>
      <c r="FJ620" s="30">
        <v>2</v>
      </c>
      <c r="FK620" s="30">
        <v>2</v>
      </c>
      <c r="FL620" s="30">
        <v>2</v>
      </c>
      <c r="FM620" s="23">
        <v>2</v>
      </c>
      <c r="FN620" s="30">
        <v>2</v>
      </c>
      <c r="FO620" s="23">
        <v>2</v>
      </c>
      <c r="FP620" s="30">
        <v>2</v>
      </c>
      <c r="FQ620" s="30">
        <v>2</v>
      </c>
      <c r="FR620" s="30">
        <v>2</v>
      </c>
      <c r="FS620" s="30"/>
      <c r="FT620" s="214">
        <f>COUNTIF(FB620:FS620,"2")</f>
        <v>17</v>
      </c>
      <c r="FU620" s="215">
        <f t="shared" ref="FU620" si="2076">FT620/(FT620+FV620+FX620+FZ620)</f>
        <v>1</v>
      </c>
      <c r="FV620" s="214">
        <f>COUNTIF(FB620:FS620,"1")</f>
        <v>0</v>
      </c>
      <c r="FW620" s="215">
        <f t="shared" ref="FW620" si="2077">FV620/(FT620+FV620+FX620+FZ620)</f>
        <v>0</v>
      </c>
      <c r="FX620" s="214">
        <f>COUNTIF(FB620:FS620,"0")</f>
        <v>0</v>
      </c>
      <c r="FY620" s="215">
        <f t="shared" ref="FY620" si="2078">FX620/(FT620+FV620+FX620+FZ620)</f>
        <v>0</v>
      </c>
      <c r="FZ620" s="214">
        <f>COUNTIF(FB620:FS620,"KĐG")</f>
        <v>0</v>
      </c>
      <c r="GA620" s="215">
        <f t="shared" ref="GA620" si="2079">FZ620/(FT620+FV620+FX620+FZ620)</f>
        <v>0</v>
      </c>
      <c r="GB620" s="216">
        <f t="shared" ref="GB620" si="2080">(((FT620*2)+(FV620*1)+(FX620*0)))/(FT620+FV620+FX620)</f>
        <v>2</v>
      </c>
      <c r="GC620" s="169" t="str">
        <f t="shared" ref="GC620" si="2081">IF(GA620&gt;=50%,"KĐG",IF(GB620&gt;=1.6,"ĐMT",IF(GB620&gt;=1,"CCG","CĐ")))</f>
        <v>ĐMT</v>
      </c>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130"/>
      <c r="LE620" s="130"/>
      <c r="LF620" s="130"/>
      <c r="LG620" s="130"/>
      <c r="LH620" s="130"/>
      <c r="LI620" s="130"/>
      <c r="LJ620" s="130"/>
      <c r="LK620" s="130"/>
      <c r="LL620" s="130"/>
      <c r="LM620" s="130"/>
      <c r="LN620" s="130"/>
      <c r="LO620" s="130"/>
      <c r="LP620" s="130"/>
      <c r="LQ620" s="130"/>
      <c r="LR620" s="130"/>
      <c r="LS620" s="130"/>
      <c r="LT620" s="130"/>
      <c r="LU620" s="130"/>
      <c r="LV620" s="130"/>
      <c r="LW620" s="130"/>
      <c r="LX620" s="135"/>
      <c r="LY620" s="30"/>
      <c r="LZ620" s="30"/>
      <c r="MA620" s="30"/>
      <c r="MB620" s="30"/>
      <c r="MC620" s="30"/>
      <c r="MD620" s="30"/>
      <c r="ME620" s="30"/>
      <c r="MF620" s="30"/>
      <c r="MG620" s="30"/>
      <c r="MH620" s="30"/>
      <c r="MI620" s="30"/>
      <c r="MJ620" s="30"/>
      <c r="MK620" s="30"/>
      <c r="ML620" s="30"/>
      <c r="MM620" s="30"/>
      <c r="MN620" s="30"/>
      <c r="MO620" s="30"/>
      <c r="MP620" s="30"/>
      <c r="MQ620" s="30"/>
      <c r="MR620" s="30"/>
      <c r="MS620" s="30"/>
      <c r="MT620" s="30"/>
      <c r="MU620" s="30"/>
      <c r="MV620" s="30"/>
      <c r="MW620" s="30"/>
      <c r="MX620" s="30"/>
      <c r="MY620" s="30"/>
      <c r="MZ620" s="30"/>
      <c r="NA620" s="30"/>
      <c r="NB620" s="30"/>
      <c r="NC620" s="135"/>
      <c r="ND620" s="30"/>
      <c r="NE620" s="30"/>
      <c r="NF620" s="30"/>
      <c r="NG620" s="30"/>
      <c r="NH620" s="30"/>
      <c r="NI620" s="30"/>
      <c r="NJ620" s="30"/>
      <c r="NK620" s="30"/>
      <c r="NL620" s="30"/>
      <c r="NM620" s="30"/>
      <c r="NN620" s="30"/>
      <c r="NO620" s="30"/>
      <c r="NP620" s="30"/>
      <c r="NQ620" s="30"/>
      <c r="NR620" s="30"/>
      <c r="NS620" s="30"/>
      <c r="NT620" s="30"/>
      <c r="NU620" s="30"/>
      <c r="NV620" s="30"/>
      <c r="NW620" s="30"/>
      <c r="NX620" s="30"/>
      <c r="NY620" s="30"/>
      <c r="NZ620" s="30"/>
      <c r="OA620" s="30"/>
      <c r="OB620" s="30"/>
      <c r="OC620" s="30"/>
      <c r="OD620" s="30"/>
      <c r="OE620" s="30"/>
      <c r="OF620" s="30"/>
      <c r="OG620" s="30"/>
      <c r="OH620" s="30"/>
      <c r="OI620" s="30"/>
      <c r="OJ620" s="30"/>
      <c r="OK620" s="30"/>
      <c r="OL620" s="30"/>
      <c r="OM620" s="30">
        <f t="shared" si="2057"/>
        <v>1</v>
      </c>
      <c r="ON620" s="80"/>
    </row>
    <row r="621" spans="1:404" ht="38.25" hidden="1" customHeight="1">
      <c r="A621" s="317"/>
      <c r="B621" s="80">
        <v>175</v>
      </c>
      <c r="C621" s="16" t="s">
        <v>442</v>
      </c>
      <c r="D621" s="16" t="s">
        <v>2</v>
      </c>
      <c r="E621" s="16" t="s">
        <v>443</v>
      </c>
      <c r="F621" s="82" t="s">
        <v>2</v>
      </c>
      <c r="G621" s="16"/>
      <c r="H621" s="89" t="s">
        <v>848</v>
      </c>
      <c r="I621" s="57" t="s">
        <v>840</v>
      </c>
      <c r="J621" s="79"/>
      <c r="K621" s="30" t="s">
        <v>636</v>
      </c>
      <c r="L621" s="30" t="s">
        <v>957</v>
      </c>
      <c r="M621" s="29" t="s">
        <v>987</v>
      </c>
      <c r="N621" s="93" t="s">
        <v>639</v>
      </c>
      <c r="O621" s="301"/>
      <c r="P621" s="79"/>
      <c r="Q621" s="30"/>
      <c r="R621" s="30"/>
      <c r="S621" s="30"/>
      <c r="T621" s="30"/>
      <c r="U621" s="30"/>
      <c r="V621" s="30" t="s">
        <v>27</v>
      </c>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130"/>
      <c r="CP621" s="130"/>
      <c r="CQ621" s="130"/>
      <c r="CR621" s="130"/>
      <c r="CS621" s="130"/>
      <c r="CT621" s="130"/>
      <c r="CU621" s="130"/>
      <c r="CV621" s="130"/>
      <c r="CW621" s="130"/>
      <c r="CX621" s="130"/>
      <c r="CY621" s="30"/>
      <c r="CZ621" s="30"/>
      <c r="DA621" s="30"/>
      <c r="DB621" s="30"/>
      <c r="DC621" s="30"/>
      <c r="DD621" s="30"/>
      <c r="DE621" s="30"/>
      <c r="DF621" s="30"/>
      <c r="DG621" s="30"/>
      <c r="DH621" s="135"/>
      <c r="DI621" s="30"/>
      <c r="DJ621" s="30"/>
      <c r="DK621" s="30"/>
      <c r="DL621" s="30"/>
      <c r="DM621" s="30"/>
      <c r="DN621" s="30"/>
      <c r="DO621" s="30"/>
      <c r="DP621" s="30"/>
      <c r="DQ621" s="30"/>
      <c r="DR621" s="135"/>
      <c r="DS621" s="30"/>
      <c r="DT621" s="30"/>
      <c r="DU621" s="30"/>
      <c r="DV621" s="130"/>
      <c r="DW621" s="130"/>
      <c r="DX621" s="130"/>
      <c r="DY621" s="130"/>
      <c r="DZ621" s="130"/>
      <c r="EA621" s="130"/>
      <c r="EB621" s="130"/>
      <c r="EC621" s="130"/>
      <c r="ED621" s="130"/>
      <c r="EE621" s="130"/>
      <c r="EF621" s="130"/>
      <c r="EG621" s="130"/>
      <c r="EH621" s="130"/>
      <c r="EI621" s="130"/>
      <c r="EJ621" s="130"/>
      <c r="EK621" s="130"/>
      <c r="EL621" s="130"/>
      <c r="EM621" s="130"/>
      <c r="EN621" s="130"/>
      <c r="EO621" s="130"/>
      <c r="EP621" s="30"/>
      <c r="EQ621" s="30"/>
      <c r="ER621" s="30"/>
      <c r="ES621" s="30"/>
      <c r="ET621" s="30"/>
      <c r="EU621" s="30"/>
      <c r="EV621" s="30"/>
      <c r="EW621" s="30"/>
      <c r="EX621" s="30"/>
      <c r="EY621" s="135"/>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152" t="s">
        <v>1072</v>
      </c>
      <c r="GE621" s="152" t="s">
        <v>1072</v>
      </c>
      <c r="GF621" s="30">
        <v>2</v>
      </c>
      <c r="GG621" s="30">
        <v>2</v>
      </c>
      <c r="GH621" s="30">
        <v>2</v>
      </c>
      <c r="GI621" s="30">
        <v>2</v>
      </c>
      <c r="GJ621" s="30">
        <v>2</v>
      </c>
      <c r="GK621" s="30">
        <v>2</v>
      </c>
      <c r="GL621" s="30">
        <v>2</v>
      </c>
      <c r="GM621" s="30">
        <v>2</v>
      </c>
      <c r="GN621" s="30">
        <v>2</v>
      </c>
      <c r="GO621" s="30">
        <v>2</v>
      </c>
      <c r="GP621" s="30">
        <v>2</v>
      </c>
      <c r="GQ621" s="30">
        <v>2</v>
      </c>
      <c r="GR621" s="30">
        <v>2</v>
      </c>
      <c r="GS621" s="30">
        <v>2</v>
      </c>
      <c r="GT621" s="30">
        <v>2</v>
      </c>
      <c r="GU621" s="30">
        <v>2</v>
      </c>
      <c r="GV621" s="30">
        <v>2</v>
      </c>
      <c r="GW621" s="30"/>
      <c r="GX621" s="30">
        <v>2</v>
      </c>
      <c r="GY621" s="224">
        <f>COUNTIF(GF621:GX621,"2")</f>
        <v>18</v>
      </c>
      <c r="GZ621" s="225">
        <f t="shared" ref="GZ621" si="2082">GY621/(GY621+HA621+HC621+HE621)</f>
        <v>1</v>
      </c>
      <c r="HA621" s="224">
        <f>COUNTIF(GG621:GX621,"1")</f>
        <v>0</v>
      </c>
      <c r="HB621" s="225">
        <f t="shared" ref="HB621" si="2083">HA621/(GY621+HA621+HC621+HE621)</f>
        <v>0</v>
      </c>
      <c r="HC621" s="224">
        <f>COUNTIF(GG621:GX621,"0")</f>
        <v>0</v>
      </c>
      <c r="HD621" s="225">
        <f t="shared" ref="HD621" si="2084">HC621/(GY621+HA621+HC621+HE621)</f>
        <v>0</v>
      </c>
      <c r="HE621" s="224">
        <f>COUNTIF(GG621:GX621,"KĐG")</f>
        <v>0</v>
      </c>
      <c r="HF621" s="225">
        <f t="shared" ref="HF621" si="2085">HE621/(GY621+HA621+HC621+HE621)</f>
        <v>0</v>
      </c>
      <c r="HG621" s="226">
        <f t="shared" ref="HG621" si="2086">(((GY621*2)+(HA621*1)+(HC621*0)))/(GY621+HA621+HC621)</f>
        <v>2</v>
      </c>
      <c r="HH621" s="169" t="str">
        <f t="shared" ref="HH621" si="2087">IF(HF621&gt;=50%,"KĐG",IF(HG621&gt;=1.6,"ĐMT",IF(HG621&gt;=1,"CCG","CĐ")))</f>
        <v>ĐMT</v>
      </c>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c r="JW621" s="30"/>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130"/>
      <c r="LE621" s="130"/>
      <c r="LF621" s="130"/>
      <c r="LG621" s="130"/>
      <c r="LH621" s="130"/>
      <c r="LI621" s="130"/>
      <c r="LJ621" s="130"/>
      <c r="LK621" s="130"/>
      <c r="LL621" s="130"/>
      <c r="LM621" s="130"/>
      <c r="LN621" s="130"/>
      <c r="LO621" s="130"/>
      <c r="LP621" s="130"/>
      <c r="LQ621" s="130"/>
      <c r="LR621" s="130"/>
      <c r="LS621" s="130"/>
      <c r="LT621" s="130"/>
      <c r="LU621" s="130"/>
      <c r="LV621" s="130"/>
      <c r="LW621" s="130"/>
      <c r="LX621" s="135"/>
      <c r="LY621" s="30"/>
      <c r="LZ621" s="30"/>
      <c r="MA621" s="30"/>
      <c r="MB621" s="30"/>
      <c r="MC621" s="30"/>
      <c r="MD621" s="30"/>
      <c r="ME621" s="30"/>
      <c r="MF621" s="30"/>
      <c r="MG621" s="30"/>
      <c r="MH621" s="30"/>
      <c r="MI621" s="30"/>
      <c r="MJ621" s="30"/>
      <c r="MK621" s="30"/>
      <c r="ML621" s="30"/>
      <c r="MM621" s="30"/>
      <c r="MN621" s="30"/>
      <c r="MO621" s="30"/>
      <c r="MP621" s="30"/>
      <c r="MQ621" s="30"/>
      <c r="MR621" s="30"/>
      <c r="MS621" s="30"/>
      <c r="MT621" s="30"/>
      <c r="MU621" s="30"/>
      <c r="MV621" s="30"/>
      <c r="MW621" s="30"/>
      <c r="MX621" s="30"/>
      <c r="MY621" s="30"/>
      <c r="MZ621" s="30"/>
      <c r="NA621" s="30"/>
      <c r="NB621" s="30"/>
      <c r="NC621" s="135"/>
      <c r="ND621" s="30"/>
      <c r="NE621" s="30"/>
      <c r="NF621" s="30"/>
      <c r="NG621" s="30"/>
      <c r="NH621" s="30"/>
      <c r="NI621" s="30"/>
      <c r="NJ621" s="30"/>
      <c r="NK621" s="30"/>
      <c r="NL621" s="30"/>
      <c r="NM621" s="30"/>
      <c r="NN621" s="30"/>
      <c r="NO621" s="30"/>
      <c r="NP621" s="30"/>
      <c r="NQ621" s="30"/>
      <c r="NR621" s="30"/>
      <c r="NS621" s="30"/>
      <c r="NT621" s="30"/>
      <c r="NU621" s="30"/>
      <c r="NV621" s="30"/>
      <c r="NW621" s="30"/>
      <c r="NX621" s="30"/>
      <c r="NY621" s="30"/>
      <c r="NZ621" s="30"/>
      <c r="OA621" s="30"/>
      <c r="OB621" s="30"/>
      <c r="OC621" s="30"/>
      <c r="OD621" s="30"/>
      <c r="OE621" s="30"/>
      <c r="OF621" s="30"/>
      <c r="OG621" s="30"/>
      <c r="OH621" s="30"/>
      <c r="OI621" s="30"/>
      <c r="OJ621" s="30"/>
      <c r="OK621" s="30"/>
      <c r="OL621" s="30"/>
      <c r="OM621" s="30">
        <f t="shared" si="2057"/>
        <v>1</v>
      </c>
      <c r="ON621" s="80"/>
    </row>
    <row r="622" spans="1:404" ht="33.75" customHeight="1">
      <c r="A622" s="317"/>
      <c r="B622" s="80">
        <v>175</v>
      </c>
      <c r="C622" s="16" t="s">
        <v>442</v>
      </c>
      <c r="D622" s="16" t="s">
        <v>2</v>
      </c>
      <c r="E622" s="16" t="s">
        <v>443</v>
      </c>
      <c r="F622" s="82" t="s">
        <v>2</v>
      </c>
      <c r="G622" s="16"/>
      <c r="H622" s="89" t="s">
        <v>849</v>
      </c>
      <c r="I622" s="57" t="s">
        <v>1334</v>
      </c>
      <c r="J622" s="79"/>
      <c r="K622" s="30" t="s">
        <v>636</v>
      </c>
      <c r="L622" s="30" t="s">
        <v>957</v>
      </c>
      <c r="M622" s="29" t="s">
        <v>987</v>
      </c>
      <c r="N622" s="93" t="s">
        <v>639</v>
      </c>
      <c r="O622" s="301"/>
      <c r="P622" s="79"/>
      <c r="Q622" s="30"/>
      <c r="R622" s="30"/>
      <c r="S622" s="30"/>
      <c r="T622" s="30"/>
      <c r="U622" s="30"/>
      <c r="V622" s="30"/>
      <c r="W622" s="30" t="s">
        <v>27</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130"/>
      <c r="CP622" s="130"/>
      <c r="CQ622" s="130"/>
      <c r="CR622" s="130"/>
      <c r="CS622" s="130"/>
      <c r="CT622" s="130"/>
      <c r="CU622" s="130"/>
      <c r="CV622" s="130"/>
      <c r="CW622" s="130"/>
      <c r="CX622" s="130"/>
      <c r="CY622" s="30"/>
      <c r="CZ622" s="30"/>
      <c r="DA622" s="30"/>
      <c r="DB622" s="30"/>
      <c r="DC622" s="30"/>
      <c r="DD622" s="30"/>
      <c r="DE622" s="30"/>
      <c r="DF622" s="30"/>
      <c r="DG622" s="30"/>
      <c r="DH622" s="135"/>
      <c r="DI622" s="30"/>
      <c r="DJ622" s="30"/>
      <c r="DK622" s="30"/>
      <c r="DL622" s="30"/>
      <c r="DM622" s="30"/>
      <c r="DN622" s="30"/>
      <c r="DO622" s="30"/>
      <c r="DP622" s="30"/>
      <c r="DQ622" s="30"/>
      <c r="DR622" s="135"/>
      <c r="DS622" s="30"/>
      <c r="DT622" s="30"/>
      <c r="DU622" s="30"/>
      <c r="DV622" s="130"/>
      <c r="DW622" s="130"/>
      <c r="DX622" s="130"/>
      <c r="DY622" s="130"/>
      <c r="DZ622" s="130"/>
      <c r="EA622" s="130"/>
      <c r="EB622" s="130"/>
      <c r="EC622" s="130"/>
      <c r="ED622" s="130"/>
      <c r="EE622" s="130"/>
      <c r="EF622" s="130"/>
      <c r="EG622" s="130"/>
      <c r="EH622" s="130"/>
      <c r="EI622" s="130"/>
      <c r="EJ622" s="130"/>
      <c r="EK622" s="130"/>
      <c r="EL622" s="130"/>
      <c r="EM622" s="130"/>
      <c r="EN622" s="130"/>
      <c r="EO622" s="130"/>
      <c r="EP622" s="30"/>
      <c r="EQ622" s="30"/>
      <c r="ER622" s="30"/>
      <c r="ES622" s="30"/>
      <c r="ET622" s="30"/>
      <c r="EU622" s="30"/>
      <c r="EV622" s="30"/>
      <c r="EW622" s="30"/>
      <c r="EX622" s="30"/>
      <c r="EY622" s="135"/>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152" t="s">
        <v>1072</v>
      </c>
      <c r="HJ622" s="152" t="s">
        <v>1072</v>
      </c>
      <c r="HK622" s="152" t="s">
        <v>1072</v>
      </c>
      <c r="HL622" s="152" t="s">
        <v>1072</v>
      </c>
      <c r="HM622" s="152" t="s">
        <v>1072</v>
      </c>
      <c r="HN622" s="30">
        <v>2</v>
      </c>
      <c r="HO622" s="30">
        <v>2</v>
      </c>
      <c r="HP622" s="30">
        <v>2</v>
      </c>
      <c r="HQ622" s="30">
        <v>2</v>
      </c>
      <c r="HR622" s="23">
        <v>2</v>
      </c>
      <c r="HS622" s="23">
        <v>2</v>
      </c>
      <c r="HT622" s="30">
        <v>2</v>
      </c>
      <c r="HU622" s="30">
        <v>2</v>
      </c>
      <c r="HV622" s="30">
        <v>2</v>
      </c>
      <c r="HW622" s="30">
        <v>2</v>
      </c>
      <c r="HX622" s="30">
        <v>2</v>
      </c>
      <c r="HY622" s="30">
        <v>2</v>
      </c>
      <c r="HZ622" s="30">
        <v>2</v>
      </c>
      <c r="IA622" s="23">
        <v>2</v>
      </c>
      <c r="IB622" s="30">
        <v>2</v>
      </c>
      <c r="IC622" s="30">
        <v>2</v>
      </c>
      <c r="ID622" s="30">
        <v>2</v>
      </c>
      <c r="IE622" s="30"/>
      <c r="IF622" s="30">
        <v>2</v>
      </c>
      <c r="IG622" s="234">
        <f>COUNTIF(HN622:IF622,"2")</f>
        <v>18</v>
      </c>
      <c r="IH622" s="235">
        <f t="shared" ref="IH622" si="2088">IG622/(IG622+II622+IK622+IM622)</f>
        <v>1</v>
      </c>
      <c r="II622" s="234">
        <f>COUNTIF(HO622:IF622,"1")</f>
        <v>0</v>
      </c>
      <c r="IJ622" s="235">
        <f t="shared" ref="IJ622" si="2089">II622/(IG622+II622+IK622+IM622)</f>
        <v>0</v>
      </c>
      <c r="IK622" s="234">
        <f>COUNTIF(HO622:IF622,"0")</f>
        <v>0</v>
      </c>
      <c r="IL622" s="235">
        <f t="shared" ref="IL622" si="2090">IK622/(IG622+II622+IK622+IM622)</f>
        <v>0</v>
      </c>
      <c r="IM622" s="234">
        <f>COUNTIF(HO622:IF622,"KĐG")</f>
        <v>0</v>
      </c>
      <c r="IN622" s="235">
        <f t="shared" ref="IN622" si="2091">IM622/(IG622+II622+IK622+IM622)</f>
        <v>0</v>
      </c>
      <c r="IO622" s="236">
        <f t="shared" ref="IO622" si="2092">(((IG622*2)+(II622*1)+(IK622*0)))/(IG622+II622+IK622)</f>
        <v>2</v>
      </c>
      <c r="IP622" s="169" t="str">
        <f t="shared" ref="IP622" si="2093">IF(IN622&gt;=50%,"KĐG",IF(IO622&gt;=1.6,"ĐMT",IF(IO622&gt;=1,"CCG","CĐ")))</f>
        <v>ĐMT</v>
      </c>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130"/>
      <c r="LE622" s="130"/>
      <c r="LF622" s="130"/>
      <c r="LG622" s="130"/>
      <c r="LH622" s="130"/>
      <c r="LI622" s="130"/>
      <c r="LJ622" s="130"/>
      <c r="LK622" s="130"/>
      <c r="LL622" s="130"/>
      <c r="LM622" s="130"/>
      <c r="LN622" s="130"/>
      <c r="LO622" s="130"/>
      <c r="LP622" s="130"/>
      <c r="LQ622" s="130"/>
      <c r="LR622" s="130"/>
      <c r="LS622" s="130"/>
      <c r="LT622" s="130"/>
      <c r="LU622" s="130"/>
      <c r="LV622" s="130"/>
      <c r="LW622" s="130"/>
      <c r="LX622" s="135"/>
      <c r="LY622" s="30"/>
      <c r="LZ622" s="30"/>
      <c r="MA622" s="30"/>
      <c r="MB622" s="30"/>
      <c r="MC622" s="30"/>
      <c r="MD622" s="30"/>
      <c r="ME622" s="30"/>
      <c r="MF622" s="30"/>
      <c r="MG622" s="30"/>
      <c r="MH622" s="30"/>
      <c r="MI622" s="30"/>
      <c r="MJ622" s="30"/>
      <c r="MK622" s="30"/>
      <c r="ML622" s="30"/>
      <c r="MM622" s="30"/>
      <c r="MN622" s="30"/>
      <c r="MO622" s="30"/>
      <c r="MP622" s="30"/>
      <c r="MQ622" s="30"/>
      <c r="MR622" s="30"/>
      <c r="MS622" s="30"/>
      <c r="MT622" s="30"/>
      <c r="MU622" s="30"/>
      <c r="MV622" s="30"/>
      <c r="MW622" s="30"/>
      <c r="MX622" s="30"/>
      <c r="MY622" s="30"/>
      <c r="MZ622" s="30"/>
      <c r="NA622" s="30"/>
      <c r="NB622" s="30"/>
      <c r="NC622" s="135"/>
      <c r="ND622" s="30"/>
      <c r="NE622" s="30"/>
      <c r="NF622" s="30"/>
      <c r="NG622" s="30"/>
      <c r="NH622" s="30"/>
      <c r="NI622" s="30"/>
      <c r="NJ622" s="30"/>
      <c r="NK622" s="30"/>
      <c r="NL622" s="30"/>
      <c r="NM622" s="30"/>
      <c r="NN622" s="30"/>
      <c r="NO622" s="30"/>
      <c r="NP622" s="30"/>
      <c r="NQ622" s="30"/>
      <c r="NR622" s="30"/>
      <c r="NS622" s="30"/>
      <c r="NT622" s="30"/>
      <c r="NU622" s="30"/>
      <c r="NV622" s="30"/>
      <c r="NW622" s="30"/>
      <c r="NX622" s="30"/>
      <c r="NY622" s="30"/>
      <c r="NZ622" s="30"/>
      <c r="OA622" s="30"/>
      <c r="OB622" s="30"/>
      <c r="OC622" s="30"/>
      <c r="OD622" s="30"/>
      <c r="OE622" s="30"/>
      <c r="OF622" s="30"/>
      <c r="OG622" s="30"/>
      <c r="OH622" s="30"/>
      <c r="OI622" s="30"/>
      <c r="OJ622" s="30"/>
      <c r="OK622" s="30"/>
      <c r="OL622" s="30"/>
      <c r="OM622" s="30">
        <f t="shared" si="2057"/>
        <v>1</v>
      </c>
      <c r="ON622" s="80"/>
    </row>
    <row r="623" spans="1:404" ht="117" hidden="1" customHeight="1">
      <c r="A623" s="317"/>
      <c r="B623" s="80">
        <v>175</v>
      </c>
      <c r="C623" s="16" t="s">
        <v>442</v>
      </c>
      <c r="D623" s="16" t="s">
        <v>2</v>
      </c>
      <c r="E623" s="16" t="s">
        <v>443</v>
      </c>
      <c r="F623" s="82" t="s">
        <v>2</v>
      </c>
      <c r="G623" s="16"/>
      <c r="H623" s="89" t="s">
        <v>850</v>
      </c>
      <c r="I623" s="57" t="s">
        <v>844</v>
      </c>
      <c r="J623" s="79"/>
      <c r="K623" s="30" t="s">
        <v>636</v>
      </c>
      <c r="L623" s="30" t="s">
        <v>957</v>
      </c>
      <c r="M623" s="29" t="s">
        <v>987</v>
      </c>
      <c r="N623" s="93" t="s">
        <v>639</v>
      </c>
      <c r="O623" s="301"/>
      <c r="P623" s="79"/>
      <c r="Q623" s="30"/>
      <c r="R623" s="30"/>
      <c r="S623" s="30"/>
      <c r="T623" s="30"/>
      <c r="U623" s="30"/>
      <c r="V623" s="30"/>
      <c r="W623" s="30"/>
      <c r="X623" s="30" t="s">
        <v>27</v>
      </c>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130"/>
      <c r="CP623" s="130"/>
      <c r="CQ623" s="130"/>
      <c r="CR623" s="130"/>
      <c r="CS623" s="130"/>
      <c r="CT623" s="130"/>
      <c r="CU623" s="130"/>
      <c r="CV623" s="130"/>
      <c r="CW623" s="130"/>
      <c r="CX623" s="130"/>
      <c r="CY623" s="30"/>
      <c r="CZ623" s="30"/>
      <c r="DA623" s="30"/>
      <c r="DB623" s="30"/>
      <c r="DC623" s="30"/>
      <c r="DD623" s="30"/>
      <c r="DE623" s="30"/>
      <c r="DF623" s="30"/>
      <c r="DG623" s="30"/>
      <c r="DH623" s="135"/>
      <c r="DI623" s="30"/>
      <c r="DJ623" s="30"/>
      <c r="DK623" s="30"/>
      <c r="DL623" s="30"/>
      <c r="DM623" s="30"/>
      <c r="DN623" s="30"/>
      <c r="DO623" s="30"/>
      <c r="DP623" s="30"/>
      <c r="DQ623" s="30"/>
      <c r="DR623" s="135"/>
      <c r="DS623" s="30"/>
      <c r="DT623" s="30"/>
      <c r="DU623" s="30"/>
      <c r="DV623" s="130"/>
      <c r="DW623" s="130"/>
      <c r="DX623" s="130"/>
      <c r="DY623" s="130"/>
      <c r="DZ623" s="130"/>
      <c r="EA623" s="130"/>
      <c r="EB623" s="130"/>
      <c r="EC623" s="130"/>
      <c r="ED623" s="130"/>
      <c r="EE623" s="130"/>
      <c r="EF623" s="130"/>
      <c r="EG623" s="130"/>
      <c r="EH623" s="130"/>
      <c r="EI623" s="130"/>
      <c r="EJ623" s="130"/>
      <c r="EK623" s="130"/>
      <c r="EL623" s="130"/>
      <c r="EM623" s="130"/>
      <c r="EN623" s="130"/>
      <c r="EO623" s="130"/>
      <c r="EP623" s="30"/>
      <c r="EQ623" s="30"/>
      <c r="ER623" s="30"/>
      <c r="ES623" s="30"/>
      <c r="ET623" s="30"/>
      <c r="EU623" s="30"/>
      <c r="EV623" s="30"/>
      <c r="EW623" s="30"/>
      <c r="EX623" s="30"/>
      <c r="EY623" s="135"/>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c r="JW623" s="30"/>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130"/>
      <c r="LE623" s="130"/>
      <c r="LF623" s="130"/>
      <c r="LG623" s="130"/>
      <c r="LH623" s="130"/>
      <c r="LI623" s="130"/>
      <c r="LJ623" s="130"/>
      <c r="LK623" s="130"/>
      <c r="LL623" s="130"/>
      <c r="LM623" s="130"/>
      <c r="LN623" s="130"/>
      <c r="LO623" s="130"/>
      <c r="LP623" s="130"/>
      <c r="LQ623" s="130"/>
      <c r="LR623" s="130"/>
      <c r="LS623" s="130"/>
      <c r="LT623" s="130"/>
      <c r="LU623" s="130"/>
      <c r="LV623" s="130"/>
      <c r="LW623" s="130"/>
      <c r="LX623" s="135"/>
      <c r="LY623" s="30"/>
      <c r="LZ623" s="30"/>
      <c r="MA623" s="30"/>
      <c r="MB623" s="30"/>
      <c r="MC623" s="30"/>
      <c r="MD623" s="30"/>
      <c r="ME623" s="30"/>
      <c r="MF623" s="30"/>
      <c r="MG623" s="30"/>
      <c r="MH623" s="30"/>
      <c r="MI623" s="30"/>
      <c r="MJ623" s="30"/>
      <c r="MK623" s="30"/>
      <c r="ML623" s="30"/>
      <c r="MM623" s="30"/>
      <c r="MN623" s="30"/>
      <c r="MO623" s="30"/>
      <c r="MP623" s="30"/>
      <c r="MQ623" s="30"/>
      <c r="MR623" s="30"/>
      <c r="MS623" s="30"/>
      <c r="MT623" s="30"/>
      <c r="MU623" s="30"/>
      <c r="MV623" s="30"/>
      <c r="MW623" s="30"/>
      <c r="MX623" s="30"/>
      <c r="MY623" s="30"/>
      <c r="MZ623" s="30"/>
      <c r="NA623" s="30"/>
      <c r="NB623" s="30"/>
      <c r="NC623" s="135"/>
      <c r="ND623" s="30"/>
      <c r="NE623" s="30"/>
      <c r="NF623" s="30"/>
      <c r="NG623" s="30"/>
      <c r="NH623" s="30"/>
      <c r="NI623" s="30"/>
      <c r="NJ623" s="30"/>
      <c r="NK623" s="30"/>
      <c r="NL623" s="30"/>
      <c r="NM623" s="30"/>
      <c r="NN623" s="30"/>
      <c r="NO623" s="30"/>
      <c r="NP623" s="30"/>
      <c r="NQ623" s="30"/>
      <c r="NR623" s="30"/>
      <c r="NS623" s="30"/>
      <c r="NT623" s="30"/>
      <c r="NU623" s="30"/>
      <c r="NV623" s="30"/>
      <c r="NW623" s="30"/>
      <c r="NX623" s="30"/>
      <c r="NY623" s="30"/>
      <c r="NZ623" s="30"/>
      <c r="OA623" s="30"/>
      <c r="OB623" s="30"/>
      <c r="OC623" s="30"/>
      <c r="OD623" s="30"/>
      <c r="OE623" s="30"/>
      <c r="OF623" s="30"/>
      <c r="OG623" s="30"/>
      <c r="OH623" s="30"/>
      <c r="OI623" s="30"/>
      <c r="OJ623" s="30"/>
      <c r="OK623" s="30"/>
      <c r="OL623" s="30"/>
      <c r="OM623" s="30">
        <f t="shared" si="2057"/>
        <v>1</v>
      </c>
      <c r="ON623" s="80"/>
    </row>
    <row r="624" spans="1:404" ht="71.25" hidden="1" customHeight="1">
      <c r="A624" s="317"/>
      <c r="B624" s="80">
        <v>175</v>
      </c>
      <c r="C624" s="16" t="s">
        <v>442</v>
      </c>
      <c r="D624" s="16" t="s">
        <v>2</v>
      </c>
      <c r="E624" s="16" t="s">
        <v>443</v>
      </c>
      <c r="F624" s="82" t="s">
        <v>2</v>
      </c>
      <c r="G624" s="16"/>
      <c r="H624" s="89" t="s">
        <v>851</v>
      </c>
      <c r="I624" s="57" t="s">
        <v>933</v>
      </c>
      <c r="J624" s="54"/>
      <c r="K624" s="30" t="s">
        <v>636</v>
      </c>
      <c r="L624" s="30" t="s">
        <v>957</v>
      </c>
      <c r="M624" s="29" t="s">
        <v>987</v>
      </c>
      <c r="N624" s="93" t="s">
        <v>639</v>
      </c>
      <c r="O624" s="301"/>
      <c r="P624" s="54"/>
      <c r="Q624" s="30"/>
      <c r="R624" s="30"/>
      <c r="S624" s="30"/>
      <c r="T624" s="30"/>
      <c r="U624" s="30"/>
      <c r="V624" s="30"/>
      <c r="W624" s="30"/>
      <c r="X624" s="30"/>
      <c r="Y624" s="30" t="s">
        <v>27</v>
      </c>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130"/>
      <c r="CP624" s="130"/>
      <c r="CQ624" s="130"/>
      <c r="CR624" s="130"/>
      <c r="CS624" s="130"/>
      <c r="CT624" s="130"/>
      <c r="CU624" s="130"/>
      <c r="CV624" s="130"/>
      <c r="CW624" s="130"/>
      <c r="CX624" s="130"/>
      <c r="CY624" s="30"/>
      <c r="CZ624" s="30"/>
      <c r="DA624" s="30"/>
      <c r="DB624" s="30"/>
      <c r="DC624" s="30"/>
      <c r="DD624" s="30"/>
      <c r="DE624" s="30"/>
      <c r="DF624" s="30"/>
      <c r="DG624" s="30"/>
      <c r="DH624" s="135"/>
      <c r="DI624" s="30"/>
      <c r="DJ624" s="30"/>
      <c r="DK624" s="30"/>
      <c r="DL624" s="30"/>
      <c r="DM624" s="30"/>
      <c r="DN624" s="30"/>
      <c r="DO624" s="30"/>
      <c r="DP624" s="30"/>
      <c r="DQ624" s="30"/>
      <c r="DR624" s="135"/>
      <c r="DS624" s="30"/>
      <c r="DT624" s="30"/>
      <c r="DU624" s="30"/>
      <c r="DV624" s="130"/>
      <c r="DW624" s="130"/>
      <c r="DX624" s="130"/>
      <c r="DY624" s="130"/>
      <c r="DZ624" s="130"/>
      <c r="EA624" s="130"/>
      <c r="EB624" s="130"/>
      <c r="EC624" s="130"/>
      <c r="ED624" s="130"/>
      <c r="EE624" s="130"/>
      <c r="EF624" s="130"/>
      <c r="EG624" s="130"/>
      <c r="EH624" s="130"/>
      <c r="EI624" s="130"/>
      <c r="EJ624" s="130"/>
      <c r="EK624" s="130"/>
      <c r="EL624" s="130"/>
      <c r="EM624" s="130"/>
      <c r="EN624" s="130"/>
      <c r="EO624" s="130"/>
      <c r="EP624" s="30"/>
      <c r="EQ624" s="30"/>
      <c r="ER624" s="30"/>
      <c r="ES624" s="30"/>
      <c r="ET624" s="30"/>
      <c r="EU624" s="30"/>
      <c r="EV624" s="30"/>
      <c r="EW624" s="30"/>
      <c r="EX624" s="30"/>
      <c r="EY624" s="135"/>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130"/>
      <c r="LE624" s="130"/>
      <c r="LF624" s="130"/>
      <c r="LG624" s="130"/>
      <c r="LH624" s="130"/>
      <c r="LI624" s="130"/>
      <c r="LJ624" s="130"/>
      <c r="LK624" s="130"/>
      <c r="LL624" s="130"/>
      <c r="LM624" s="130"/>
      <c r="LN624" s="130"/>
      <c r="LO624" s="130"/>
      <c r="LP624" s="130"/>
      <c r="LQ624" s="130"/>
      <c r="LR624" s="130"/>
      <c r="LS624" s="130"/>
      <c r="LT624" s="130"/>
      <c r="LU624" s="130"/>
      <c r="LV624" s="130"/>
      <c r="LW624" s="130"/>
      <c r="LX624" s="135"/>
      <c r="LY624" s="30"/>
      <c r="LZ624" s="30"/>
      <c r="MA624" s="30"/>
      <c r="MB624" s="30"/>
      <c r="MC624" s="30"/>
      <c r="MD624" s="30"/>
      <c r="ME624" s="30"/>
      <c r="MF624" s="30"/>
      <c r="MG624" s="30"/>
      <c r="MH624" s="30"/>
      <c r="MI624" s="30"/>
      <c r="MJ624" s="30"/>
      <c r="MK624" s="30"/>
      <c r="ML624" s="30"/>
      <c r="MM624" s="30"/>
      <c r="MN624" s="30"/>
      <c r="MO624" s="30"/>
      <c r="MP624" s="30"/>
      <c r="MQ624" s="30"/>
      <c r="MR624" s="30"/>
      <c r="MS624" s="30"/>
      <c r="MT624" s="30"/>
      <c r="MU624" s="30"/>
      <c r="MV624" s="30"/>
      <c r="MW624" s="30"/>
      <c r="MX624" s="30"/>
      <c r="MY624" s="30"/>
      <c r="MZ624" s="30"/>
      <c r="NA624" s="30"/>
      <c r="NB624" s="30"/>
      <c r="NC624" s="135"/>
      <c r="ND624" s="30"/>
      <c r="NE624" s="30"/>
      <c r="NF624" s="30"/>
      <c r="NG624" s="30"/>
      <c r="NH624" s="30"/>
      <c r="NI624" s="30"/>
      <c r="NJ624" s="30"/>
      <c r="NK624" s="30"/>
      <c r="NL624" s="30"/>
      <c r="NM624" s="30"/>
      <c r="NN624" s="30"/>
      <c r="NO624" s="30"/>
      <c r="NP624" s="30"/>
      <c r="NQ624" s="30"/>
      <c r="NR624" s="30"/>
      <c r="NS624" s="30"/>
      <c r="NT624" s="30"/>
      <c r="NU624" s="30"/>
      <c r="NV624" s="30"/>
      <c r="NW624" s="30"/>
      <c r="NX624" s="30"/>
      <c r="NY624" s="30"/>
      <c r="NZ624" s="30"/>
      <c r="OA624" s="30"/>
      <c r="OB624" s="30"/>
      <c r="OC624" s="30"/>
      <c r="OD624" s="30"/>
      <c r="OE624" s="30"/>
      <c r="OF624" s="30"/>
      <c r="OG624" s="30"/>
      <c r="OH624" s="30"/>
      <c r="OI624" s="30"/>
      <c r="OJ624" s="30"/>
      <c r="OK624" s="30"/>
      <c r="OL624" s="30"/>
      <c r="OM624" s="30">
        <f t="shared" si="2057"/>
        <v>1</v>
      </c>
      <c r="ON624" s="51"/>
    </row>
    <row r="625" spans="1:404" ht="71.25" hidden="1" customHeight="1">
      <c r="A625" s="317"/>
      <c r="B625" s="80">
        <v>175</v>
      </c>
      <c r="C625" s="16" t="s">
        <v>442</v>
      </c>
      <c r="D625" s="16" t="s">
        <v>2</v>
      </c>
      <c r="E625" s="16" t="s">
        <v>443</v>
      </c>
      <c r="F625" s="82" t="s">
        <v>2</v>
      </c>
      <c r="G625" s="16"/>
      <c r="H625" s="89" t="s">
        <v>852</v>
      </c>
      <c r="I625" s="57" t="s">
        <v>841</v>
      </c>
      <c r="J625" s="54"/>
      <c r="K625" s="30" t="s">
        <v>636</v>
      </c>
      <c r="L625" s="30" t="s">
        <v>957</v>
      </c>
      <c r="M625" s="29" t="s">
        <v>987</v>
      </c>
      <c r="N625" s="93" t="s">
        <v>639</v>
      </c>
      <c r="O625" s="301"/>
      <c r="P625" s="54"/>
      <c r="Q625" s="30"/>
      <c r="R625" s="30"/>
      <c r="S625" s="30"/>
      <c r="T625" s="30"/>
      <c r="U625" s="30"/>
      <c r="V625" s="30"/>
      <c r="W625" s="30"/>
      <c r="X625" s="30"/>
      <c r="Y625" s="30"/>
      <c r="Z625" s="30" t="s">
        <v>27</v>
      </c>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130"/>
      <c r="CP625" s="130"/>
      <c r="CQ625" s="130"/>
      <c r="CR625" s="130"/>
      <c r="CS625" s="130"/>
      <c r="CT625" s="130"/>
      <c r="CU625" s="130"/>
      <c r="CV625" s="130"/>
      <c r="CW625" s="130"/>
      <c r="CX625" s="130"/>
      <c r="CY625" s="30"/>
      <c r="CZ625" s="30"/>
      <c r="DA625" s="30"/>
      <c r="DB625" s="30"/>
      <c r="DC625" s="30"/>
      <c r="DD625" s="30"/>
      <c r="DE625" s="30"/>
      <c r="DF625" s="30"/>
      <c r="DG625" s="30"/>
      <c r="DH625" s="135"/>
      <c r="DI625" s="30"/>
      <c r="DJ625" s="30"/>
      <c r="DK625" s="30"/>
      <c r="DL625" s="30"/>
      <c r="DM625" s="30"/>
      <c r="DN625" s="30"/>
      <c r="DO625" s="30"/>
      <c r="DP625" s="30"/>
      <c r="DQ625" s="30"/>
      <c r="DR625" s="135"/>
      <c r="DS625" s="30"/>
      <c r="DT625" s="30"/>
      <c r="DU625" s="30"/>
      <c r="DV625" s="130"/>
      <c r="DW625" s="130"/>
      <c r="DX625" s="130"/>
      <c r="DY625" s="130"/>
      <c r="DZ625" s="130"/>
      <c r="EA625" s="130"/>
      <c r="EB625" s="130"/>
      <c r="EC625" s="130"/>
      <c r="ED625" s="130"/>
      <c r="EE625" s="130"/>
      <c r="EF625" s="130"/>
      <c r="EG625" s="130"/>
      <c r="EH625" s="130"/>
      <c r="EI625" s="130"/>
      <c r="EJ625" s="130"/>
      <c r="EK625" s="130"/>
      <c r="EL625" s="130"/>
      <c r="EM625" s="130"/>
      <c r="EN625" s="130"/>
      <c r="EO625" s="130"/>
      <c r="EP625" s="30"/>
      <c r="EQ625" s="30"/>
      <c r="ER625" s="30"/>
      <c r="ES625" s="30"/>
      <c r="ET625" s="30"/>
      <c r="EU625" s="30"/>
      <c r="EV625" s="30"/>
      <c r="EW625" s="30"/>
      <c r="EX625" s="30"/>
      <c r="EY625" s="135"/>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c r="JW625" s="30"/>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c r="KZ625" s="30"/>
      <c r="LA625" s="30"/>
      <c r="LB625" s="30"/>
      <c r="LC625" s="30"/>
      <c r="LD625" s="130"/>
      <c r="LE625" s="130"/>
      <c r="LF625" s="130"/>
      <c r="LG625" s="130"/>
      <c r="LH625" s="130"/>
      <c r="LI625" s="130"/>
      <c r="LJ625" s="130"/>
      <c r="LK625" s="130"/>
      <c r="LL625" s="130"/>
      <c r="LM625" s="130"/>
      <c r="LN625" s="130"/>
      <c r="LO625" s="130"/>
      <c r="LP625" s="130"/>
      <c r="LQ625" s="130"/>
      <c r="LR625" s="130"/>
      <c r="LS625" s="130"/>
      <c r="LT625" s="130"/>
      <c r="LU625" s="130"/>
      <c r="LV625" s="130"/>
      <c r="LW625" s="130"/>
      <c r="LX625" s="135"/>
      <c r="LY625" s="30"/>
      <c r="LZ625" s="30"/>
      <c r="MA625" s="30"/>
      <c r="MB625" s="30"/>
      <c r="MC625" s="30"/>
      <c r="MD625" s="30"/>
      <c r="ME625" s="30"/>
      <c r="MF625" s="30"/>
      <c r="MG625" s="30"/>
      <c r="MH625" s="30"/>
      <c r="MI625" s="30"/>
      <c r="MJ625" s="30"/>
      <c r="MK625" s="30"/>
      <c r="ML625" s="30"/>
      <c r="MM625" s="30"/>
      <c r="MN625" s="30"/>
      <c r="MO625" s="30"/>
      <c r="MP625" s="30"/>
      <c r="MQ625" s="30"/>
      <c r="MR625" s="30"/>
      <c r="MS625" s="30"/>
      <c r="MT625" s="30"/>
      <c r="MU625" s="30"/>
      <c r="MV625" s="30"/>
      <c r="MW625" s="30"/>
      <c r="MX625" s="30"/>
      <c r="MY625" s="30"/>
      <c r="MZ625" s="30"/>
      <c r="NA625" s="30"/>
      <c r="NB625" s="30"/>
      <c r="NC625" s="135"/>
      <c r="ND625" s="30"/>
      <c r="NE625" s="30"/>
      <c r="NF625" s="30"/>
      <c r="NG625" s="30"/>
      <c r="NH625" s="30"/>
      <c r="NI625" s="30"/>
      <c r="NJ625" s="30"/>
      <c r="NK625" s="30"/>
      <c r="NL625" s="30"/>
      <c r="NM625" s="30"/>
      <c r="NN625" s="30"/>
      <c r="NO625" s="30"/>
      <c r="NP625" s="30"/>
      <c r="NQ625" s="30"/>
      <c r="NR625" s="30"/>
      <c r="NS625" s="30"/>
      <c r="NT625" s="30"/>
      <c r="NU625" s="30"/>
      <c r="NV625" s="30"/>
      <c r="NW625" s="30"/>
      <c r="NX625" s="30"/>
      <c r="NY625" s="30"/>
      <c r="NZ625" s="30"/>
      <c r="OA625" s="30"/>
      <c r="OB625" s="30"/>
      <c r="OC625" s="30"/>
      <c r="OD625" s="30"/>
      <c r="OE625" s="30"/>
      <c r="OF625" s="30"/>
      <c r="OG625" s="30"/>
      <c r="OH625" s="30"/>
      <c r="OI625" s="30"/>
      <c r="OJ625" s="30"/>
      <c r="OK625" s="30"/>
      <c r="OL625" s="30"/>
      <c r="OM625" s="30">
        <f t="shared" si="2057"/>
        <v>1</v>
      </c>
      <c r="ON625" s="51"/>
    </row>
    <row r="626" spans="1:404" ht="90" hidden="1" customHeight="1">
      <c r="A626" s="317"/>
      <c r="B626" s="80">
        <v>175</v>
      </c>
      <c r="C626" s="16" t="s">
        <v>442</v>
      </c>
      <c r="D626" s="16" t="s">
        <v>2</v>
      </c>
      <c r="E626" s="16" t="s">
        <v>443</v>
      </c>
      <c r="F626" s="82" t="s">
        <v>2</v>
      </c>
      <c r="G626" s="16"/>
      <c r="H626" s="89" t="s">
        <v>853</v>
      </c>
      <c r="I626" s="57" t="s">
        <v>932</v>
      </c>
      <c r="J626" s="54"/>
      <c r="K626" s="30" t="s">
        <v>636</v>
      </c>
      <c r="L626" s="30" t="s">
        <v>957</v>
      </c>
      <c r="M626" s="29" t="s">
        <v>987</v>
      </c>
      <c r="N626" s="93" t="s">
        <v>639</v>
      </c>
      <c r="O626" s="302"/>
      <c r="P626" s="54"/>
      <c r="Q626" s="30"/>
      <c r="R626" s="30"/>
      <c r="S626" s="30"/>
      <c r="T626" s="30"/>
      <c r="U626" s="30"/>
      <c r="V626" s="30"/>
      <c r="W626" s="30"/>
      <c r="X626" s="30"/>
      <c r="Y626" s="30"/>
      <c r="Z626" s="30"/>
      <c r="AA626" s="30" t="s">
        <v>27</v>
      </c>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130"/>
      <c r="CP626" s="130"/>
      <c r="CQ626" s="130"/>
      <c r="CR626" s="130"/>
      <c r="CS626" s="130"/>
      <c r="CT626" s="130"/>
      <c r="CU626" s="130"/>
      <c r="CV626" s="130"/>
      <c r="CW626" s="130"/>
      <c r="CX626" s="130"/>
      <c r="CY626" s="30"/>
      <c r="CZ626" s="30"/>
      <c r="DA626" s="30"/>
      <c r="DB626" s="30"/>
      <c r="DC626" s="30"/>
      <c r="DD626" s="30"/>
      <c r="DE626" s="30"/>
      <c r="DF626" s="30"/>
      <c r="DG626" s="30"/>
      <c r="DH626" s="135"/>
      <c r="DI626" s="30"/>
      <c r="DJ626" s="30"/>
      <c r="DK626" s="30"/>
      <c r="DL626" s="30"/>
      <c r="DM626" s="30"/>
      <c r="DN626" s="30"/>
      <c r="DO626" s="30"/>
      <c r="DP626" s="30"/>
      <c r="DQ626" s="30"/>
      <c r="DR626" s="135"/>
      <c r="DS626" s="30"/>
      <c r="DT626" s="30"/>
      <c r="DU626" s="30"/>
      <c r="DV626" s="130"/>
      <c r="DW626" s="130"/>
      <c r="DX626" s="130"/>
      <c r="DY626" s="130"/>
      <c r="DZ626" s="130"/>
      <c r="EA626" s="130"/>
      <c r="EB626" s="130"/>
      <c r="EC626" s="130"/>
      <c r="ED626" s="130"/>
      <c r="EE626" s="130"/>
      <c r="EF626" s="130"/>
      <c r="EG626" s="130"/>
      <c r="EH626" s="130"/>
      <c r="EI626" s="130"/>
      <c r="EJ626" s="130"/>
      <c r="EK626" s="130"/>
      <c r="EL626" s="130"/>
      <c r="EM626" s="130"/>
      <c r="EN626" s="130"/>
      <c r="EO626" s="130"/>
      <c r="EP626" s="30"/>
      <c r="EQ626" s="30"/>
      <c r="ER626" s="30"/>
      <c r="ES626" s="30"/>
      <c r="ET626" s="30"/>
      <c r="EU626" s="30"/>
      <c r="EV626" s="30"/>
      <c r="EW626" s="30"/>
      <c r="EX626" s="30"/>
      <c r="EY626" s="135"/>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130"/>
      <c r="LE626" s="130"/>
      <c r="LF626" s="130"/>
      <c r="LG626" s="130"/>
      <c r="LH626" s="130"/>
      <c r="LI626" s="130"/>
      <c r="LJ626" s="130"/>
      <c r="LK626" s="130"/>
      <c r="LL626" s="130"/>
      <c r="LM626" s="130"/>
      <c r="LN626" s="130"/>
      <c r="LO626" s="130"/>
      <c r="LP626" s="130"/>
      <c r="LQ626" s="130"/>
      <c r="LR626" s="130"/>
      <c r="LS626" s="130"/>
      <c r="LT626" s="130"/>
      <c r="LU626" s="130"/>
      <c r="LV626" s="130"/>
      <c r="LW626" s="130"/>
      <c r="LX626" s="135"/>
      <c r="LY626" s="30"/>
      <c r="LZ626" s="30"/>
      <c r="MA626" s="30"/>
      <c r="MB626" s="30"/>
      <c r="MC626" s="30"/>
      <c r="MD626" s="30"/>
      <c r="ME626" s="30"/>
      <c r="MF626" s="30"/>
      <c r="MG626" s="30"/>
      <c r="MH626" s="30"/>
      <c r="MI626" s="30"/>
      <c r="MJ626" s="30"/>
      <c r="MK626" s="30"/>
      <c r="ML626" s="30"/>
      <c r="MM626" s="30"/>
      <c r="MN626" s="30"/>
      <c r="MO626" s="30"/>
      <c r="MP626" s="30"/>
      <c r="MQ626" s="30"/>
      <c r="MR626" s="30"/>
      <c r="MS626" s="30"/>
      <c r="MT626" s="30"/>
      <c r="MU626" s="30"/>
      <c r="MV626" s="30"/>
      <c r="MW626" s="30"/>
      <c r="MX626" s="30"/>
      <c r="MY626" s="30"/>
      <c r="MZ626" s="30"/>
      <c r="NA626" s="30"/>
      <c r="NB626" s="30"/>
      <c r="NC626" s="135"/>
      <c r="ND626" s="30"/>
      <c r="NE626" s="30"/>
      <c r="NF626" s="30"/>
      <c r="NG626" s="30"/>
      <c r="NH626" s="30"/>
      <c r="NI626" s="30"/>
      <c r="NJ626" s="30"/>
      <c r="NK626" s="30"/>
      <c r="NL626" s="30"/>
      <c r="NM626" s="30"/>
      <c r="NN626" s="30"/>
      <c r="NO626" s="30"/>
      <c r="NP626" s="30"/>
      <c r="NQ626" s="30"/>
      <c r="NR626" s="30"/>
      <c r="NS626" s="30"/>
      <c r="NT626" s="30"/>
      <c r="NU626" s="30"/>
      <c r="NV626" s="30"/>
      <c r="NW626" s="30"/>
      <c r="NX626" s="30"/>
      <c r="NY626" s="30"/>
      <c r="NZ626" s="30"/>
      <c r="OA626" s="30"/>
      <c r="OB626" s="30"/>
      <c r="OC626" s="30"/>
      <c r="OD626" s="30"/>
      <c r="OE626" s="30"/>
      <c r="OF626" s="30"/>
      <c r="OG626" s="30"/>
      <c r="OH626" s="30"/>
      <c r="OI626" s="30"/>
      <c r="OJ626" s="30"/>
      <c r="OK626" s="30"/>
      <c r="OL626" s="30"/>
      <c r="OM626" s="30">
        <f t="shared" si="2057"/>
        <v>1</v>
      </c>
      <c r="ON626" s="51"/>
    </row>
    <row r="627" spans="1:404" ht="44.25" hidden="1" customHeight="1">
      <c r="A627" s="309">
        <v>563</v>
      </c>
      <c r="B627" s="80">
        <v>176</v>
      </c>
      <c r="C627" s="81" t="s">
        <v>444</v>
      </c>
      <c r="D627" s="82" t="s">
        <v>2</v>
      </c>
      <c r="E627" s="24" t="s">
        <v>581</v>
      </c>
      <c r="F627" s="82" t="s">
        <v>2</v>
      </c>
      <c r="G627" s="14"/>
      <c r="H627" s="81" t="s">
        <v>581</v>
      </c>
      <c r="I627" s="36" t="s">
        <v>1086</v>
      </c>
      <c r="J627" s="54"/>
      <c r="K627" s="30" t="s">
        <v>636</v>
      </c>
      <c r="L627" s="30" t="s">
        <v>957</v>
      </c>
      <c r="M627" s="29" t="s">
        <v>987</v>
      </c>
      <c r="N627" s="93" t="s">
        <v>639</v>
      </c>
      <c r="O627" s="300" t="s">
        <v>27</v>
      </c>
      <c r="P627" s="357">
        <v>11</v>
      </c>
      <c r="Q627" s="30" t="s">
        <v>27</v>
      </c>
      <c r="R627" s="30"/>
      <c r="S627" s="30"/>
      <c r="T627" s="30"/>
      <c r="U627" s="30"/>
      <c r="V627" s="30"/>
      <c r="W627" s="30"/>
      <c r="X627" s="30"/>
      <c r="Y627" s="30"/>
      <c r="Z627" s="30"/>
      <c r="AA627" s="30"/>
      <c r="AB627" s="152"/>
      <c r="AC627" s="152" t="s">
        <v>1066</v>
      </c>
      <c r="AD627" s="152"/>
      <c r="AE627" s="30">
        <v>1</v>
      </c>
      <c r="AF627" s="30">
        <v>1</v>
      </c>
      <c r="AG627" s="30">
        <v>2</v>
      </c>
      <c r="AH627" s="30">
        <v>2</v>
      </c>
      <c r="AI627" s="23">
        <v>1</v>
      </c>
      <c r="AJ627" s="23">
        <v>1</v>
      </c>
      <c r="AK627" s="30">
        <v>2</v>
      </c>
      <c r="AL627" s="30">
        <v>2</v>
      </c>
      <c r="AM627" s="30">
        <v>2</v>
      </c>
      <c r="AN627" s="30">
        <v>2</v>
      </c>
      <c r="AO627" s="30">
        <v>2</v>
      </c>
      <c r="AP627" s="23">
        <v>2</v>
      </c>
      <c r="AQ627" s="30">
        <v>2</v>
      </c>
      <c r="AR627" s="23">
        <v>1</v>
      </c>
      <c r="AS627" s="30">
        <v>2</v>
      </c>
      <c r="AT627" s="30">
        <v>2</v>
      </c>
      <c r="AU627" s="30">
        <v>2</v>
      </c>
      <c r="AV627" s="30">
        <v>2</v>
      </c>
      <c r="AW627" s="173">
        <f>COUNTIF(AE627:AV627,"2")</f>
        <v>13</v>
      </c>
      <c r="AX627" s="174">
        <f t="shared" ref="AX627" si="2094">AW627/(AW627+AY627+BA627+BC627)</f>
        <v>0.72222222222222221</v>
      </c>
      <c r="AY627" s="173">
        <f>COUNTIF(AE627:AV627,"1")</f>
        <v>5</v>
      </c>
      <c r="AZ627" s="174">
        <f t="shared" ref="AZ627" si="2095">AY627/(AW627+AY627+BA627+BC627)</f>
        <v>0.27777777777777779</v>
      </c>
      <c r="BA627" s="173">
        <f>COUNTIF(AE627:AV627,"0")</f>
        <v>0</v>
      </c>
      <c r="BB627" s="174">
        <f t="shared" ref="BB627" si="2096">BA627/(AW627+AY627+BA627+BC627)</f>
        <v>0</v>
      </c>
      <c r="BC627" s="173">
        <f>COUNTIF(AE627:AV627,"KĐG")</f>
        <v>0</v>
      </c>
      <c r="BD627" s="174">
        <f t="shared" ref="BD627" si="2097">BC627/(AW627+AY627+BA627+BC627)</f>
        <v>0</v>
      </c>
      <c r="BE627" s="175">
        <f t="shared" ref="BE627" si="2098">(((AW627*2)+(AY627*1)+(BA627*0)))/(AW627+AY627+BA627)</f>
        <v>1.7222222222222223</v>
      </c>
      <c r="BF627" s="169" t="str">
        <f t="shared" ref="BF627" si="2099">IF(BD627&gt;=50%,"KĐG",IF(BE627&gt;=1.6,"ĐMT",IF(BE627&gt;=1,"CCG","CĐ")))</f>
        <v>ĐMT</v>
      </c>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130"/>
      <c r="CP627" s="130"/>
      <c r="CQ627" s="130"/>
      <c r="CR627" s="130"/>
      <c r="CS627" s="130"/>
      <c r="CT627" s="130"/>
      <c r="CU627" s="130"/>
      <c r="CV627" s="130"/>
      <c r="CW627" s="130"/>
      <c r="CX627" s="130"/>
      <c r="CY627" s="30"/>
      <c r="CZ627" s="30"/>
      <c r="DA627" s="30"/>
      <c r="DB627" s="30"/>
      <c r="DC627" s="30"/>
      <c r="DD627" s="30"/>
      <c r="DE627" s="30"/>
      <c r="DF627" s="30"/>
      <c r="DG627" s="30"/>
      <c r="DH627" s="135"/>
      <c r="DI627" s="30"/>
      <c r="DJ627" s="30"/>
      <c r="DK627" s="30"/>
      <c r="DL627" s="30"/>
      <c r="DM627" s="30"/>
      <c r="DN627" s="30"/>
      <c r="DO627" s="30"/>
      <c r="DP627" s="30"/>
      <c r="DQ627" s="30"/>
      <c r="DR627" s="135"/>
      <c r="DS627" s="30"/>
      <c r="DT627" s="30"/>
      <c r="DU627" s="30"/>
      <c r="DV627" s="130"/>
      <c r="DW627" s="130"/>
      <c r="DX627" s="130"/>
      <c r="DY627" s="130"/>
      <c r="DZ627" s="130"/>
      <c r="EA627" s="130"/>
      <c r="EB627" s="130"/>
      <c r="EC627" s="130"/>
      <c r="ED627" s="130"/>
      <c r="EE627" s="130"/>
      <c r="EF627" s="130"/>
      <c r="EG627" s="130"/>
      <c r="EH627" s="130"/>
      <c r="EI627" s="130"/>
      <c r="EJ627" s="130"/>
      <c r="EK627" s="130"/>
      <c r="EL627" s="130"/>
      <c r="EM627" s="130"/>
      <c r="EN627" s="130"/>
      <c r="EO627" s="130"/>
      <c r="EP627" s="30"/>
      <c r="EQ627" s="30"/>
      <c r="ER627" s="30"/>
      <c r="ES627" s="30"/>
      <c r="ET627" s="30"/>
      <c r="EU627" s="30"/>
      <c r="EV627" s="30"/>
      <c r="EW627" s="30"/>
      <c r="EX627" s="30"/>
      <c r="EY627" s="135"/>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c r="JW627" s="30"/>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c r="KZ627" s="30"/>
      <c r="LA627" s="30"/>
      <c r="LB627" s="30"/>
      <c r="LC627" s="30"/>
      <c r="LD627" s="130"/>
      <c r="LE627" s="130"/>
      <c r="LF627" s="130"/>
      <c r="LG627" s="130"/>
      <c r="LH627" s="130"/>
      <c r="LI627" s="130"/>
      <c r="LJ627" s="130"/>
      <c r="LK627" s="130"/>
      <c r="LL627" s="130"/>
      <c r="LM627" s="130"/>
      <c r="LN627" s="130"/>
      <c r="LO627" s="130"/>
      <c r="LP627" s="130"/>
      <c r="LQ627" s="130"/>
      <c r="LR627" s="130"/>
      <c r="LS627" s="130"/>
      <c r="LT627" s="130"/>
      <c r="LU627" s="130"/>
      <c r="LV627" s="130"/>
      <c r="LW627" s="130"/>
      <c r="LX627" s="135"/>
      <c r="LY627" s="30"/>
      <c r="LZ627" s="30"/>
      <c r="MA627" s="30"/>
      <c r="MB627" s="30"/>
      <c r="MC627" s="30"/>
      <c r="MD627" s="30"/>
      <c r="ME627" s="30"/>
      <c r="MF627" s="30"/>
      <c r="MG627" s="30"/>
      <c r="MH627" s="30"/>
      <c r="MI627" s="30"/>
      <c r="MJ627" s="30"/>
      <c r="MK627" s="30"/>
      <c r="ML627" s="30"/>
      <c r="MM627" s="30"/>
      <c r="MN627" s="30"/>
      <c r="MO627" s="30"/>
      <c r="MP627" s="30"/>
      <c r="MQ627" s="30"/>
      <c r="MR627" s="30"/>
      <c r="MS627" s="30"/>
      <c r="MT627" s="30"/>
      <c r="MU627" s="30"/>
      <c r="MV627" s="30"/>
      <c r="MW627" s="30"/>
      <c r="MX627" s="30"/>
      <c r="MY627" s="30"/>
      <c r="MZ627" s="30"/>
      <c r="NA627" s="30"/>
      <c r="NB627" s="30"/>
      <c r="NC627" s="135"/>
      <c r="ND627" s="30"/>
      <c r="NE627" s="30"/>
      <c r="NF627" s="30"/>
      <c r="NG627" s="30"/>
      <c r="NH627" s="30"/>
      <c r="NI627" s="30"/>
      <c r="NJ627" s="30"/>
      <c r="NK627" s="30"/>
      <c r="NL627" s="30"/>
      <c r="NM627" s="30"/>
      <c r="NN627" s="30"/>
      <c r="NO627" s="30"/>
      <c r="NP627" s="30"/>
      <c r="NQ627" s="30"/>
      <c r="NR627" s="30"/>
      <c r="NS627" s="30"/>
      <c r="NT627" s="30"/>
      <c r="NU627" s="30"/>
      <c r="NV627" s="30"/>
      <c r="NW627" s="30"/>
      <c r="NX627" s="30"/>
      <c r="NY627" s="30"/>
      <c r="NZ627" s="30"/>
      <c r="OA627" s="30"/>
      <c r="OB627" s="30"/>
      <c r="OC627" s="30"/>
      <c r="OD627" s="30"/>
      <c r="OE627" s="30"/>
      <c r="OF627" s="30"/>
      <c r="OG627" s="30"/>
      <c r="OH627" s="30"/>
      <c r="OI627" s="30"/>
      <c r="OJ627" s="30"/>
      <c r="OK627" s="30"/>
      <c r="OL627" s="30"/>
      <c r="OM627" s="30">
        <f t="shared" si="2057"/>
        <v>1</v>
      </c>
      <c r="ON627" s="121"/>
    </row>
    <row r="628" spans="1:404" ht="33" hidden="1" customHeight="1">
      <c r="A628" s="310"/>
      <c r="B628" s="80">
        <v>176</v>
      </c>
      <c r="C628" s="81" t="s">
        <v>444</v>
      </c>
      <c r="D628" s="82" t="s">
        <v>2</v>
      </c>
      <c r="E628" s="24" t="s">
        <v>445</v>
      </c>
      <c r="F628" s="82" t="s">
        <v>2</v>
      </c>
      <c r="G628" s="14"/>
      <c r="H628" s="81" t="s">
        <v>445</v>
      </c>
      <c r="I628" s="36" t="s">
        <v>1156</v>
      </c>
      <c r="J628" s="54"/>
      <c r="K628" s="30" t="s">
        <v>636</v>
      </c>
      <c r="L628" s="30" t="s">
        <v>957</v>
      </c>
      <c r="M628" s="29" t="s">
        <v>987</v>
      </c>
      <c r="N628" s="93" t="s">
        <v>639</v>
      </c>
      <c r="O628" s="301"/>
      <c r="P628" s="357"/>
      <c r="Q628" s="30"/>
      <c r="R628" s="30" t="s">
        <v>27</v>
      </c>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152"/>
      <c r="BH628" s="152" t="s">
        <v>1066</v>
      </c>
      <c r="BI628" s="152"/>
      <c r="BJ628" s="30">
        <v>2</v>
      </c>
      <c r="BK628" s="30">
        <v>1</v>
      </c>
      <c r="BL628" s="30">
        <v>2</v>
      </c>
      <c r="BM628" s="30">
        <v>2</v>
      </c>
      <c r="BN628" s="23">
        <v>1</v>
      </c>
      <c r="BO628" s="23">
        <v>2</v>
      </c>
      <c r="BP628" s="30">
        <v>2</v>
      </c>
      <c r="BQ628" s="30">
        <v>2</v>
      </c>
      <c r="BR628" s="30">
        <v>2</v>
      </c>
      <c r="BS628" s="30">
        <v>2</v>
      </c>
      <c r="BT628" s="30">
        <v>2</v>
      </c>
      <c r="BU628" s="23">
        <v>2</v>
      </c>
      <c r="BV628" s="30">
        <v>2</v>
      </c>
      <c r="BW628" s="23">
        <v>1</v>
      </c>
      <c r="BX628" s="30">
        <v>2</v>
      </c>
      <c r="BY628" s="30">
        <v>2</v>
      </c>
      <c r="BZ628" s="30">
        <v>2</v>
      </c>
      <c r="CA628" s="30">
        <v>1</v>
      </c>
      <c r="CB628" s="30"/>
      <c r="CC628" s="185">
        <f>COUNTIF(BJ628:CA628,"2")</f>
        <v>14</v>
      </c>
      <c r="CD628" s="186">
        <f t="shared" ref="CD628" si="2100">CC628/(CC628+CE628+CG628+CI628)</f>
        <v>0.77777777777777779</v>
      </c>
      <c r="CE628" s="185">
        <f>COUNTIF(BJ628:CA628,"1")</f>
        <v>4</v>
      </c>
      <c r="CF628" s="186">
        <f t="shared" ref="CF628" si="2101">CE628/(CC628+CE628+CG628+CI628)</f>
        <v>0.22222222222222221</v>
      </c>
      <c r="CG628" s="185">
        <f>COUNTIF(BJ628:CA628,"0")</f>
        <v>0</v>
      </c>
      <c r="CH628" s="186">
        <f t="shared" ref="CH628" si="2102">CG628/(CC628+CE628+CG628+CI628)</f>
        <v>0</v>
      </c>
      <c r="CI628" s="185">
        <f>COUNTIF(BJ628:CA628,"KĐG")</f>
        <v>0</v>
      </c>
      <c r="CJ628" s="186">
        <f t="shared" ref="CJ628" si="2103">CI628/(CC628+CE628+CG628+CI628)</f>
        <v>0</v>
      </c>
      <c r="CK628" s="187">
        <f t="shared" ref="CK628" si="2104">(((CC628*2)+(CE628*1)+(CG628*0)))/(CC628+CE628+CG628)</f>
        <v>1.7777777777777777</v>
      </c>
      <c r="CL628" s="169" t="str">
        <f t="shared" ref="CL628" si="2105">IF(CJ628&gt;=50%,"KĐG",IF(CK628&gt;=1.6,"ĐMT",IF(CK628&gt;=1,"CCG","CĐ")))</f>
        <v>ĐMT</v>
      </c>
      <c r="CM628" s="30"/>
      <c r="CN628" s="30"/>
      <c r="CO628" s="130"/>
      <c r="CP628" s="130"/>
      <c r="CQ628" s="130"/>
      <c r="CR628" s="130"/>
      <c r="CS628" s="130"/>
      <c r="CT628" s="130"/>
      <c r="CU628" s="130"/>
      <c r="CV628" s="130"/>
      <c r="CW628" s="130"/>
      <c r="CX628" s="130"/>
      <c r="CY628" s="30"/>
      <c r="CZ628" s="30"/>
      <c r="DA628" s="30"/>
      <c r="DB628" s="30"/>
      <c r="DC628" s="30"/>
      <c r="DD628" s="30"/>
      <c r="DE628" s="30"/>
      <c r="DF628" s="30"/>
      <c r="DG628" s="30"/>
      <c r="DH628" s="135"/>
      <c r="DI628" s="30"/>
      <c r="DJ628" s="30"/>
      <c r="DK628" s="30"/>
      <c r="DL628" s="30"/>
      <c r="DM628" s="30"/>
      <c r="DN628" s="30"/>
      <c r="DO628" s="30"/>
      <c r="DP628" s="30"/>
      <c r="DQ628" s="30"/>
      <c r="DR628" s="135"/>
      <c r="DS628" s="30"/>
      <c r="DT628" s="30"/>
      <c r="DU628" s="30"/>
      <c r="DV628" s="130"/>
      <c r="DW628" s="130"/>
      <c r="DX628" s="130"/>
      <c r="DY628" s="130"/>
      <c r="DZ628" s="130"/>
      <c r="EA628" s="130"/>
      <c r="EB628" s="130"/>
      <c r="EC628" s="130"/>
      <c r="ED628" s="130"/>
      <c r="EE628" s="130"/>
      <c r="EF628" s="130"/>
      <c r="EG628" s="130"/>
      <c r="EH628" s="130"/>
      <c r="EI628" s="130"/>
      <c r="EJ628" s="130"/>
      <c r="EK628" s="130"/>
      <c r="EL628" s="130"/>
      <c r="EM628" s="130"/>
      <c r="EN628" s="130"/>
      <c r="EO628" s="130"/>
      <c r="EP628" s="30"/>
      <c r="EQ628" s="30"/>
      <c r="ER628" s="30"/>
      <c r="ES628" s="30"/>
      <c r="ET628" s="30"/>
      <c r="EU628" s="30"/>
      <c r="EV628" s="30"/>
      <c r="EW628" s="30"/>
      <c r="EX628" s="30"/>
      <c r="EY628" s="135"/>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130"/>
      <c r="LE628" s="130"/>
      <c r="LF628" s="130"/>
      <c r="LG628" s="130"/>
      <c r="LH628" s="130"/>
      <c r="LI628" s="130"/>
      <c r="LJ628" s="130"/>
      <c r="LK628" s="130"/>
      <c r="LL628" s="130"/>
      <c r="LM628" s="130"/>
      <c r="LN628" s="130"/>
      <c r="LO628" s="130"/>
      <c r="LP628" s="130"/>
      <c r="LQ628" s="130"/>
      <c r="LR628" s="130"/>
      <c r="LS628" s="130"/>
      <c r="LT628" s="130"/>
      <c r="LU628" s="130"/>
      <c r="LV628" s="130"/>
      <c r="LW628" s="130"/>
      <c r="LX628" s="135"/>
      <c r="LY628" s="30"/>
      <c r="LZ628" s="30"/>
      <c r="MA628" s="30"/>
      <c r="MB628" s="30"/>
      <c r="MC628" s="30"/>
      <c r="MD628" s="30"/>
      <c r="ME628" s="30"/>
      <c r="MF628" s="30"/>
      <c r="MG628" s="30"/>
      <c r="MH628" s="30"/>
      <c r="MI628" s="30"/>
      <c r="MJ628" s="30"/>
      <c r="MK628" s="30"/>
      <c r="ML628" s="30"/>
      <c r="MM628" s="30"/>
      <c r="MN628" s="30"/>
      <c r="MO628" s="30"/>
      <c r="MP628" s="30"/>
      <c r="MQ628" s="30"/>
      <c r="MR628" s="30"/>
      <c r="MS628" s="30"/>
      <c r="MT628" s="30"/>
      <c r="MU628" s="30"/>
      <c r="MV628" s="30"/>
      <c r="MW628" s="30"/>
      <c r="MX628" s="30"/>
      <c r="MY628" s="30"/>
      <c r="MZ628" s="30"/>
      <c r="NA628" s="30"/>
      <c r="NB628" s="30"/>
      <c r="NC628" s="135"/>
      <c r="ND628" s="30"/>
      <c r="NE628" s="30"/>
      <c r="NF628" s="30"/>
      <c r="NG628" s="30"/>
      <c r="NH628" s="30"/>
      <c r="NI628" s="30"/>
      <c r="NJ628" s="30"/>
      <c r="NK628" s="30"/>
      <c r="NL628" s="30"/>
      <c r="NM628" s="30"/>
      <c r="NN628" s="30"/>
      <c r="NO628" s="30"/>
      <c r="NP628" s="30"/>
      <c r="NQ628" s="30"/>
      <c r="NR628" s="30"/>
      <c r="NS628" s="30"/>
      <c r="NT628" s="30"/>
      <c r="NU628" s="30"/>
      <c r="NV628" s="30"/>
      <c r="NW628" s="30"/>
      <c r="NX628" s="30"/>
      <c r="NY628" s="30"/>
      <c r="NZ628" s="30"/>
      <c r="OA628" s="30"/>
      <c r="OB628" s="30"/>
      <c r="OC628" s="30"/>
      <c r="OD628" s="30"/>
      <c r="OE628" s="30"/>
      <c r="OF628" s="30"/>
      <c r="OG628" s="30"/>
      <c r="OH628" s="30"/>
      <c r="OI628" s="30"/>
      <c r="OJ628" s="30"/>
      <c r="OK628" s="30"/>
      <c r="OL628" s="30"/>
      <c r="OM628" s="30">
        <f t="shared" si="2057"/>
        <v>1</v>
      </c>
      <c r="ON628" s="51"/>
    </row>
    <row r="629" spans="1:404" ht="42.75" hidden="1" customHeight="1">
      <c r="A629" s="310"/>
      <c r="B629" s="80">
        <v>176</v>
      </c>
      <c r="C629" s="81" t="s">
        <v>444</v>
      </c>
      <c r="D629" s="82" t="s">
        <v>2</v>
      </c>
      <c r="E629" s="81" t="s">
        <v>854</v>
      </c>
      <c r="F629" s="82" t="s">
        <v>2</v>
      </c>
      <c r="G629" s="29"/>
      <c r="H629" s="81" t="s">
        <v>854</v>
      </c>
      <c r="I629" s="36" t="s">
        <v>1201</v>
      </c>
      <c r="J629" s="54"/>
      <c r="K629" s="30" t="s">
        <v>636</v>
      </c>
      <c r="L629" s="30" t="s">
        <v>957</v>
      </c>
      <c r="M629" s="29" t="s">
        <v>987</v>
      </c>
      <c r="N629" s="93" t="s">
        <v>639</v>
      </c>
      <c r="O629" s="301"/>
      <c r="P629" s="54"/>
      <c r="Q629" s="30"/>
      <c r="R629" s="30"/>
      <c r="S629" s="30" t="s">
        <v>27</v>
      </c>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152"/>
      <c r="CN629" s="152" t="s">
        <v>1066</v>
      </c>
      <c r="CO629" s="152" t="s">
        <v>1066</v>
      </c>
      <c r="CP629" s="30">
        <v>2</v>
      </c>
      <c r="CQ629" s="30">
        <v>2</v>
      </c>
      <c r="CR629" s="30">
        <v>2</v>
      </c>
      <c r="CS629" s="30">
        <v>2</v>
      </c>
      <c r="CT629" s="23">
        <v>1</v>
      </c>
      <c r="CU629" s="23">
        <v>2</v>
      </c>
      <c r="CV629" s="30">
        <v>2</v>
      </c>
      <c r="CW629" s="30">
        <v>2</v>
      </c>
      <c r="CX629" s="30">
        <v>2</v>
      </c>
      <c r="CY629" s="30">
        <v>2</v>
      </c>
      <c r="CZ629" s="30">
        <v>2</v>
      </c>
      <c r="DA629" s="23">
        <v>2</v>
      </c>
      <c r="DB629" s="30">
        <v>2</v>
      </c>
      <c r="DC629" s="23">
        <v>1</v>
      </c>
      <c r="DD629" s="30">
        <v>2</v>
      </c>
      <c r="DE629" s="30">
        <v>2</v>
      </c>
      <c r="DF629" s="30">
        <v>2</v>
      </c>
      <c r="DG629" s="30"/>
      <c r="DH629" s="201">
        <f>COUNTIF(CP629:DG629,"2")</f>
        <v>15</v>
      </c>
      <c r="DI629" s="198">
        <f t="shared" ref="DI629" si="2106">DH629/(DH629+DJ629+DL629+DN629)</f>
        <v>0.88235294117647056</v>
      </c>
      <c r="DJ629" s="201">
        <f>COUNTIF(CP629:DG629,"1")</f>
        <v>2</v>
      </c>
      <c r="DK629" s="198">
        <f t="shared" ref="DK629" si="2107">DJ629/(DH629+DJ629+DL629+DN629)</f>
        <v>0.11764705882352941</v>
      </c>
      <c r="DL629" s="201">
        <f>COUNTIF(CP629:DG629,"0")</f>
        <v>0</v>
      </c>
      <c r="DM629" s="198">
        <f t="shared" ref="DM629" si="2108">DL629/(DH629+DJ629+DL629+DN629)</f>
        <v>0</v>
      </c>
      <c r="DN629" s="201">
        <f>COUNTIF(CP629:DG629,"KĐG")</f>
        <v>0</v>
      </c>
      <c r="DO629" s="198">
        <f t="shared" ref="DO629" si="2109">DN629/(DH629+DJ629+DL629+DN629)</f>
        <v>0</v>
      </c>
      <c r="DP629" s="199">
        <f t="shared" ref="DP629" si="2110">(((DH629*2)+(DJ629*1)+(DL629*0)))/(DH629+DJ629+DL629)</f>
        <v>1.8823529411764706</v>
      </c>
      <c r="DQ629" s="169" t="str">
        <f t="shared" ref="DQ629" si="2111">IF(DO629&gt;=50%,"KĐG",IF(DP629&gt;=1.6,"ĐMT",IF(DP629&gt;=1,"CCG","CĐ")))</f>
        <v>ĐMT</v>
      </c>
      <c r="DR629" s="135"/>
      <c r="DS629" s="30"/>
      <c r="DT629" s="30"/>
      <c r="DU629" s="30"/>
      <c r="DV629" s="130"/>
      <c r="DW629" s="130"/>
      <c r="DX629" s="130"/>
      <c r="DY629" s="130"/>
      <c r="DZ629" s="130"/>
      <c r="EA629" s="130"/>
      <c r="EB629" s="130"/>
      <c r="EC629" s="130"/>
      <c r="ED629" s="130"/>
      <c r="EE629" s="130"/>
      <c r="EF629" s="130"/>
      <c r="EG629" s="130"/>
      <c r="EH629" s="130"/>
      <c r="EI629" s="130"/>
      <c r="EJ629" s="130"/>
      <c r="EK629" s="130"/>
      <c r="EL629" s="130"/>
      <c r="EM629" s="130"/>
      <c r="EN629" s="130"/>
      <c r="EO629" s="130"/>
      <c r="EP629" s="30"/>
      <c r="EQ629" s="30"/>
      <c r="ER629" s="30"/>
      <c r="ES629" s="30"/>
      <c r="ET629" s="30"/>
      <c r="EU629" s="30"/>
      <c r="EV629" s="30"/>
      <c r="EW629" s="30"/>
      <c r="EX629" s="30"/>
      <c r="EY629" s="135"/>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c r="JW629" s="30"/>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130"/>
      <c r="LE629" s="130"/>
      <c r="LF629" s="130"/>
      <c r="LG629" s="130"/>
      <c r="LH629" s="130"/>
      <c r="LI629" s="130"/>
      <c r="LJ629" s="130"/>
      <c r="LK629" s="130"/>
      <c r="LL629" s="130"/>
      <c r="LM629" s="130"/>
      <c r="LN629" s="130"/>
      <c r="LO629" s="130"/>
      <c r="LP629" s="130"/>
      <c r="LQ629" s="130"/>
      <c r="LR629" s="130"/>
      <c r="LS629" s="130"/>
      <c r="LT629" s="130"/>
      <c r="LU629" s="130"/>
      <c r="LV629" s="130"/>
      <c r="LW629" s="130"/>
      <c r="LX629" s="135"/>
      <c r="LY629" s="30"/>
      <c r="LZ629" s="30"/>
      <c r="MA629" s="30"/>
      <c r="MB629" s="30"/>
      <c r="MC629" s="30"/>
      <c r="MD629" s="30"/>
      <c r="ME629" s="30"/>
      <c r="MF629" s="30"/>
      <c r="MG629" s="30"/>
      <c r="MH629" s="30"/>
      <c r="MI629" s="30"/>
      <c r="MJ629" s="30"/>
      <c r="MK629" s="30"/>
      <c r="ML629" s="30"/>
      <c r="MM629" s="30"/>
      <c r="MN629" s="30"/>
      <c r="MO629" s="30"/>
      <c r="MP629" s="30"/>
      <c r="MQ629" s="30"/>
      <c r="MR629" s="30"/>
      <c r="MS629" s="30"/>
      <c r="MT629" s="30"/>
      <c r="MU629" s="30"/>
      <c r="MV629" s="30"/>
      <c r="MW629" s="30"/>
      <c r="MX629" s="30"/>
      <c r="MY629" s="30"/>
      <c r="MZ629" s="30"/>
      <c r="NA629" s="30"/>
      <c r="NB629" s="30"/>
      <c r="NC629" s="135"/>
      <c r="ND629" s="30"/>
      <c r="NE629" s="30"/>
      <c r="NF629" s="30"/>
      <c r="NG629" s="30"/>
      <c r="NH629" s="30"/>
      <c r="NI629" s="30"/>
      <c r="NJ629" s="30"/>
      <c r="NK629" s="30"/>
      <c r="NL629" s="30"/>
      <c r="NM629" s="30"/>
      <c r="NN629" s="30"/>
      <c r="NO629" s="30"/>
      <c r="NP629" s="30"/>
      <c r="NQ629" s="30"/>
      <c r="NR629" s="30"/>
      <c r="NS629" s="30"/>
      <c r="NT629" s="30"/>
      <c r="NU629" s="30"/>
      <c r="NV629" s="30"/>
      <c r="NW629" s="30"/>
      <c r="NX629" s="30"/>
      <c r="NY629" s="30"/>
      <c r="NZ629" s="30"/>
      <c r="OA629" s="30"/>
      <c r="OB629" s="30"/>
      <c r="OC629" s="30"/>
      <c r="OD629" s="30"/>
      <c r="OE629" s="30"/>
      <c r="OF629" s="30"/>
      <c r="OG629" s="30"/>
      <c r="OH629" s="30"/>
      <c r="OI629" s="30"/>
      <c r="OJ629" s="30"/>
      <c r="OK629" s="30"/>
      <c r="OL629" s="30"/>
      <c r="OM629" s="30">
        <f t="shared" si="2057"/>
        <v>1</v>
      </c>
      <c r="ON629" s="51"/>
    </row>
    <row r="630" spans="1:404" ht="43.5" hidden="1" customHeight="1">
      <c r="A630" s="310"/>
      <c r="B630" s="80">
        <v>176</v>
      </c>
      <c r="C630" s="81" t="s">
        <v>444</v>
      </c>
      <c r="D630" s="82" t="s">
        <v>2</v>
      </c>
      <c r="E630" s="81" t="s">
        <v>446</v>
      </c>
      <c r="F630" s="82" t="s">
        <v>2</v>
      </c>
      <c r="G630" s="14"/>
      <c r="H630" s="81" t="s">
        <v>446</v>
      </c>
      <c r="I630" s="36" t="s">
        <v>1232</v>
      </c>
      <c r="J630" s="54"/>
      <c r="K630" s="30" t="s">
        <v>636</v>
      </c>
      <c r="L630" s="30" t="s">
        <v>957</v>
      </c>
      <c r="M630" s="29" t="s">
        <v>987</v>
      </c>
      <c r="N630" s="93" t="s">
        <v>639</v>
      </c>
      <c r="O630" s="301"/>
      <c r="P630" s="54"/>
      <c r="Q630" s="30"/>
      <c r="R630" s="30"/>
      <c r="S630" s="30"/>
      <c r="T630" s="30" t="s">
        <v>27</v>
      </c>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130"/>
      <c r="CP630" s="130"/>
      <c r="CQ630" s="130"/>
      <c r="CR630" s="130"/>
      <c r="CS630" s="130"/>
      <c r="CT630" s="130"/>
      <c r="CU630" s="130"/>
      <c r="CV630" s="130"/>
      <c r="CW630" s="130"/>
      <c r="CX630" s="130"/>
      <c r="CY630" s="30"/>
      <c r="CZ630" s="30"/>
      <c r="DA630" s="30"/>
      <c r="DB630" s="30"/>
      <c r="DC630" s="30"/>
      <c r="DD630" s="30"/>
      <c r="DE630" s="30"/>
      <c r="DF630" s="30"/>
      <c r="DG630" s="30"/>
      <c r="DH630" s="135"/>
      <c r="DI630" s="30"/>
      <c r="DJ630" s="30"/>
      <c r="DK630" s="30"/>
      <c r="DL630" s="30"/>
      <c r="DM630" s="30"/>
      <c r="DN630" s="30"/>
      <c r="DO630" s="30"/>
      <c r="DP630" s="30"/>
      <c r="DQ630" s="30"/>
      <c r="DR630" s="152" t="s">
        <v>1066</v>
      </c>
      <c r="DS630" s="152" t="s">
        <v>1066</v>
      </c>
      <c r="DT630" s="152"/>
      <c r="DU630" s="152"/>
      <c r="DV630" s="152"/>
      <c r="DW630" s="30">
        <v>1</v>
      </c>
      <c r="DX630" s="30">
        <v>2</v>
      </c>
      <c r="DY630" s="30">
        <v>2</v>
      </c>
      <c r="DZ630" s="30">
        <v>2</v>
      </c>
      <c r="EA630" s="23">
        <v>1</v>
      </c>
      <c r="EB630" s="23">
        <v>2</v>
      </c>
      <c r="EC630" s="30">
        <v>2</v>
      </c>
      <c r="ED630" s="30">
        <v>2</v>
      </c>
      <c r="EE630" s="30">
        <v>2</v>
      </c>
      <c r="EF630" s="30">
        <v>2</v>
      </c>
      <c r="EG630" s="30">
        <v>1</v>
      </c>
      <c r="EH630" s="23">
        <v>2</v>
      </c>
      <c r="EI630" s="30">
        <v>2</v>
      </c>
      <c r="EJ630" s="23">
        <v>1</v>
      </c>
      <c r="EK630" s="30">
        <v>2</v>
      </c>
      <c r="EL630" s="30">
        <v>2</v>
      </c>
      <c r="EM630" s="30">
        <v>2</v>
      </c>
      <c r="EN630" s="30"/>
      <c r="EO630" s="208">
        <f>COUNTIF(DW630:EN630,"2")</f>
        <v>13</v>
      </c>
      <c r="EP630" s="207">
        <f t="shared" ref="EP630" si="2112">EO630/(EO630+EQ630+ES630+EU630)</f>
        <v>0.76470588235294112</v>
      </c>
      <c r="EQ630" s="208">
        <f>COUNTIF(DW630:EN630,"1")</f>
        <v>4</v>
      </c>
      <c r="ER630" s="207">
        <f t="shared" ref="ER630" si="2113">EQ630/(EO630+EQ630+ES630+EU630)</f>
        <v>0.23529411764705882</v>
      </c>
      <c r="ES630" s="208">
        <f>COUNTIF(DW630:EN630,"0")</f>
        <v>0</v>
      </c>
      <c r="ET630" s="207">
        <f t="shared" ref="ET630" si="2114">ES630/(EO630+EQ630+ES630+EU630)</f>
        <v>0</v>
      </c>
      <c r="EU630" s="208">
        <f>COUNTIF(DW630:EN630,"KĐG")</f>
        <v>0</v>
      </c>
      <c r="EV630" s="207">
        <f t="shared" ref="EV630" si="2115">EU630/(EO630+EQ630+ES630+EU630)</f>
        <v>0</v>
      </c>
      <c r="EW630" s="209">
        <f t="shared" ref="EW630" si="2116">(((EO630*2)+(EQ630*1)+(ES630*0)))/(EO630+EQ630+ES630)</f>
        <v>1.7647058823529411</v>
      </c>
      <c r="EX630" s="169" t="str">
        <f t="shared" ref="EX630" si="2117">IF(EV630&gt;=50%,"KĐG",IF(EW630&gt;=1.6,"ĐMT",IF(EW630&gt;=1,"CCG","CĐ")))</f>
        <v>ĐMT</v>
      </c>
      <c r="EY630" s="135"/>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130"/>
      <c r="LE630" s="130"/>
      <c r="LF630" s="130"/>
      <c r="LG630" s="130"/>
      <c r="LH630" s="130"/>
      <c r="LI630" s="130"/>
      <c r="LJ630" s="130"/>
      <c r="LK630" s="130"/>
      <c r="LL630" s="130"/>
      <c r="LM630" s="130"/>
      <c r="LN630" s="130"/>
      <c r="LO630" s="130"/>
      <c r="LP630" s="130"/>
      <c r="LQ630" s="130"/>
      <c r="LR630" s="130"/>
      <c r="LS630" s="130"/>
      <c r="LT630" s="130"/>
      <c r="LU630" s="130"/>
      <c r="LV630" s="130"/>
      <c r="LW630" s="130"/>
      <c r="LX630" s="135"/>
      <c r="LY630" s="30"/>
      <c r="LZ630" s="30"/>
      <c r="MA630" s="30"/>
      <c r="MB630" s="30"/>
      <c r="MC630" s="30"/>
      <c r="MD630" s="30"/>
      <c r="ME630" s="30"/>
      <c r="MF630" s="30"/>
      <c r="MG630" s="30"/>
      <c r="MH630" s="30"/>
      <c r="MI630" s="30"/>
      <c r="MJ630" s="30"/>
      <c r="MK630" s="30"/>
      <c r="ML630" s="30"/>
      <c r="MM630" s="30"/>
      <c r="MN630" s="30"/>
      <c r="MO630" s="30"/>
      <c r="MP630" s="30"/>
      <c r="MQ630" s="30"/>
      <c r="MR630" s="30"/>
      <c r="MS630" s="30"/>
      <c r="MT630" s="30"/>
      <c r="MU630" s="30"/>
      <c r="MV630" s="30"/>
      <c r="MW630" s="30"/>
      <c r="MX630" s="30"/>
      <c r="MY630" s="30"/>
      <c r="MZ630" s="30"/>
      <c r="NA630" s="30"/>
      <c r="NB630" s="30"/>
      <c r="NC630" s="135"/>
      <c r="ND630" s="30"/>
      <c r="NE630" s="30"/>
      <c r="NF630" s="30"/>
      <c r="NG630" s="30"/>
      <c r="NH630" s="30"/>
      <c r="NI630" s="30"/>
      <c r="NJ630" s="30"/>
      <c r="NK630" s="30"/>
      <c r="NL630" s="30"/>
      <c r="NM630" s="30"/>
      <c r="NN630" s="30"/>
      <c r="NO630" s="30"/>
      <c r="NP630" s="30"/>
      <c r="NQ630" s="30"/>
      <c r="NR630" s="30"/>
      <c r="NS630" s="30"/>
      <c r="NT630" s="30"/>
      <c r="NU630" s="30"/>
      <c r="NV630" s="30"/>
      <c r="NW630" s="30"/>
      <c r="NX630" s="30"/>
      <c r="NY630" s="30"/>
      <c r="NZ630" s="30"/>
      <c r="OA630" s="30"/>
      <c r="OB630" s="30"/>
      <c r="OC630" s="30"/>
      <c r="OD630" s="30"/>
      <c r="OE630" s="30"/>
      <c r="OF630" s="30"/>
      <c r="OG630" s="30"/>
      <c r="OH630" s="30"/>
      <c r="OI630" s="30"/>
      <c r="OJ630" s="30"/>
      <c r="OK630" s="30"/>
      <c r="OL630" s="30"/>
      <c r="OM630" s="30">
        <f t="shared" si="2057"/>
        <v>1</v>
      </c>
      <c r="ON630" s="51"/>
    </row>
    <row r="631" spans="1:404" ht="38.25" hidden="1" customHeight="1">
      <c r="A631" s="310"/>
      <c r="B631" s="80">
        <v>176</v>
      </c>
      <c r="C631" s="81" t="s">
        <v>444</v>
      </c>
      <c r="D631" s="82" t="s">
        <v>2</v>
      </c>
      <c r="E631" s="81" t="s">
        <v>855</v>
      </c>
      <c r="F631" s="82" t="s">
        <v>2</v>
      </c>
      <c r="G631" s="14"/>
      <c r="H631" s="81" t="s">
        <v>855</v>
      </c>
      <c r="I631" s="36" t="s">
        <v>1279</v>
      </c>
      <c r="J631" s="54"/>
      <c r="K631" s="30" t="s">
        <v>636</v>
      </c>
      <c r="L631" s="30" t="s">
        <v>957</v>
      </c>
      <c r="M631" s="29" t="s">
        <v>987</v>
      </c>
      <c r="N631" s="93" t="s">
        <v>639</v>
      </c>
      <c r="O631" s="301"/>
      <c r="P631" s="54"/>
      <c r="Q631" s="30"/>
      <c r="R631" s="30"/>
      <c r="S631" s="30"/>
      <c r="T631" s="30"/>
      <c r="U631" s="30" t="s">
        <v>27</v>
      </c>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130"/>
      <c r="CP631" s="130"/>
      <c r="CQ631" s="130"/>
      <c r="CR631" s="130"/>
      <c r="CS631" s="130"/>
      <c r="CT631" s="130"/>
      <c r="CU631" s="130"/>
      <c r="CV631" s="130"/>
      <c r="CW631" s="130"/>
      <c r="CX631" s="130"/>
      <c r="CY631" s="30"/>
      <c r="CZ631" s="30"/>
      <c r="DA631" s="30"/>
      <c r="DB631" s="30"/>
      <c r="DC631" s="30"/>
      <c r="DD631" s="30"/>
      <c r="DE631" s="30"/>
      <c r="DF631" s="30"/>
      <c r="DG631" s="30"/>
      <c r="DH631" s="135"/>
      <c r="DI631" s="30"/>
      <c r="DJ631" s="30"/>
      <c r="DK631" s="30"/>
      <c r="DL631" s="30"/>
      <c r="DM631" s="30"/>
      <c r="DN631" s="30"/>
      <c r="DO631" s="30"/>
      <c r="DP631" s="30"/>
      <c r="DQ631" s="30"/>
      <c r="DR631" s="135"/>
      <c r="DS631" s="30"/>
      <c r="DT631" s="30"/>
      <c r="DU631" s="30"/>
      <c r="DV631" s="130"/>
      <c r="DW631" s="130"/>
      <c r="DX631" s="130"/>
      <c r="DY631" s="130"/>
      <c r="DZ631" s="130"/>
      <c r="EA631" s="130"/>
      <c r="EB631" s="130"/>
      <c r="EC631" s="130"/>
      <c r="ED631" s="130"/>
      <c r="EE631" s="130"/>
      <c r="EF631" s="130"/>
      <c r="EG631" s="130"/>
      <c r="EH631" s="130"/>
      <c r="EI631" s="130"/>
      <c r="EJ631" s="130"/>
      <c r="EK631" s="130"/>
      <c r="EL631" s="130"/>
      <c r="EM631" s="130"/>
      <c r="EN631" s="130"/>
      <c r="EO631" s="130"/>
      <c r="EP631" s="30"/>
      <c r="EQ631" s="30"/>
      <c r="ER631" s="30"/>
      <c r="ES631" s="30"/>
      <c r="ET631" s="30"/>
      <c r="EU631" s="30"/>
      <c r="EV631" s="30"/>
      <c r="EW631" s="30"/>
      <c r="EX631" s="30"/>
      <c r="EY631" s="152" t="s">
        <v>1066</v>
      </c>
      <c r="EZ631" s="152"/>
      <c r="FA631" s="152" t="s">
        <v>1066</v>
      </c>
      <c r="FB631" s="30">
        <v>2</v>
      </c>
      <c r="FC631" s="30">
        <v>1</v>
      </c>
      <c r="FD631" s="30">
        <v>2</v>
      </c>
      <c r="FE631" s="30">
        <v>2</v>
      </c>
      <c r="FF631" s="23">
        <v>1</v>
      </c>
      <c r="FG631" s="23">
        <v>2</v>
      </c>
      <c r="FH631" s="30">
        <v>2</v>
      </c>
      <c r="FI631" s="30">
        <v>2</v>
      </c>
      <c r="FJ631" s="30">
        <v>2</v>
      </c>
      <c r="FK631" s="30">
        <v>2</v>
      </c>
      <c r="FL631" s="30">
        <v>2</v>
      </c>
      <c r="FM631" s="23">
        <v>2</v>
      </c>
      <c r="FN631" s="30">
        <v>2</v>
      </c>
      <c r="FO631" s="23">
        <v>1</v>
      </c>
      <c r="FP631" s="30">
        <v>2</v>
      </c>
      <c r="FQ631" s="30">
        <v>2</v>
      </c>
      <c r="FR631" s="30">
        <v>2</v>
      </c>
      <c r="FS631" s="30"/>
      <c r="FT631" s="214">
        <f>COUNTIF(FB631:FS631,"2")</f>
        <v>14</v>
      </c>
      <c r="FU631" s="215">
        <f t="shared" ref="FU631" si="2118">FT631/(FT631+FV631+FX631+FZ631)</f>
        <v>0.82352941176470584</v>
      </c>
      <c r="FV631" s="214">
        <f>COUNTIF(FB631:FS631,"1")</f>
        <v>3</v>
      </c>
      <c r="FW631" s="215">
        <f t="shared" ref="FW631" si="2119">FV631/(FT631+FV631+FX631+FZ631)</f>
        <v>0.17647058823529413</v>
      </c>
      <c r="FX631" s="214">
        <f>COUNTIF(FB631:FS631,"0")</f>
        <v>0</v>
      </c>
      <c r="FY631" s="215">
        <f t="shared" ref="FY631" si="2120">FX631/(FT631+FV631+FX631+FZ631)</f>
        <v>0</v>
      </c>
      <c r="FZ631" s="214">
        <f>COUNTIF(FB631:FS631,"KĐG")</f>
        <v>0</v>
      </c>
      <c r="GA631" s="215">
        <f t="shared" ref="GA631" si="2121">FZ631/(FT631+FV631+FX631+FZ631)</f>
        <v>0</v>
      </c>
      <c r="GB631" s="216">
        <f t="shared" ref="GB631" si="2122">(((FT631*2)+(FV631*1)+(FX631*0)))/(FT631+FV631+FX631)</f>
        <v>1.8235294117647058</v>
      </c>
      <c r="GC631" s="169" t="str">
        <f t="shared" ref="GC631" si="2123">IF(GA631&gt;=50%,"KĐG",IF(GB631&gt;=1.6,"ĐMT",IF(GB631&gt;=1,"CCG","CĐ")))</f>
        <v>ĐMT</v>
      </c>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c r="JW631" s="30"/>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30"/>
      <c r="KX631" s="30"/>
      <c r="KY631" s="30"/>
      <c r="KZ631" s="30"/>
      <c r="LA631" s="30"/>
      <c r="LB631" s="30"/>
      <c r="LC631" s="30"/>
      <c r="LD631" s="130"/>
      <c r="LE631" s="130"/>
      <c r="LF631" s="130"/>
      <c r="LG631" s="130"/>
      <c r="LH631" s="130"/>
      <c r="LI631" s="130"/>
      <c r="LJ631" s="130"/>
      <c r="LK631" s="130"/>
      <c r="LL631" s="130"/>
      <c r="LM631" s="130"/>
      <c r="LN631" s="130"/>
      <c r="LO631" s="130"/>
      <c r="LP631" s="130"/>
      <c r="LQ631" s="130"/>
      <c r="LR631" s="130"/>
      <c r="LS631" s="130"/>
      <c r="LT631" s="130"/>
      <c r="LU631" s="130"/>
      <c r="LV631" s="130"/>
      <c r="LW631" s="130"/>
      <c r="LX631" s="135"/>
      <c r="LY631" s="30"/>
      <c r="LZ631" s="30"/>
      <c r="MA631" s="30"/>
      <c r="MB631" s="30"/>
      <c r="MC631" s="30"/>
      <c r="MD631" s="30"/>
      <c r="ME631" s="30"/>
      <c r="MF631" s="30"/>
      <c r="MG631" s="30"/>
      <c r="MH631" s="30"/>
      <c r="MI631" s="30"/>
      <c r="MJ631" s="30"/>
      <c r="MK631" s="30"/>
      <c r="ML631" s="30"/>
      <c r="MM631" s="30"/>
      <c r="MN631" s="30"/>
      <c r="MO631" s="30"/>
      <c r="MP631" s="30"/>
      <c r="MQ631" s="30"/>
      <c r="MR631" s="30"/>
      <c r="MS631" s="30"/>
      <c r="MT631" s="30"/>
      <c r="MU631" s="30"/>
      <c r="MV631" s="30"/>
      <c r="MW631" s="30"/>
      <c r="MX631" s="30"/>
      <c r="MY631" s="30"/>
      <c r="MZ631" s="30"/>
      <c r="NA631" s="30"/>
      <c r="NB631" s="30"/>
      <c r="NC631" s="135"/>
      <c r="ND631" s="30"/>
      <c r="NE631" s="30"/>
      <c r="NF631" s="30"/>
      <c r="NG631" s="30"/>
      <c r="NH631" s="30"/>
      <c r="NI631" s="30"/>
      <c r="NJ631" s="30"/>
      <c r="NK631" s="30"/>
      <c r="NL631" s="30"/>
      <c r="NM631" s="30"/>
      <c r="NN631" s="30"/>
      <c r="NO631" s="30"/>
      <c r="NP631" s="30"/>
      <c r="NQ631" s="30"/>
      <c r="NR631" s="30"/>
      <c r="NS631" s="30"/>
      <c r="NT631" s="30"/>
      <c r="NU631" s="30"/>
      <c r="NV631" s="30"/>
      <c r="NW631" s="30"/>
      <c r="NX631" s="30"/>
      <c r="NY631" s="30"/>
      <c r="NZ631" s="30"/>
      <c r="OA631" s="30"/>
      <c r="OB631" s="30"/>
      <c r="OC631" s="30"/>
      <c r="OD631" s="30"/>
      <c r="OE631" s="30"/>
      <c r="OF631" s="30"/>
      <c r="OG631" s="30"/>
      <c r="OH631" s="30"/>
      <c r="OI631" s="30"/>
      <c r="OJ631" s="30"/>
      <c r="OK631" s="30"/>
      <c r="OL631" s="30"/>
      <c r="OM631" s="30">
        <f t="shared" si="2057"/>
        <v>1</v>
      </c>
      <c r="ON631" s="51"/>
    </row>
    <row r="632" spans="1:404" ht="34.5" hidden="1" customHeight="1">
      <c r="A632" s="310"/>
      <c r="B632" s="80">
        <v>176</v>
      </c>
      <c r="C632" s="81" t="s">
        <v>444</v>
      </c>
      <c r="D632" s="82" t="s">
        <v>2</v>
      </c>
      <c r="E632" s="81" t="s">
        <v>856</v>
      </c>
      <c r="F632" s="82" t="s">
        <v>2</v>
      </c>
      <c r="G632" s="82"/>
      <c r="H632" s="81" t="s">
        <v>856</v>
      </c>
      <c r="I632" s="57" t="s">
        <v>1309</v>
      </c>
      <c r="J632" s="79"/>
      <c r="K632" s="30" t="s">
        <v>636</v>
      </c>
      <c r="L632" s="30" t="s">
        <v>957</v>
      </c>
      <c r="M632" s="29" t="s">
        <v>987</v>
      </c>
      <c r="N632" s="93" t="s">
        <v>639</v>
      </c>
      <c r="O632" s="301"/>
      <c r="P632" s="79"/>
      <c r="Q632" s="30"/>
      <c r="R632" s="30"/>
      <c r="S632" s="30"/>
      <c r="T632" s="30"/>
      <c r="U632" s="30"/>
      <c r="V632" s="30" t="s">
        <v>27</v>
      </c>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130"/>
      <c r="CP632" s="130"/>
      <c r="CQ632" s="130"/>
      <c r="CR632" s="130"/>
      <c r="CS632" s="130"/>
      <c r="CT632" s="130"/>
      <c r="CU632" s="130"/>
      <c r="CV632" s="130"/>
      <c r="CW632" s="130"/>
      <c r="CX632" s="130"/>
      <c r="CY632" s="30"/>
      <c r="CZ632" s="30"/>
      <c r="DA632" s="30"/>
      <c r="DB632" s="30"/>
      <c r="DC632" s="30"/>
      <c r="DD632" s="30"/>
      <c r="DE632" s="30"/>
      <c r="DF632" s="30"/>
      <c r="DG632" s="30"/>
      <c r="DH632" s="135"/>
      <c r="DI632" s="30"/>
      <c r="DJ632" s="30"/>
      <c r="DK632" s="30"/>
      <c r="DL632" s="30"/>
      <c r="DM632" s="30"/>
      <c r="DN632" s="30"/>
      <c r="DO632" s="30"/>
      <c r="DP632" s="30"/>
      <c r="DQ632" s="30"/>
      <c r="DR632" s="135"/>
      <c r="DS632" s="30"/>
      <c r="DT632" s="30"/>
      <c r="DU632" s="30"/>
      <c r="DV632" s="130"/>
      <c r="DW632" s="130"/>
      <c r="DX632" s="130"/>
      <c r="DY632" s="130"/>
      <c r="DZ632" s="130"/>
      <c r="EA632" s="130"/>
      <c r="EB632" s="130"/>
      <c r="EC632" s="130"/>
      <c r="ED632" s="130"/>
      <c r="EE632" s="130"/>
      <c r="EF632" s="130"/>
      <c r="EG632" s="130"/>
      <c r="EH632" s="130"/>
      <c r="EI632" s="130"/>
      <c r="EJ632" s="130"/>
      <c r="EK632" s="130"/>
      <c r="EL632" s="130"/>
      <c r="EM632" s="130"/>
      <c r="EN632" s="130"/>
      <c r="EO632" s="130"/>
      <c r="EP632" s="30"/>
      <c r="EQ632" s="30"/>
      <c r="ER632" s="30"/>
      <c r="ES632" s="30"/>
      <c r="ET632" s="30"/>
      <c r="EU632" s="30"/>
      <c r="EV632" s="30"/>
      <c r="EW632" s="30"/>
      <c r="EX632" s="30"/>
      <c r="EY632" s="135"/>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152"/>
      <c r="GE632" s="152" t="s">
        <v>1066</v>
      </c>
      <c r="GF632" s="30">
        <v>2</v>
      </c>
      <c r="GG632" s="30">
        <v>2</v>
      </c>
      <c r="GH632" s="30">
        <v>2</v>
      </c>
      <c r="GI632" s="30">
        <v>2</v>
      </c>
      <c r="GJ632" s="23">
        <v>1</v>
      </c>
      <c r="GK632" s="23">
        <v>2</v>
      </c>
      <c r="GL632" s="30">
        <v>2</v>
      </c>
      <c r="GM632" s="30">
        <v>2</v>
      </c>
      <c r="GN632" s="30">
        <v>2</v>
      </c>
      <c r="GO632" s="30">
        <v>2</v>
      </c>
      <c r="GP632" s="30">
        <v>2</v>
      </c>
      <c r="GQ632" s="30">
        <v>2</v>
      </c>
      <c r="GR632" s="30">
        <v>2</v>
      </c>
      <c r="GS632" s="23">
        <v>1</v>
      </c>
      <c r="GT632" s="30">
        <v>2</v>
      </c>
      <c r="GU632" s="30">
        <v>2</v>
      </c>
      <c r="GV632" s="30">
        <v>2</v>
      </c>
      <c r="GW632" s="30"/>
      <c r="GX632" s="30">
        <v>2</v>
      </c>
      <c r="GY632" s="224">
        <f>COUNTIF(GF632:GX632,"2")</f>
        <v>16</v>
      </c>
      <c r="GZ632" s="225">
        <f t="shared" ref="GZ632" si="2124">GY632/(GY632+HA632+HC632+HE632)</f>
        <v>0.88888888888888884</v>
      </c>
      <c r="HA632" s="224">
        <f>COUNTIF(GG632:GX632,"1")</f>
        <v>2</v>
      </c>
      <c r="HB632" s="225">
        <f t="shared" ref="HB632" si="2125">HA632/(GY632+HA632+HC632+HE632)</f>
        <v>0.1111111111111111</v>
      </c>
      <c r="HC632" s="224">
        <f>COUNTIF(GG632:GX632,"0")</f>
        <v>0</v>
      </c>
      <c r="HD632" s="225">
        <f t="shared" ref="HD632" si="2126">HC632/(GY632+HA632+HC632+HE632)</f>
        <v>0</v>
      </c>
      <c r="HE632" s="224">
        <f>COUNTIF(GG632:GX632,"KĐG")</f>
        <v>0</v>
      </c>
      <c r="HF632" s="225">
        <f t="shared" ref="HF632" si="2127">HE632/(GY632+HA632+HC632+HE632)</f>
        <v>0</v>
      </c>
      <c r="HG632" s="226">
        <f t="shared" ref="HG632" si="2128">(((GY632*2)+(HA632*1)+(HC632*0)))/(GY632+HA632+HC632)</f>
        <v>1.8888888888888888</v>
      </c>
      <c r="HH632" s="169" t="str">
        <f t="shared" ref="HH632" si="2129">IF(HF632&gt;=50%,"KĐG",IF(HG632&gt;=1.6,"ĐMT",IF(HG632&gt;=1,"CCG","CĐ")))</f>
        <v>ĐMT</v>
      </c>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130"/>
      <c r="LE632" s="130"/>
      <c r="LF632" s="130"/>
      <c r="LG632" s="130"/>
      <c r="LH632" s="130"/>
      <c r="LI632" s="130"/>
      <c r="LJ632" s="130"/>
      <c r="LK632" s="130"/>
      <c r="LL632" s="130"/>
      <c r="LM632" s="130"/>
      <c r="LN632" s="130"/>
      <c r="LO632" s="130"/>
      <c r="LP632" s="130"/>
      <c r="LQ632" s="130"/>
      <c r="LR632" s="130"/>
      <c r="LS632" s="130"/>
      <c r="LT632" s="130"/>
      <c r="LU632" s="130"/>
      <c r="LV632" s="130"/>
      <c r="LW632" s="130"/>
      <c r="LX632" s="135"/>
      <c r="LY632" s="30"/>
      <c r="LZ632" s="30"/>
      <c r="MA632" s="30"/>
      <c r="MB632" s="30"/>
      <c r="MC632" s="30"/>
      <c r="MD632" s="30"/>
      <c r="ME632" s="30"/>
      <c r="MF632" s="30"/>
      <c r="MG632" s="30"/>
      <c r="MH632" s="30"/>
      <c r="MI632" s="30"/>
      <c r="MJ632" s="30"/>
      <c r="MK632" s="30"/>
      <c r="ML632" s="30"/>
      <c r="MM632" s="30"/>
      <c r="MN632" s="30"/>
      <c r="MO632" s="30"/>
      <c r="MP632" s="30"/>
      <c r="MQ632" s="30"/>
      <c r="MR632" s="30"/>
      <c r="MS632" s="30"/>
      <c r="MT632" s="30"/>
      <c r="MU632" s="30"/>
      <c r="MV632" s="30"/>
      <c r="MW632" s="30"/>
      <c r="MX632" s="30"/>
      <c r="MY632" s="30"/>
      <c r="MZ632" s="30"/>
      <c r="NA632" s="30"/>
      <c r="NB632" s="30"/>
      <c r="NC632" s="135"/>
      <c r="ND632" s="30"/>
      <c r="NE632" s="30"/>
      <c r="NF632" s="30"/>
      <c r="NG632" s="30"/>
      <c r="NH632" s="30"/>
      <c r="NI632" s="30"/>
      <c r="NJ632" s="30"/>
      <c r="NK632" s="30"/>
      <c r="NL632" s="30"/>
      <c r="NM632" s="30"/>
      <c r="NN632" s="30"/>
      <c r="NO632" s="30"/>
      <c r="NP632" s="30"/>
      <c r="NQ632" s="30"/>
      <c r="NR632" s="30"/>
      <c r="NS632" s="30"/>
      <c r="NT632" s="30"/>
      <c r="NU632" s="30"/>
      <c r="NV632" s="30"/>
      <c r="NW632" s="30"/>
      <c r="NX632" s="30"/>
      <c r="NY632" s="30"/>
      <c r="NZ632" s="30"/>
      <c r="OA632" s="30"/>
      <c r="OB632" s="30"/>
      <c r="OC632" s="30"/>
      <c r="OD632" s="30"/>
      <c r="OE632" s="30"/>
      <c r="OF632" s="30"/>
      <c r="OG632" s="30"/>
      <c r="OH632" s="30"/>
      <c r="OI632" s="30"/>
      <c r="OJ632" s="30"/>
      <c r="OK632" s="30"/>
      <c r="OL632" s="30"/>
      <c r="OM632" s="30">
        <f t="shared" si="2057"/>
        <v>1</v>
      </c>
      <c r="ON632" s="80"/>
    </row>
    <row r="633" spans="1:404" ht="33" customHeight="1">
      <c r="A633" s="310"/>
      <c r="B633" s="80">
        <v>176</v>
      </c>
      <c r="C633" s="81" t="s">
        <v>444</v>
      </c>
      <c r="D633" s="82" t="s">
        <v>2</v>
      </c>
      <c r="E633" s="81" t="s">
        <v>447</v>
      </c>
      <c r="F633" s="82" t="s">
        <v>2</v>
      </c>
      <c r="G633" s="14"/>
      <c r="H633" s="81" t="s">
        <v>447</v>
      </c>
      <c r="I633" s="36" t="s">
        <v>1326</v>
      </c>
      <c r="J633" s="54"/>
      <c r="K633" s="30" t="s">
        <v>636</v>
      </c>
      <c r="L633" s="30" t="s">
        <v>957</v>
      </c>
      <c r="M633" s="29" t="s">
        <v>987</v>
      </c>
      <c r="N633" s="93" t="s">
        <v>639</v>
      </c>
      <c r="O633" s="301"/>
      <c r="P633" s="54"/>
      <c r="Q633" s="30"/>
      <c r="R633" s="30"/>
      <c r="S633" s="30"/>
      <c r="T633" s="30"/>
      <c r="U633" s="30"/>
      <c r="V633" s="30"/>
      <c r="W633" s="30" t="s">
        <v>27</v>
      </c>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130"/>
      <c r="CP633" s="130"/>
      <c r="CQ633" s="130"/>
      <c r="CR633" s="130"/>
      <c r="CS633" s="130"/>
      <c r="CT633" s="130"/>
      <c r="CU633" s="130"/>
      <c r="CV633" s="130"/>
      <c r="CW633" s="130"/>
      <c r="CX633" s="130"/>
      <c r="CY633" s="30"/>
      <c r="CZ633" s="30"/>
      <c r="DA633" s="30"/>
      <c r="DB633" s="30"/>
      <c r="DC633" s="30"/>
      <c r="DD633" s="30"/>
      <c r="DE633" s="30"/>
      <c r="DF633" s="30"/>
      <c r="DG633" s="30"/>
      <c r="DH633" s="135"/>
      <c r="DI633" s="30"/>
      <c r="DJ633" s="30"/>
      <c r="DK633" s="30"/>
      <c r="DL633" s="30"/>
      <c r="DM633" s="30"/>
      <c r="DN633" s="30"/>
      <c r="DO633" s="30"/>
      <c r="DP633" s="30"/>
      <c r="DQ633" s="30"/>
      <c r="DR633" s="135"/>
      <c r="DS633" s="30"/>
      <c r="DT633" s="30"/>
      <c r="DU633" s="30"/>
      <c r="DV633" s="130"/>
      <c r="DW633" s="130"/>
      <c r="DX633" s="130"/>
      <c r="DY633" s="130"/>
      <c r="DZ633" s="130"/>
      <c r="EA633" s="130"/>
      <c r="EB633" s="130"/>
      <c r="EC633" s="130"/>
      <c r="ED633" s="130"/>
      <c r="EE633" s="130"/>
      <c r="EF633" s="130"/>
      <c r="EG633" s="130"/>
      <c r="EH633" s="130"/>
      <c r="EI633" s="130"/>
      <c r="EJ633" s="130"/>
      <c r="EK633" s="130"/>
      <c r="EL633" s="130"/>
      <c r="EM633" s="130"/>
      <c r="EN633" s="130"/>
      <c r="EO633" s="130"/>
      <c r="EP633" s="30"/>
      <c r="EQ633" s="30"/>
      <c r="ER633" s="30"/>
      <c r="ES633" s="30"/>
      <c r="ET633" s="30"/>
      <c r="EU633" s="30"/>
      <c r="EV633" s="30"/>
      <c r="EW633" s="30"/>
      <c r="EX633" s="30"/>
      <c r="EY633" s="135"/>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152" t="s">
        <v>1066</v>
      </c>
      <c r="HJ633" s="152"/>
      <c r="HK633" s="152"/>
      <c r="HL633" s="152" t="s">
        <v>1066</v>
      </c>
      <c r="HM633" s="152" t="s">
        <v>1066</v>
      </c>
      <c r="HN633" s="30">
        <v>2</v>
      </c>
      <c r="HO633" s="30">
        <v>1</v>
      </c>
      <c r="HP633" s="30">
        <v>2</v>
      </c>
      <c r="HQ633" s="30">
        <v>2</v>
      </c>
      <c r="HR633" s="23">
        <v>1</v>
      </c>
      <c r="HS633" s="23">
        <v>2</v>
      </c>
      <c r="HT633" s="30">
        <v>2</v>
      </c>
      <c r="HU633" s="30">
        <v>1</v>
      </c>
      <c r="HV633" s="30">
        <v>2</v>
      </c>
      <c r="HW633" s="30">
        <v>2</v>
      </c>
      <c r="HX633" s="30">
        <v>2</v>
      </c>
      <c r="HY633" s="30">
        <v>2</v>
      </c>
      <c r="HZ633" s="30">
        <v>2</v>
      </c>
      <c r="IA633" s="23">
        <v>1</v>
      </c>
      <c r="IB633" s="30">
        <v>2</v>
      </c>
      <c r="IC633" s="30">
        <v>2</v>
      </c>
      <c r="ID633" s="30">
        <v>2</v>
      </c>
      <c r="IE633" s="30"/>
      <c r="IF633" s="30">
        <v>2</v>
      </c>
      <c r="IG633" s="234">
        <f>COUNTIF(HN633:IF633,"2")</f>
        <v>14</v>
      </c>
      <c r="IH633" s="235">
        <f t="shared" ref="IH633" si="2130">IG633/(IG633+II633+IK633+IM633)</f>
        <v>0.77777777777777779</v>
      </c>
      <c r="II633" s="234">
        <f>COUNTIF(HO633:IF633,"1")</f>
        <v>4</v>
      </c>
      <c r="IJ633" s="235">
        <f t="shared" ref="IJ633" si="2131">II633/(IG633+II633+IK633+IM633)</f>
        <v>0.22222222222222221</v>
      </c>
      <c r="IK633" s="234">
        <f>COUNTIF(HO633:IF633,"0")</f>
        <v>0</v>
      </c>
      <c r="IL633" s="235">
        <f t="shared" ref="IL633" si="2132">IK633/(IG633+II633+IK633+IM633)</f>
        <v>0</v>
      </c>
      <c r="IM633" s="234">
        <f>COUNTIF(HO633:IF633,"KĐG")</f>
        <v>0</v>
      </c>
      <c r="IN633" s="235">
        <f t="shared" ref="IN633" si="2133">IM633/(IG633+II633+IK633+IM633)</f>
        <v>0</v>
      </c>
      <c r="IO633" s="236">
        <f t="shared" ref="IO633" si="2134">(((IG633*2)+(II633*1)+(IK633*0)))/(IG633+II633+IK633)</f>
        <v>1.7777777777777777</v>
      </c>
      <c r="IP633" s="169" t="str">
        <f t="shared" ref="IP633" si="2135">IF(IN633&gt;=50%,"KĐG",IF(IO633&gt;=1.6,"ĐMT",IF(IO633&gt;=1,"CCG","CĐ")))</f>
        <v>ĐMT</v>
      </c>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c r="JW633" s="30"/>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30"/>
      <c r="KX633" s="30"/>
      <c r="KY633" s="30"/>
      <c r="KZ633" s="30"/>
      <c r="LA633" s="30"/>
      <c r="LB633" s="30"/>
      <c r="LC633" s="30"/>
      <c r="LD633" s="130"/>
      <c r="LE633" s="130"/>
      <c r="LF633" s="130"/>
      <c r="LG633" s="130"/>
      <c r="LH633" s="130"/>
      <c r="LI633" s="130"/>
      <c r="LJ633" s="130"/>
      <c r="LK633" s="130"/>
      <c r="LL633" s="130"/>
      <c r="LM633" s="130"/>
      <c r="LN633" s="130"/>
      <c r="LO633" s="130"/>
      <c r="LP633" s="130"/>
      <c r="LQ633" s="130"/>
      <c r="LR633" s="130"/>
      <c r="LS633" s="130"/>
      <c r="LT633" s="130"/>
      <c r="LU633" s="130"/>
      <c r="LV633" s="130"/>
      <c r="LW633" s="130"/>
      <c r="LX633" s="135"/>
      <c r="LY633" s="30"/>
      <c r="LZ633" s="30"/>
      <c r="MA633" s="30"/>
      <c r="MB633" s="30"/>
      <c r="MC633" s="30"/>
      <c r="MD633" s="30"/>
      <c r="ME633" s="30"/>
      <c r="MF633" s="30"/>
      <c r="MG633" s="30"/>
      <c r="MH633" s="30"/>
      <c r="MI633" s="30"/>
      <c r="MJ633" s="30"/>
      <c r="MK633" s="30"/>
      <c r="ML633" s="30"/>
      <c r="MM633" s="30"/>
      <c r="MN633" s="30"/>
      <c r="MO633" s="30"/>
      <c r="MP633" s="30"/>
      <c r="MQ633" s="30"/>
      <c r="MR633" s="30"/>
      <c r="MS633" s="30"/>
      <c r="MT633" s="30"/>
      <c r="MU633" s="30"/>
      <c r="MV633" s="30"/>
      <c r="MW633" s="30"/>
      <c r="MX633" s="30"/>
      <c r="MY633" s="30"/>
      <c r="MZ633" s="30"/>
      <c r="NA633" s="30"/>
      <c r="NB633" s="30"/>
      <c r="NC633" s="135"/>
      <c r="ND633" s="30"/>
      <c r="NE633" s="30"/>
      <c r="NF633" s="30"/>
      <c r="NG633" s="30"/>
      <c r="NH633" s="30"/>
      <c r="NI633" s="30"/>
      <c r="NJ633" s="30"/>
      <c r="NK633" s="30"/>
      <c r="NL633" s="30"/>
      <c r="NM633" s="30"/>
      <c r="NN633" s="30"/>
      <c r="NO633" s="30"/>
      <c r="NP633" s="30"/>
      <c r="NQ633" s="30"/>
      <c r="NR633" s="30"/>
      <c r="NS633" s="30"/>
      <c r="NT633" s="30"/>
      <c r="NU633" s="30"/>
      <c r="NV633" s="30"/>
      <c r="NW633" s="30"/>
      <c r="NX633" s="30"/>
      <c r="NY633" s="30"/>
      <c r="NZ633" s="30"/>
      <c r="OA633" s="30"/>
      <c r="OB633" s="30"/>
      <c r="OC633" s="30"/>
      <c r="OD633" s="30"/>
      <c r="OE633" s="30"/>
      <c r="OF633" s="30"/>
      <c r="OG633" s="30"/>
      <c r="OH633" s="30"/>
      <c r="OI633" s="30"/>
      <c r="OJ633" s="30"/>
      <c r="OK633" s="30"/>
      <c r="OL633" s="30"/>
      <c r="OM633" s="30">
        <f t="shared" si="2057"/>
        <v>1</v>
      </c>
      <c r="ON633" s="51"/>
    </row>
    <row r="634" spans="1:404" ht="118.5" hidden="1" customHeight="1">
      <c r="A634" s="310"/>
      <c r="B634" s="80">
        <v>176</v>
      </c>
      <c r="C634" s="81" t="s">
        <v>444</v>
      </c>
      <c r="D634" s="82" t="s">
        <v>2</v>
      </c>
      <c r="E634" s="81" t="s">
        <v>857</v>
      </c>
      <c r="F634" s="82" t="s">
        <v>2</v>
      </c>
      <c r="G634" s="14"/>
      <c r="H634" s="81" t="s">
        <v>857</v>
      </c>
      <c r="I634" s="36" t="s">
        <v>862</v>
      </c>
      <c r="J634" s="54"/>
      <c r="K634" s="30" t="s">
        <v>636</v>
      </c>
      <c r="L634" s="30" t="s">
        <v>957</v>
      </c>
      <c r="M634" s="29" t="s">
        <v>987</v>
      </c>
      <c r="N634" s="93" t="s">
        <v>639</v>
      </c>
      <c r="O634" s="301"/>
      <c r="P634" s="54"/>
      <c r="Q634" s="30"/>
      <c r="R634" s="30"/>
      <c r="S634" s="30"/>
      <c r="T634" s="30"/>
      <c r="U634" s="30"/>
      <c r="V634" s="30"/>
      <c r="W634" s="30"/>
      <c r="X634" s="30" t="s">
        <v>27</v>
      </c>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130"/>
      <c r="CP634" s="130"/>
      <c r="CQ634" s="130"/>
      <c r="CR634" s="130"/>
      <c r="CS634" s="130"/>
      <c r="CT634" s="130"/>
      <c r="CU634" s="130"/>
      <c r="CV634" s="130"/>
      <c r="CW634" s="130"/>
      <c r="CX634" s="130"/>
      <c r="CY634" s="30"/>
      <c r="CZ634" s="30"/>
      <c r="DA634" s="30"/>
      <c r="DB634" s="30"/>
      <c r="DC634" s="30"/>
      <c r="DD634" s="30"/>
      <c r="DE634" s="30"/>
      <c r="DF634" s="30"/>
      <c r="DG634" s="30"/>
      <c r="DH634" s="135"/>
      <c r="DI634" s="30"/>
      <c r="DJ634" s="30"/>
      <c r="DK634" s="30"/>
      <c r="DL634" s="30"/>
      <c r="DM634" s="30"/>
      <c r="DN634" s="30"/>
      <c r="DO634" s="30"/>
      <c r="DP634" s="30"/>
      <c r="DQ634" s="30"/>
      <c r="DR634" s="135"/>
      <c r="DS634" s="30"/>
      <c r="DT634" s="30"/>
      <c r="DU634" s="30"/>
      <c r="DV634" s="130"/>
      <c r="DW634" s="130"/>
      <c r="DX634" s="130"/>
      <c r="DY634" s="130"/>
      <c r="DZ634" s="130"/>
      <c r="EA634" s="130"/>
      <c r="EB634" s="130"/>
      <c r="EC634" s="130"/>
      <c r="ED634" s="130"/>
      <c r="EE634" s="130"/>
      <c r="EF634" s="130"/>
      <c r="EG634" s="130"/>
      <c r="EH634" s="130"/>
      <c r="EI634" s="130"/>
      <c r="EJ634" s="130"/>
      <c r="EK634" s="130"/>
      <c r="EL634" s="130"/>
      <c r="EM634" s="130"/>
      <c r="EN634" s="130"/>
      <c r="EO634" s="130"/>
      <c r="EP634" s="30"/>
      <c r="EQ634" s="30"/>
      <c r="ER634" s="30"/>
      <c r="ES634" s="30"/>
      <c r="ET634" s="30"/>
      <c r="EU634" s="30"/>
      <c r="EV634" s="30"/>
      <c r="EW634" s="30"/>
      <c r="EX634" s="30"/>
      <c r="EY634" s="135"/>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130"/>
      <c r="LE634" s="130"/>
      <c r="LF634" s="130"/>
      <c r="LG634" s="130"/>
      <c r="LH634" s="130"/>
      <c r="LI634" s="130"/>
      <c r="LJ634" s="130"/>
      <c r="LK634" s="130"/>
      <c r="LL634" s="130"/>
      <c r="LM634" s="130"/>
      <c r="LN634" s="130"/>
      <c r="LO634" s="130"/>
      <c r="LP634" s="130"/>
      <c r="LQ634" s="130"/>
      <c r="LR634" s="130"/>
      <c r="LS634" s="130"/>
      <c r="LT634" s="130"/>
      <c r="LU634" s="130"/>
      <c r="LV634" s="130"/>
      <c r="LW634" s="130"/>
      <c r="LX634" s="135"/>
      <c r="LY634" s="30"/>
      <c r="LZ634" s="30"/>
      <c r="MA634" s="30"/>
      <c r="MB634" s="30"/>
      <c r="MC634" s="30"/>
      <c r="MD634" s="30"/>
      <c r="ME634" s="30"/>
      <c r="MF634" s="30"/>
      <c r="MG634" s="30"/>
      <c r="MH634" s="30"/>
      <c r="MI634" s="30"/>
      <c r="MJ634" s="30"/>
      <c r="MK634" s="30"/>
      <c r="ML634" s="30"/>
      <c r="MM634" s="30"/>
      <c r="MN634" s="30"/>
      <c r="MO634" s="30"/>
      <c r="MP634" s="30"/>
      <c r="MQ634" s="30"/>
      <c r="MR634" s="30"/>
      <c r="MS634" s="30"/>
      <c r="MT634" s="30"/>
      <c r="MU634" s="30"/>
      <c r="MV634" s="30"/>
      <c r="MW634" s="30"/>
      <c r="MX634" s="30"/>
      <c r="MY634" s="30"/>
      <c r="MZ634" s="30"/>
      <c r="NA634" s="30"/>
      <c r="NB634" s="30"/>
      <c r="NC634" s="135"/>
      <c r="ND634" s="30"/>
      <c r="NE634" s="30"/>
      <c r="NF634" s="30"/>
      <c r="NG634" s="30"/>
      <c r="NH634" s="30"/>
      <c r="NI634" s="30"/>
      <c r="NJ634" s="30"/>
      <c r="NK634" s="30"/>
      <c r="NL634" s="30"/>
      <c r="NM634" s="30"/>
      <c r="NN634" s="30"/>
      <c r="NO634" s="30"/>
      <c r="NP634" s="30"/>
      <c r="NQ634" s="30"/>
      <c r="NR634" s="30"/>
      <c r="NS634" s="30"/>
      <c r="NT634" s="30"/>
      <c r="NU634" s="30"/>
      <c r="NV634" s="30"/>
      <c r="NW634" s="30"/>
      <c r="NX634" s="30"/>
      <c r="NY634" s="30"/>
      <c r="NZ634" s="30"/>
      <c r="OA634" s="30"/>
      <c r="OB634" s="30"/>
      <c r="OC634" s="30"/>
      <c r="OD634" s="30"/>
      <c r="OE634" s="30"/>
      <c r="OF634" s="30"/>
      <c r="OG634" s="30"/>
      <c r="OH634" s="30"/>
      <c r="OI634" s="30"/>
      <c r="OJ634" s="30"/>
      <c r="OK634" s="30"/>
      <c r="OL634" s="30"/>
      <c r="OM634" s="30">
        <f t="shared" si="2057"/>
        <v>1</v>
      </c>
      <c r="ON634" s="51"/>
    </row>
    <row r="635" spans="1:404" ht="118.5" hidden="1" customHeight="1">
      <c r="A635" s="310"/>
      <c r="B635" s="80">
        <v>176</v>
      </c>
      <c r="C635" s="81" t="s">
        <v>444</v>
      </c>
      <c r="D635" s="82" t="s">
        <v>2</v>
      </c>
      <c r="E635" s="81" t="s">
        <v>448</v>
      </c>
      <c r="F635" s="82" t="s">
        <v>2</v>
      </c>
      <c r="G635" s="14"/>
      <c r="H635" s="81" t="s">
        <v>448</v>
      </c>
      <c r="I635" s="36" t="s">
        <v>863</v>
      </c>
      <c r="J635" s="54"/>
      <c r="K635" s="30" t="s">
        <v>636</v>
      </c>
      <c r="L635" s="30" t="s">
        <v>957</v>
      </c>
      <c r="M635" s="29" t="s">
        <v>987</v>
      </c>
      <c r="N635" s="93" t="s">
        <v>639</v>
      </c>
      <c r="O635" s="301"/>
      <c r="P635" s="54"/>
      <c r="Q635" s="30"/>
      <c r="R635" s="30"/>
      <c r="S635" s="30"/>
      <c r="T635" s="30"/>
      <c r="U635" s="30"/>
      <c r="V635" s="30"/>
      <c r="W635" s="30"/>
      <c r="X635" s="30"/>
      <c r="Y635" s="30" t="s">
        <v>27</v>
      </c>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130"/>
      <c r="CP635" s="130"/>
      <c r="CQ635" s="130"/>
      <c r="CR635" s="130"/>
      <c r="CS635" s="130"/>
      <c r="CT635" s="130"/>
      <c r="CU635" s="130"/>
      <c r="CV635" s="130"/>
      <c r="CW635" s="130"/>
      <c r="CX635" s="130"/>
      <c r="CY635" s="30"/>
      <c r="CZ635" s="30"/>
      <c r="DA635" s="30"/>
      <c r="DB635" s="30"/>
      <c r="DC635" s="30"/>
      <c r="DD635" s="30"/>
      <c r="DE635" s="30"/>
      <c r="DF635" s="30"/>
      <c r="DG635" s="30"/>
      <c r="DH635" s="135"/>
      <c r="DI635" s="30"/>
      <c r="DJ635" s="30"/>
      <c r="DK635" s="30"/>
      <c r="DL635" s="30"/>
      <c r="DM635" s="30"/>
      <c r="DN635" s="30"/>
      <c r="DO635" s="30"/>
      <c r="DP635" s="30"/>
      <c r="DQ635" s="30"/>
      <c r="DR635" s="135"/>
      <c r="DS635" s="30"/>
      <c r="DT635" s="30"/>
      <c r="DU635" s="30"/>
      <c r="DV635" s="130"/>
      <c r="DW635" s="130"/>
      <c r="DX635" s="130"/>
      <c r="DY635" s="130"/>
      <c r="DZ635" s="130"/>
      <c r="EA635" s="130"/>
      <c r="EB635" s="130"/>
      <c r="EC635" s="130"/>
      <c r="ED635" s="130"/>
      <c r="EE635" s="130"/>
      <c r="EF635" s="130"/>
      <c r="EG635" s="130"/>
      <c r="EH635" s="130"/>
      <c r="EI635" s="130"/>
      <c r="EJ635" s="130"/>
      <c r="EK635" s="130"/>
      <c r="EL635" s="130"/>
      <c r="EM635" s="130"/>
      <c r="EN635" s="130"/>
      <c r="EO635" s="130"/>
      <c r="EP635" s="30"/>
      <c r="EQ635" s="30"/>
      <c r="ER635" s="30"/>
      <c r="ES635" s="30"/>
      <c r="ET635" s="30"/>
      <c r="EU635" s="30"/>
      <c r="EV635" s="30"/>
      <c r="EW635" s="30"/>
      <c r="EX635" s="30"/>
      <c r="EY635" s="135"/>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c r="JW635" s="30"/>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30"/>
      <c r="KX635" s="30"/>
      <c r="KY635" s="30"/>
      <c r="KZ635" s="30"/>
      <c r="LA635" s="30"/>
      <c r="LB635" s="30"/>
      <c r="LC635" s="30"/>
      <c r="LD635" s="130"/>
      <c r="LE635" s="130"/>
      <c r="LF635" s="130"/>
      <c r="LG635" s="130"/>
      <c r="LH635" s="130"/>
      <c r="LI635" s="130"/>
      <c r="LJ635" s="130"/>
      <c r="LK635" s="130"/>
      <c r="LL635" s="130"/>
      <c r="LM635" s="130"/>
      <c r="LN635" s="130"/>
      <c r="LO635" s="130"/>
      <c r="LP635" s="130"/>
      <c r="LQ635" s="130"/>
      <c r="LR635" s="130"/>
      <c r="LS635" s="130"/>
      <c r="LT635" s="130"/>
      <c r="LU635" s="130"/>
      <c r="LV635" s="130"/>
      <c r="LW635" s="130"/>
      <c r="LX635" s="135"/>
      <c r="LY635" s="30"/>
      <c r="LZ635" s="30"/>
      <c r="MA635" s="30"/>
      <c r="MB635" s="30"/>
      <c r="MC635" s="30"/>
      <c r="MD635" s="30"/>
      <c r="ME635" s="30"/>
      <c r="MF635" s="30"/>
      <c r="MG635" s="30"/>
      <c r="MH635" s="30"/>
      <c r="MI635" s="30"/>
      <c r="MJ635" s="30"/>
      <c r="MK635" s="30"/>
      <c r="ML635" s="30"/>
      <c r="MM635" s="30"/>
      <c r="MN635" s="30"/>
      <c r="MO635" s="30"/>
      <c r="MP635" s="30"/>
      <c r="MQ635" s="30"/>
      <c r="MR635" s="30"/>
      <c r="MS635" s="30"/>
      <c r="MT635" s="30"/>
      <c r="MU635" s="30"/>
      <c r="MV635" s="30"/>
      <c r="MW635" s="30"/>
      <c r="MX635" s="30"/>
      <c r="MY635" s="30"/>
      <c r="MZ635" s="30"/>
      <c r="NA635" s="30"/>
      <c r="NB635" s="30"/>
      <c r="NC635" s="135"/>
      <c r="ND635" s="30"/>
      <c r="NE635" s="30"/>
      <c r="NF635" s="30"/>
      <c r="NG635" s="30"/>
      <c r="NH635" s="30"/>
      <c r="NI635" s="30"/>
      <c r="NJ635" s="30"/>
      <c r="NK635" s="30"/>
      <c r="NL635" s="30"/>
      <c r="NM635" s="30"/>
      <c r="NN635" s="30"/>
      <c r="NO635" s="30"/>
      <c r="NP635" s="30"/>
      <c r="NQ635" s="30"/>
      <c r="NR635" s="30"/>
      <c r="NS635" s="30"/>
      <c r="NT635" s="30"/>
      <c r="NU635" s="30"/>
      <c r="NV635" s="30"/>
      <c r="NW635" s="30"/>
      <c r="NX635" s="30"/>
      <c r="NY635" s="30"/>
      <c r="NZ635" s="30"/>
      <c r="OA635" s="30"/>
      <c r="OB635" s="30"/>
      <c r="OC635" s="30"/>
      <c r="OD635" s="30"/>
      <c r="OE635" s="30"/>
      <c r="OF635" s="30"/>
      <c r="OG635" s="30"/>
      <c r="OH635" s="30"/>
      <c r="OI635" s="30"/>
      <c r="OJ635" s="30"/>
      <c r="OK635" s="30"/>
      <c r="OL635" s="30"/>
      <c r="OM635" s="30">
        <f t="shared" si="2057"/>
        <v>1</v>
      </c>
      <c r="ON635" s="51"/>
    </row>
    <row r="636" spans="1:404" ht="57" hidden="1" customHeight="1">
      <c r="A636" s="310"/>
      <c r="B636" s="80">
        <v>176</v>
      </c>
      <c r="C636" s="81" t="s">
        <v>444</v>
      </c>
      <c r="D636" s="82" t="s">
        <v>2</v>
      </c>
      <c r="E636" s="81" t="s">
        <v>858</v>
      </c>
      <c r="F636" s="82" t="s">
        <v>2</v>
      </c>
      <c r="G636" s="82"/>
      <c r="H636" s="81" t="s">
        <v>859</v>
      </c>
      <c r="I636" s="36" t="s">
        <v>864</v>
      </c>
      <c r="J636" s="79"/>
      <c r="K636" s="30" t="s">
        <v>636</v>
      </c>
      <c r="L636" s="30" t="s">
        <v>957</v>
      </c>
      <c r="M636" s="29" t="s">
        <v>987</v>
      </c>
      <c r="N636" s="93" t="s">
        <v>639</v>
      </c>
      <c r="O636" s="301"/>
      <c r="P636" s="79"/>
      <c r="Q636" s="30"/>
      <c r="R636" s="30"/>
      <c r="S636" s="30"/>
      <c r="T636" s="30"/>
      <c r="U636" s="30"/>
      <c r="V636" s="30"/>
      <c r="W636" s="30"/>
      <c r="X636" s="30"/>
      <c r="Y636" s="30"/>
      <c r="Z636" s="30" t="s">
        <v>27</v>
      </c>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130"/>
      <c r="CP636" s="130"/>
      <c r="CQ636" s="130"/>
      <c r="CR636" s="130"/>
      <c r="CS636" s="130"/>
      <c r="CT636" s="130"/>
      <c r="CU636" s="130"/>
      <c r="CV636" s="130"/>
      <c r="CW636" s="130"/>
      <c r="CX636" s="130"/>
      <c r="CY636" s="30"/>
      <c r="CZ636" s="30"/>
      <c r="DA636" s="30"/>
      <c r="DB636" s="30"/>
      <c r="DC636" s="30"/>
      <c r="DD636" s="30"/>
      <c r="DE636" s="30"/>
      <c r="DF636" s="30"/>
      <c r="DG636" s="30"/>
      <c r="DH636" s="135"/>
      <c r="DI636" s="30"/>
      <c r="DJ636" s="30"/>
      <c r="DK636" s="30"/>
      <c r="DL636" s="30"/>
      <c r="DM636" s="30"/>
      <c r="DN636" s="30"/>
      <c r="DO636" s="30"/>
      <c r="DP636" s="30"/>
      <c r="DQ636" s="30"/>
      <c r="DR636" s="135"/>
      <c r="DS636" s="30"/>
      <c r="DT636" s="30"/>
      <c r="DU636" s="30"/>
      <c r="DV636" s="130"/>
      <c r="DW636" s="130"/>
      <c r="DX636" s="130"/>
      <c r="DY636" s="130"/>
      <c r="DZ636" s="130"/>
      <c r="EA636" s="130"/>
      <c r="EB636" s="130"/>
      <c r="EC636" s="130"/>
      <c r="ED636" s="130"/>
      <c r="EE636" s="130"/>
      <c r="EF636" s="130"/>
      <c r="EG636" s="130"/>
      <c r="EH636" s="130"/>
      <c r="EI636" s="130"/>
      <c r="EJ636" s="130"/>
      <c r="EK636" s="130"/>
      <c r="EL636" s="130"/>
      <c r="EM636" s="130"/>
      <c r="EN636" s="130"/>
      <c r="EO636" s="130"/>
      <c r="EP636" s="30"/>
      <c r="EQ636" s="30"/>
      <c r="ER636" s="30"/>
      <c r="ES636" s="30"/>
      <c r="ET636" s="30"/>
      <c r="EU636" s="30"/>
      <c r="EV636" s="30"/>
      <c r="EW636" s="30"/>
      <c r="EX636" s="30"/>
      <c r="EY636" s="135"/>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c r="JW636" s="30"/>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30"/>
      <c r="KX636" s="30"/>
      <c r="KY636" s="30"/>
      <c r="KZ636" s="30"/>
      <c r="LA636" s="30"/>
      <c r="LB636" s="30"/>
      <c r="LC636" s="30"/>
      <c r="LD636" s="130"/>
      <c r="LE636" s="130"/>
      <c r="LF636" s="130"/>
      <c r="LG636" s="130"/>
      <c r="LH636" s="130"/>
      <c r="LI636" s="130"/>
      <c r="LJ636" s="130"/>
      <c r="LK636" s="130"/>
      <c r="LL636" s="130"/>
      <c r="LM636" s="130"/>
      <c r="LN636" s="130"/>
      <c r="LO636" s="130"/>
      <c r="LP636" s="130"/>
      <c r="LQ636" s="130"/>
      <c r="LR636" s="130"/>
      <c r="LS636" s="130"/>
      <c r="LT636" s="130"/>
      <c r="LU636" s="130"/>
      <c r="LV636" s="130"/>
      <c r="LW636" s="130"/>
      <c r="LX636" s="135"/>
      <c r="LY636" s="30"/>
      <c r="LZ636" s="30"/>
      <c r="MA636" s="30"/>
      <c r="MB636" s="30"/>
      <c r="MC636" s="30"/>
      <c r="MD636" s="30"/>
      <c r="ME636" s="30"/>
      <c r="MF636" s="30"/>
      <c r="MG636" s="30"/>
      <c r="MH636" s="30"/>
      <c r="MI636" s="30"/>
      <c r="MJ636" s="30"/>
      <c r="MK636" s="30"/>
      <c r="ML636" s="30"/>
      <c r="MM636" s="30"/>
      <c r="MN636" s="30"/>
      <c r="MO636" s="30"/>
      <c r="MP636" s="30"/>
      <c r="MQ636" s="30"/>
      <c r="MR636" s="30"/>
      <c r="MS636" s="30"/>
      <c r="MT636" s="30"/>
      <c r="MU636" s="30"/>
      <c r="MV636" s="30"/>
      <c r="MW636" s="30"/>
      <c r="MX636" s="30"/>
      <c r="MY636" s="30"/>
      <c r="MZ636" s="30"/>
      <c r="NA636" s="30"/>
      <c r="NB636" s="30"/>
      <c r="NC636" s="135"/>
      <c r="ND636" s="30"/>
      <c r="NE636" s="30"/>
      <c r="NF636" s="30"/>
      <c r="NG636" s="30"/>
      <c r="NH636" s="30"/>
      <c r="NI636" s="30"/>
      <c r="NJ636" s="30"/>
      <c r="NK636" s="30"/>
      <c r="NL636" s="30"/>
      <c r="NM636" s="30"/>
      <c r="NN636" s="30"/>
      <c r="NO636" s="30"/>
      <c r="NP636" s="30"/>
      <c r="NQ636" s="30"/>
      <c r="NR636" s="30"/>
      <c r="NS636" s="30"/>
      <c r="NT636" s="30"/>
      <c r="NU636" s="30"/>
      <c r="NV636" s="30"/>
      <c r="NW636" s="30"/>
      <c r="NX636" s="30"/>
      <c r="NY636" s="30"/>
      <c r="NZ636" s="30"/>
      <c r="OA636" s="30"/>
      <c r="OB636" s="30"/>
      <c r="OC636" s="30"/>
      <c r="OD636" s="30"/>
      <c r="OE636" s="30"/>
      <c r="OF636" s="30"/>
      <c r="OG636" s="30"/>
      <c r="OH636" s="30"/>
      <c r="OI636" s="30"/>
      <c r="OJ636" s="30"/>
      <c r="OK636" s="30"/>
      <c r="OL636" s="30"/>
      <c r="OM636" s="30">
        <f t="shared" si="2057"/>
        <v>1</v>
      </c>
      <c r="ON636" s="80"/>
    </row>
    <row r="637" spans="1:404" ht="105" hidden="1" customHeight="1">
      <c r="A637" s="311"/>
      <c r="B637" s="80">
        <v>176</v>
      </c>
      <c r="C637" s="81" t="s">
        <v>444</v>
      </c>
      <c r="D637" s="82" t="s">
        <v>2</v>
      </c>
      <c r="E637" s="81" t="s">
        <v>860</v>
      </c>
      <c r="F637" s="82" t="s">
        <v>2</v>
      </c>
      <c r="G637" s="14"/>
      <c r="H637" s="81" t="s">
        <v>860</v>
      </c>
      <c r="I637" s="36" t="s">
        <v>861</v>
      </c>
      <c r="J637" s="54"/>
      <c r="K637" s="30" t="s">
        <v>636</v>
      </c>
      <c r="L637" s="30" t="s">
        <v>957</v>
      </c>
      <c r="M637" s="29" t="s">
        <v>987</v>
      </c>
      <c r="N637" s="93" t="s">
        <v>639</v>
      </c>
      <c r="O637" s="302"/>
      <c r="P637" s="54"/>
      <c r="Q637" s="30"/>
      <c r="R637" s="30"/>
      <c r="S637" s="30"/>
      <c r="T637" s="30"/>
      <c r="U637" s="30"/>
      <c r="V637" s="30"/>
      <c r="W637" s="30"/>
      <c r="X637" s="30"/>
      <c r="Y637" s="30"/>
      <c r="Z637" s="30"/>
      <c r="AA637" s="30" t="s">
        <v>27</v>
      </c>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130"/>
      <c r="CP637" s="130"/>
      <c r="CQ637" s="130"/>
      <c r="CR637" s="130"/>
      <c r="CS637" s="130"/>
      <c r="CT637" s="130"/>
      <c r="CU637" s="130"/>
      <c r="CV637" s="130"/>
      <c r="CW637" s="130"/>
      <c r="CX637" s="130"/>
      <c r="CY637" s="30"/>
      <c r="CZ637" s="30"/>
      <c r="DA637" s="30"/>
      <c r="DB637" s="30"/>
      <c r="DC637" s="30"/>
      <c r="DD637" s="30"/>
      <c r="DE637" s="30"/>
      <c r="DF637" s="30"/>
      <c r="DG637" s="30"/>
      <c r="DH637" s="135"/>
      <c r="DI637" s="30"/>
      <c r="DJ637" s="30"/>
      <c r="DK637" s="30"/>
      <c r="DL637" s="30"/>
      <c r="DM637" s="30"/>
      <c r="DN637" s="30"/>
      <c r="DO637" s="30"/>
      <c r="DP637" s="30"/>
      <c r="DQ637" s="30"/>
      <c r="DR637" s="135"/>
      <c r="DS637" s="30"/>
      <c r="DT637" s="30"/>
      <c r="DU637" s="30"/>
      <c r="DV637" s="130"/>
      <c r="DW637" s="130"/>
      <c r="DX637" s="130"/>
      <c r="DY637" s="130"/>
      <c r="DZ637" s="130"/>
      <c r="EA637" s="130"/>
      <c r="EB637" s="130"/>
      <c r="EC637" s="130"/>
      <c r="ED637" s="130"/>
      <c r="EE637" s="130"/>
      <c r="EF637" s="130"/>
      <c r="EG637" s="130"/>
      <c r="EH637" s="130"/>
      <c r="EI637" s="130"/>
      <c r="EJ637" s="130"/>
      <c r="EK637" s="130"/>
      <c r="EL637" s="130"/>
      <c r="EM637" s="130"/>
      <c r="EN637" s="130"/>
      <c r="EO637" s="130"/>
      <c r="EP637" s="30"/>
      <c r="EQ637" s="30"/>
      <c r="ER637" s="30"/>
      <c r="ES637" s="30"/>
      <c r="ET637" s="30"/>
      <c r="EU637" s="30"/>
      <c r="EV637" s="30"/>
      <c r="EW637" s="30"/>
      <c r="EX637" s="30"/>
      <c r="EY637" s="135"/>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c r="IM637" s="30"/>
      <c r="IN637" s="30"/>
      <c r="IO637" s="30"/>
      <c r="IP637" s="30"/>
      <c r="IQ637" s="30"/>
      <c r="IR637" s="30"/>
      <c r="IS637" s="30"/>
      <c r="IT637" s="30"/>
      <c r="IU637" s="30"/>
      <c r="IV637" s="30"/>
      <c r="IW637" s="30"/>
      <c r="IX637" s="30"/>
      <c r="IY637" s="30"/>
      <c r="IZ637" s="30"/>
      <c r="JA637" s="30"/>
      <c r="JB637" s="30"/>
      <c r="JC637" s="30"/>
      <c r="JD637" s="30"/>
      <c r="JE637" s="30"/>
      <c r="JF637" s="30"/>
      <c r="JG637" s="30"/>
      <c r="JH637" s="30"/>
      <c r="JI637" s="30"/>
      <c r="JJ637" s="30"/>
      <c r="JK637" s="30"/>
      <c r="JL637" s="30"/>
      <c r="JM637" s="30"/>
      <c r="JN637" s="30"/>
      <c r="JO637" s="30"/>
      <c r="JP637" s="30"/>
      <c r="JQ637" s="30"/>
      <c r="JR637" s="30"/>
      <c r="JS637" s="30"/>
      <c r="JT637" s="30"/>
      <c r="JU637" s="30"/>
      <c r="JV637" s="30"/>
      <c r="JW637" s="30"/>
      <c r="JX637" s="30"/>
      <c r="JY637" s="30"/>
      <c r="JZ637" s="30"/>
      <c r="KA637" s="30"/>
      <c r="KB637" s="30"/>
      <c r="KC637" s="30"/>
      <c r="KD637" s="30"/>
      <c r="KE637" s="30"/>
      <c r="KF637" s="30"/>
      <c r="KG637" s="30"/>
      <c r="KH637" s="30"/>
      <c r="KI637" s="30"/>
      <c r="KJ637" s="30"/>
      <c r="KK637" s="30"/>
      <c r="KL637" s="30"/>
      <c r="KM637" s="30"/>
      <c r="KN637" s="30"/>
      <c r="KO637" s="30"/>
      <c r="KP637" s="30"/>
      <c r="KQ637" s="30"/>
      <c r="KR637" s="30"/>
      <c r="KS637" s="30"/>
      <c r="KT637" s="30"/>
      <c r="KU637" s="30"/>
      <c r="KV637" s="30"/>
      <c r="KW637" s="30"/>
      <c r="KX637" s="30"/>
      <c r="KY637" s="30"/>
      <c r="KZ637" s="30"/>
      <c r="LA637" s="30"/>
      <c r="LB637" s="30"/>
      <c r="LC637" s="30"/>
      <c r="LD637" s="130"/>
      <c r="LE637" s="130"/>
      <c r="LF637" s="130"/>
      <c r="LG637" s="130"/>
      <c r="LH637" s="130"/>
      <c r="LI637" s="130"/>
      <c r="LJ637" s="130"/>
      <c r="LK637" s="130"/>
      <c r="LL637" s="130"/>
      <c r="LM637" s="130"/>
      <c r="LN637" s="130"/>
      <c r="LO637" s="130"/>
      <c r="LP637" s="130"/>
      <c r="LQ637" s="130"/>
      <c r="LR637" s="130"/>
      <c r="LS637" s="130"/>
      <c r="LT637" s="130"/>
      <c r="LU637" s="130"/>
      <c r="LV637" s="130"/>
      <c r="LW637" s="130"/>
      <c r="LX637" s="135"/>
      <c r="LY637" s="30"/>
      <c r="LZ637" s="30"/>
      <c r="MA637" s="30"/>
      <c r="MB637" s="30"/>
      <c r="MC637" s="30"/>
      <c r="MD637" s="30"/>
      <c r="ME637" s="30"/>
      <c r="MF637" s="30"/>
      <c r="MG637" s="30"/>
      <c r="MH637" s="30"/>
      <c r="MI637" s="30"/>
      <c r="MJ637" s="30"/>
      <c r="MK637" s="30"/>
      <c r="ML637" s="30"/>
      <c r="MM637" s="30"/>
      <c r="MN637" s="30"/>
      <c r="MO637" s="30"/>
      <c r="MP637" s="30"/>
      <c r="MQ637" s="30"/>
      <c r="MR637" s="30"/>
      <c r="MS637" s="30"/>
      <c r="MT637" s="30"/>
      <c r="MU637" s="30"/>
      <c r="MV637" s="30"/>
      <c r="MW637" s="30"/>
      <c r="MX637" s="30"/>
      <c r="MY637" s="30"/>
      <c r="MZ637" s="30"/>
      <c r="NA637" s="30"/>
      <c r="NB637" s="30"/>
      <c r="NC637" s="135"/>
      <c r="ND637" s="30"/>
      <c r="NE637" s="30"/>
      <c r="NF637" s="30"/>
      <c r="NG637" s="30"/>
      <c r="NH637" s="30"/>
      <c r="NI637" s="30"/>
      <c r="NJ637" s="30"/>
      <c r="NK637" s="30"/>
      <c r="NL637" s="30"/>
      <c r="NM637" s="30"/>
      <c r="NN637" s="30"/>
      <c r="NO637" s="30"/>
      <c r="NP637" s="30"/>
      <c r="NQ637" s="30"/>
      <c r="NR637" s="30"/>
      <c r="NS637" s="30"/>
      <c r="NT637" s="30"/>
      <c r="NU637" s="30"/>
      <c r="NV637" s="30"/>
      <c r="NW637" s="30"/>
      <c r="NX637" s="30"/>
      <c r="NY637" s="30"/>
      <c r="NZ637" s="30"/>
      <c r="OA637" s="30"/>
      <c r="OB637" s="30"/>
      <c r="OC637" s="30"/>
      <c r="OD637" s="30"/>
      <c r="OE637" s="30"/>
      <c r="OF637" s="30"/>
      <c r="OG637" s="30"/>
      <c r="OH637" s="30"/>
      <c r="OI637" s="30"/>
      <c r="OJ637" s="30"/>
      <c r="OK637" s="30"/>
      <c r="OL637" s="30"/>
      <c r="OM637" s="30">
        <f t="shared" si="2057"/>
        <v>1</v>
      </c>
      <c r="ON637" s="51"/>
    </row>
    <row r="638" spans="1:404" ht="58.5" hidden="1" customHeight="1">
      <c r="A638" s="352">
        <v>569</v>
      </c>
      <c r="B638" s="80">
        <v>177</v>
      </c>
      <c r="C638" s="81" t="s">
        <v>449</v>
      </c>
      <c r="D638" s="82" t="s">
        <v>0</v>
      </c>
      <c r="E638" s="24" t="s">
        <v>584</v>
      </c>
      <c r="F638" s="82" t="s">
        <v>2</v>
      </c>
      <c r="G638" s="14"/>
      <c r="H638" s="99" t="s">
        <v>584</v>
      </c>
      <c r="I638" s="36" t="s">
        <v>1087</v>
      </c>
      <c r="J638" s="54"/>
      <c r="K638" s="30" t="s">
        <v>636</v>
      </c>
      <c r="L638" s="30" t="s">
        <v>957</v>
      </c>
      <c r="M638" s="29" t="s">
        <v>987</v>
      </c>
      <c r="N638" s="93" t="s">
        <v>639</v>
      </c>
      <c r="O638" s="300" t="s">
        <v>27</v>
      </c>
      <c r="P638" s="357">
        <v>4</v>
      </c>
      <c r="Q638" s="30" t="s">
        <v>27</v>
      </c>
      <c r="R638" s="30"/>
      <c r="S638" s="30"/>
      <c r="T638" s="30"/>
      <c r="U638" s="30"/>
      <c r="V638" s="30"/>
      <c r="W638" s="30"/>
      <c r="X638" s="30"/>
      <c r="Y638" s="30"/>
      <c r="Z638" s="30"/>
      <c r="AA638" s="30"/>
      <c r="AB638" s="152" t="s">
        <v>1066</v>
      </c>
      <c r="AC638" s="152"/>
      <c r="AD638" s="152"/>
      <c r="AE638" s="30">
        <v>2</v>
      </c>
      <c r="AF638" s="30">
        <v>1</v>
      </c>
      <c r="AG638" s="30">
        <v>2</v>
      </c>
      <c r="AH638" s="30">
        <v>2</v>
      </c>
      <c r="AI638" s="23">
        <v>1</v>
      </c>
      <c r="AJ638" s="23">
        <v>1</v>
      </c>
      <c r="AK638" s="30">
        <v>2</v>
      </c>
      <c r="AL638" s="30">
        <v>2</v>
      </c>
      <c r="AM638" s="30">
        <v>2</v>
      </c>
      <c r="AN638" s="30">
        <v>2</v>
      </c>
      <c r="AO638" s="30">
        <v>2</v>
      </c>
      <c r="AP638" s="23">
        <v>2</v>
      </c>
      <c r="AQ638" s="30">
        <v>2</v>
      </c>
      <c r="AR638" s="23">
        <v>1</v>
      </c>
      <c r="AS638" s="30">
        <v>2</v>
      </c>
      <c r="AT638" s="30">
        <v>2</v>
      </c>
      <c r="AU638" s="30">
        <v>2</v>
      </c>
      <c r="AV638" s="30">
        <v>2</v>
      </c>
      <c r="AW638" s="173">
        <f>COUNTIF(AE638:AV638,"2")</f>
        <v>14</v>
      </c>
      <c r="AX638" s="174">
        <f t="shared" ref="AX638" si="2136">AW638/(AW638+AY638+BA638+BC638)</f>
        <v>0.77777777777777779</v>
      </c>
      <c r="AY638" s="173">
        <f>COUNTIF(AE638:AV638,"1")</f>
        <v>4</v>
      </c>
      <c r="AZ638" s="174">
        <f t="shared" ref="AZ638" si="2137">AY638/(AW638+AY638+BA638+BC638)</f>
        <v>0.22222222222222221</v>
      </c>
      <c r="BA638" s="173">
        <f>COUNTIF(AE638:AV638,"0")</f>
        <v>0</v>
      </c>
      <c r="BB638" s="174">
        <f t="shared" ref="BB638" si="2138">BA638/(AW638+AY638+BA638+BC638)</f>
        <v>0</v>
      </c>
      <c r="BC638" s="173">
        <f>COUNTIF(AE638:AV638,"KĐG")</f>
        <v>0</v>
      </c>
      <c r="BD638" s="174">
        <f t="shared" ref="BD638" si="2139">BC638/(AW638+AY638+BA638+BC638)</f>
        <v>0</v>
      </c>
      <c r="BE638" s="175">
        <f t="shared" ref="BE638" si="2140">(((AW638*2)+(AY638*1)+(BA638*0)))/(AW638+AY638+BA638)</f>
        <v>1.7777777777777777</v>
      </c>
      <c r="BF638" s="169" t="str">
        <f t="shared" ref="BF638" si="2141">IF(BD638&gt;=50%,"KĐG",IF(BE638&gt;=1.6,"ĐMT",IF(BE638&gt;=1,"CCG","CĐ")))</f>
        <v>ĐMT</v>
      </c>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130"/>
      <c r="CP638" s="130"/>
      <c r="CQ638" s="130"/>
      <c r="CR638" s="130"/>
      <c r="CS638" s="130"/>
      <c r="CT638" s="130"/>
      <c r="CU638" s="130"/>
      <c r="CV638" s="130"/>
      <c r="CW638" s="130"/>
      <c r="CX638" s="130"/>
      <c r="CY638" s="30"/>
      <c r="CZ638" s="30"/>
      <c r="DA638" s="30"/>
      <c r="DB638" s="30"/>
      <c r="DC638" s="30"/>
      <c r="DD638" s="30"/>
      <c r="DE638" s="30"/>
      <c r="DF638" s="30"/>
      <c r="DG638" s="30"/>
      <c r="DH638" s="135"/>
      <c r="DI638" s="30"/>
      <c r="DJ638" s="30"/>
      <c r="DK638" s="30"/>
      <c r="DL638" s="30"/>
      <c r="DM638" s="30"/>
      <c r="DN638" s="30"/>
      <c r="DO638" s="30"/>
      <c r="DP638" s="30"/>
      <c r="DQ638" s="30"/>
      <c r="DR638" s="135"/>
      <c r="DS638" s="30"/>
      <c r="DT638" s="30"/>
      <c r="DU638" s="30"/>
      <c r="DV638" s="130"/>
      <c r="DW638" s="130"/>
      <c r="DX638" s="130"/>
      <c r="DY638" s="130"/>
      <c r="DZ638" s="130"/>
      <c r="EA638" s="130"/>
      <c r="EB638" s="130"/>
      <c r="EC638" s="130"/>
      <c r="ED638" s="130"/>
      <c r="EE638" s="130"/>
      <c r="EF638" s="130"/>
      <c r="EG638" s="130"/>
      <c r="EH638" s="130"/>
      <c r="EI638" s="130"/>
      <c r="EJ638" s="130"/>
      <c r="EK638" s="130"/>
      <c r="EL638" s="130"/>
      <c r="EM638" s="130"/>
      <c r="EN638" s="130"/>
      <c r="EO638" s="130"/>
      <c r="EP638" s="30"/>
      <c r="EQ638" s="30"/>
      <c r="ER638" s="30"/>
      <c r="ES638" s="30"/>
      <c r="ET638" s="30"/>
      <c r="EU638" s="30"/>
      <c r="EV638" s="30"/>
      <c r="EW638" s="30"/>
      <c r="EX638" s="30"/>
      <c r="EY638" s="135"/>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c r="JW638" s="30"/>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30"/>
      <c r="KX638" s="30"/>
      <c r="KY638" s="30"/>
      <c r="KZ638" s="30"/>
      <c r="LA638" s="30"/>
      <c r="LB638" s="30"/>
      <c r="LC638" s="30"/>
      <c r="LD638" s="130"/>
      <c r="LE638" s="130"/>
      <c r="LF638" s="130"/>
      <c r="LG638" s="130"/>
      <c r="LH638" s="130"/>
      <c r="LI638" s="130"/>
      <c r="LJ638" s="130"/>
      <c r="LK638" s="130"/>
      <c r="LL638" s="130"/>
      <c r="LM638" s="130"/>
      <c r="LN638" s="130"/>
      <c r="LO638" s="130"/>
      <c r="LP638" s="130"/>
      <c r="LQ638" s="130"/>
      <c r="LR638" s="130"/>
      <c r="LS638" s="130"/>
      <c r="LT638" s="130"/>
      <c r="LU638" s="130"/>
      <c r="LV638" s="130"/>
      <c r="LW638" s="130"/>
      <c r="LX638" s="135"/>
      <c r="LY638" s="30"/>
      <c r="LZ638" s="30"/>
      <c r="MA638" s="30"/>
      <c r="MB638" s="30"/>
      <c r="MC638" s="30"/>
      <c r="MD638" s="30"/>
      <c r="ME638" s="30"/>
      <c r="MF638" s="30"/>
      <c r="MG638" s="30"/>
      <c r="MH638" s="30"/>
      <c r="MI638" s="30"/>
      <c r="MJ638" s="30"/>
      <c r="MK638" s="30"/>
      <c r="ML638" s="30"/>
      <c r="MM638" s="30"/>
      <c r="MN638" s="30"/>
      <c r="MO638" s="30"/>
      <c r="MP638" s="30"/>
      <c r="MQ638" s="30"/>
      <c r="MR638" s="30"/>
      <c r="MS638" s="30"/>
      <c r="MT638" s="30"/>
      <c r="MU638" s="30"/>
      <c r="MV638" s="30"/>
      <c r="MW638" s="30"/>
      <c r="MX638" s="30"/>
      <c r="MY638" s="30"/>
      <c r="MZ638" s="30"/>
      <c r="NA638" s="30"/>
      <c r="NB638" s="30"/>
      <c r="NC638" s="135"/>
      <c r="ND638" s="30"/>
      <c r="NE638" s="30"/>
      <c r="NF638" s="30"/>
      <c r="NG638" s="30"/>
      <c r="NH638" s="30"/>
      <c r="NI638" s="30"/>
      <c r="NJ638" s="30"/>
      <c r="NK638" s="30"/>
      <c r="NL638" s="30"/>
      <c r="NM638" s="30"/>
      <c r="NN638" s="30"/>
      <c r="NO638" s="30"/>
      <c r="NP638" s="30"/>
      <c r="NQ638" s="30"/>
      <c r="NR638" s="30"/>
      <c r="NS638" s="30"/>
      <c r="NT638" s="30"/>
      <c r="NU638" s="30"/>
      <c r="NV638" s="30"/>
      <c r="NW638" s="30"/>
      <c r="NX638" s="30"/>
      <c r="NY638" s="30"/>
      <c r="NZ638" s="30"/>
      <c r="OA638" s="30"/>
      <c r="OB638" s="30"/>
      <c r="OC638" s="30"/>
      <c r="OD638" s="30"/>
      <c r="OE638" s="30"/>
      <c r="OF638" s="30"/>
      <c r="OG638" s="30"/>
      <c r="OH638" s="30"/>
      <c r="OI638" s="30"/>
      <c r="OJ638" s="30"/>
      <c r="OK638" s="30"/>
      <c r="OL638" s="30"/>
      <c r="OM638" s="30">
        <f t="shared" si="2057"/>
        <v>1</v>
      </c>
      <c r="ON638" s="121"/>
    </row>
    <row r="639" spans="1:404" ht="49.5" hidden="1" customHeight="1">
      <c r="A639" s="352"/>
      <c r="B639" s="80">
        <v>177</v>
      </c>
      <c r="C639" s="81" t="s">
        <v>449</v>
      </c>
      <c r="D639" s="82" t="s">
        <v>0</v>
      </c>
      <c r="E639" s="24" t="s">
        <v>450</v>
      </c>
      <c r="F639" s="82" t="s">
        <v>2</v>
      </c>
      <c r="G639" s="14"/>
      <c r="H639" s="99" t="s">
        <v>450</v>
      </c>
      <c r="I639" s="36" t="s">
        <v>1157</v>
      </c>
      <c r="J639" s="54"/>
      <c r="K639" s="30" t="s">
        <v>636</v>
      </c>
      <c r="L639" s="30" t="s">
        <v>957</v>
      </c>
      <c r="M639" s="29" t="s">
        <v>987</v>
      </c>
      <c r="N639" s="93" t="s">
        <v>639</v>
      </c>
      <c r="O639" s="301"/>
      <c r="P639" s="357"/>
      <c r="Q639" s="30"/>
      <c r="R639" s="30" t="s">
        <v>27</v>
      </c>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152" t="s">
        <v>1066</v>
      </c>
      <c r="BH639" s="152"/>
      <c r="BI639" s="152"/>
      <c r="BJ639" s="30">
        <v>2</v>
      </c>
      <c r="BK639" s="30">
        <v>2</v>
      </c>
      <c r="BL639" s="30">
        <v>2</v>
      </c>
      <c r="BM639" s="30">
        <v>2</v>
      </c>
      <c r="BN639" s="23">
        <v>2</v>
      </c>
      <c r="BO639" s="23">
        <v>2</v>
      </c>
      <c r="BP639" s="30">
        <v>2</v>
      </c>
      <c r="BQ639" s="30">
        <v>2</v>
      </c>
      <c r="BR639" s="30">
        <v>2</v>
      </c>
      <c r="BS639" s="30">
        <v>2</v>
      </c>
      <c r="BT639" s="30">
        <v>2</v>
      </c>
      <c r="BU639" s="23">
        <v>2</v>
      </c>
      <c r="BV639" s="30">
        <v>2</v>
      </c>
      <c r="BW639" s="23">
        <v>1</v>
      </c>
      <c r="BX639" s="30">
        <v>2</v>
      </c>
      <c r="BY639" s="30">
        <v>2</v>
      </c>
      <c r="BZ639" s="30">
        <v>2</v>
      </c>
      <c r="CA639" s="30">
        <v>1</v>
      </c>
      <c r="CB639" s="30"/>
      <c r="CC639" s="185">
        <f>COUNTIF(BJ639:CA639,"2")</f>
        <v>16</v>
      </c>
      <c r="CD639" s="186">
        <f t="shared" ref="CD639" si="2142">CC639/(CC639+CE639+CG639+CI639)</f>
        <v>0.88888888888888884</v>
      </c>
      <c r="CE639" s="185">
        <f>COUNTIF(BJ639:CA639,"1")</f>
        <v>2</v>
      </c>
      <c r="CF639" s="186">
        <f t="shared" ref="CF639" si="2143">CE639/(CC639+CE639+CG639+CI639)</f>
        <v>0.1111111111111111</v>
      </c>
      <c r="CG639" s="185">
        <f>COUNTIF(BJ639:CA639,"0")</f>
        <v>0</v>
      </c>
      <c r="CH639" s="186">
        <f t="shared" ref="CH639" si="2144">CG639/(CC639+CE639+CG639+CI639)</f>
        <v>0</v>
      </c>
      <c r="CI639" s="185">
        <f>COUNTIF(BJ639:CA639,"KĐG")</f>
        <v>0</v>
      </c>
      <c r="CJ639" s="186">
        <f t="shared" ref="CJ639" si="2145">CI639/(CC639+CE639+CG639+CI639)</f>
        <v>0</v>
      </c>
      <c r="CK639" s="187">
        <f t="shared" ref="CK639" si="2146">(((CC639*2)+(CE639*1)+(CG639*0)))/(CC639+CE639+CG639)</f>
        <v>1.8888888888888888</v>
      </c>
      <c r="CL639" s="169" t="str">
        <f t="shared" ref="CL639" si="2147">IF(CJ639&gt;=50%,"KĐG",IF(CK639&gt;=1.6,"ĐMT",IF(CK639&gt;=1,"CCG","CĐ")))</f>
        <v>ĐMT</v>
      </c>
      <c r="CM639" s="30"/>
      <c r="CN639" s="30"/>
      <c r="CO639" s="130"/>
      <c r="CP639" s="130"/>
      <c r="CQ639" s="130"/>
      <c r="CR639" s="130"/>
      <c r="CS639" s="130"/>
      <c r="CT639" s="130"/>
      <c r="CU639" s="130"/>
      <c r="CV639" s="130"/>
      <c r="CW639" s="130"/>
      <c r="CX639" s="130"/>
      <c r="CY639" s="30"/>
      <c r="CZ639" s="30"/>
      <c r="DA639" s="30"/>
      <c r="DB639" s="30"/>
      <c r="DC639" s="30"/>
      <c r="DD639" s="30"/>
      <c r="DE639" s="30"/>
      <c r="DF639" s="30"/>
      <c r="DG639" s="30"/>
      <c r="DH639" s="135"/>
      <c r="DI639" s="30"/>
      <c r="DJ639" s="30"/>
      <c r="DK639" s="30"/>
      <c r="DL639" s="30"/>
      <c r="DM639" s="30"/>
      <c r="DN639" s="30"/>
      <c r="DO639" s="30"/>
      <c r="DP639" s="30"/>
      <c r="DQ639" s="30"/>
      <c r="DR639" s="135"/>
      <c r="DS639" s="30"/>
      <c r="DT639" s="30"/>
      <c r="DU639" s="30"/>
      <c r="DV639" s="130"/>
      <c r="DW639" s="130"/>
      <c r="DX639" s="130"/>
      <c r="DY639" s="130"/>
      <c r="DZ639" s="130"/>
      <c r="EA639" s="130"/>
      <c r="EB639" s="130"/>
      <c r="EC639" s="130"/>
      <c r="ED639" s="130"/>
      <c r="EE639" s="130"/>
      <c r="EF639" s="130"/>
      <c r="EG639" s="130"/>
      <c r="EH639" s="130"/>
      <c r="EI639" s="130"/>
      <c r="EJ639" s="130"/>
      <c r="EK639" s="130"/>
      <c r="EL639" s="130"/>
      <c r="EM639" s="130"/>
      <c r="EN639" s="130"/>
      <c r="EO639" s="130"/>
      <c r="EP639" s="30"/>
      <c r="EQ639" s="30"/>
      <c r="ER639" s="30"/>
      <c r="ES639" s="30"/>
      <c r="ET639" s="30"/>
      <c r="EU639" s="30"/>
      <c r="EV639" s="30"/>
      <c r="EW639" s="30"/>
      <c r="EX639" s="30"/>
      <c r="EY639" s="135"/>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c r="IM639" s="30"/>
      <c r="IN639" s="30"/>
      <c r="IO639" s="30"/>
      <c r="IP639" s="30"/>
      <c r="IQ639" s="30"/>
      <c r="IR639" s="30"/>
      <c r="IS639" s="30"/>
      <c r="IT639" s="30"/>
      <c r="IU639" s="30"/>
      <c r="IV639" s="30"/>
      <c r="IW639" s="30"/>
      <c r="IX639" s="30"/>
      <c r="IY639" s="30"/>
      <c r="IZ639" s="30"/>
      <c r="JA639" s="30"/>
      <c r="JB639" s="30"/>
      <c r="JC639" s="30"/>
      <c r="JD639" s="30"/>
      <c r="JE639" s="30"/>
      <c r="JF639" s="30"/>
      <c r="JG639" s="30"/>
      <c r="JH639" s="30"/>
      <c r="JI639" s="30"/>
      <c r="JJ639" s="30"/>
      <c r="JK639" s="30"/>
      <c r="JL639" s="30"/>
      <c r="JM639" s="30"/>
      <c r="JN639" s="30"/>
      <c r="JO639" s="30"/>
      <c r="JP639" s="30"/>
      <c r="JQ639" s="30"/>
      <c r="JR639" s="30"/>
      <c r="JS639" s="30"/>
      <c r="JT639" s="30"/>
      <c r="JU639" s="30"/>
      <c r="JV639" s="30"/>
      <c r="JW639" s="30"/>
      <c r="JX639" s="30"/>
      <c r="JY639" s="30"/>
      <c r="JZ639" s="30"/>
      <c r="KA639" s="30"/>
      <c r="KB639" s="30"/>
      <c r="KC639" s="30"/>
      <c r="KD639" s="30"/>
      <c r="KE639" s="30"/>
      <c r="KF639" s="30"/>
      <c r="KG639" s="30"/>
      <c r="KH639" s="30"/>
      <c r="KI639" s="30"/>
      <c r="KJ639" s="30"/>
      <c r="KK639" s="30"/>
      <c r="KL639" s="30"/>
      <c r="KM639" s="30"/>
      <c r="KN639" s="30"/>
      <c r="KO639" s="30"/>
      <c r="KP639" s="30"/>
      <c r="KQ639" s="30"/>
      <c r="KR639" s="30"/>
      <c r="KS639" s="30"/>
      <c r="KT639" s="30"/>
      <c r="KU639" s="30"/>
      <c r="KV639" s="30"/>
      <c r="KW639" s="30"/>
      <c r="KX639" s="30"/>
      <c r="KY639" s="30"/>
      <c r="KZ639" s="30"/>
      <c r="LA639" s="30"/>
      <c r="LB639" s="30"/>
      <c r="LC639" s="30"/>
      <c r="LD639" s="130"/>
      <c r="LE639" s="130"/>
      <c r="LF639" s="130"/>
      <c r="LG639" s="130"/>
      <c r="LH639" s="130"/>
      <c r="LI639" s="130"/>
      <c r="LJ639" s="130"/>
      <c r="LK639" s="130"/>
      <c r="LL639" s="130"/>
      <c r="LM639" s="130"/>
      <c r="LN639" s="130"/>
      <c r="LO639" s="130"/>
      <c r="LP639" s="130"/>
      <c r="LQ639" s="130"/>
      <c r="LR639" s="130"/>
      <c r="LS639" s="130"/>
      <c r="LT639" s="130"/>
      <c r="LU639" s="130"/>
      <c r="LV639" s="130"/>
      <c r="LW639" s="130"/>
      <c r="LX639" s="135"/>
      <c r="LY639" s="30"/>
      <c r="LZ639" s="30"/>
      <c r="MA639" s="30"/>
      <c r="MB639" s="30"/>
      <c r="MC639" s="30"/>
      <c r="MD639" s="30"/>
      <c r="ME639" s="30"/>
      <c r="MF639" s="30"/>
      <c r="MG639" s="30"/>
      <c r="MH639" s="30"/>
      <c r="MI639" s="30"/>
      <c r="MJ639" s="30"/>
      <c r="MK639" s="30"/>
      <c r="ML639" s="30"/>
      <c r="MM639" s="30"/>
      <c r="MN639" s="30"/>
      <c r="MO639" s="30"/>
      <c r="MP639" s="30"/>
      <c r="MQ639" s="30"/>
      <c r="MR639" s="30"/>
      <c r="MS639" s="30"/>
      <c r="MT639" s="30"/>
      <c r="MU639" s="30"/>
      <c r="MV639" s="30"/>
      <c r="MW639" s="30"/>
      <c r="MX639" s="30"/>
      <c r="MY639" s="30"/>
      <c r="MZ639" s="30"/>
      <c r="NA639" s="30"/>
      <c r="NB639" s="30"/>
      <c r="NC639" s="135"/>
      <c r="ND639" s="30"/>
      <c r="NE639" s="30"/>
      <c r="NF639" s="30"/>
      <c r="NG639" s="30"/>
      <c r="NH639" s="30"/>
      <c r="NI639" s="30"/>
      <c r="NJ639" s="30"/>
      <c r="NK639" s="30"/>
      <c r="NL639" s="30"/>
      <c r="NM639" s="30"/>
      <c r="NN639" s="30"/>
      <c r="NO639" s="30"/>
      <c r="NP639" s="30"/>
      <c r="NQ639" s="30"/>
      <c r="NR639" s="30"/>
      <c r="NS639" s="30"/>
      <c r="NT639" s="30"/>
      <c r="NU639" s="30"/>
      <c r="NV639" s="30"/>
      <c r="NW639" s="30"/>
      <c r="NX639" s="30"/>
      <c r="NY639" s="30"/>
      <c r="NZ639" s="30"/>
      <c r="OA639" s="30"/>
      <c r="OB639" s="30"/>
      <c r="OC639" s="30"/>
      <c r="OD639" s="30"/>
      <c r="OE639" s="30"/>
      <c r="OF639" s="30"/>
      <c r="OG639" s="30"/>
      <c r="OH639" s="30"/>
      <c r="OI639" s="30"/>
      <c r="OJ639" s="30"/>
      <c r="OK639" s="30"/>
      <c r="OL639" s="30"/>
      <c r="OM639" s="30">
        <f t="shared" si="2057"/>
        <v>1</v>
      </c>
      <c r="ON639" s="51"/>
    </row>
    <row r="640" spans="1:404" ht="54" hidden="1" customHeight="1">
      <c r="A640" s="352"/>
      <c r="B640" s="80">
        <v>177</v>
      </c>
      <c r="C640" s="81" t="s">
        <v>449</v>
      </c>
      <c r="D640" s="82" t="s">
        <v>0</v>
      </c>
      <c r="E640" s="24" t="s">
        <v>451</v>
      </c>
      <c r="F640" s="82" t="s">
        <v>2</v>
      </c>
      <c r="G640" s="29"/>
      <c r="H640" s="99" t="s">
        <v>451</v>
      </c>
      <c r="I640" s="36" t="s">
        <v>1202</v>
      </c>
      <c r="J640" s="54"/>
      <c r="K640" s="30" t="s">
        <v>636</v>
      </c>
      <c r="L640" s="30" t="s">
        <v>957</v>
      </c>
      <c r="M640" s="29" t="s">
        <v>987</v>
      </c>
      <c r="N640" s="93" t="s">
        <v>639</v>
      </c>
      <c r="O640" s="301"/>
      <c r="P640" s="357"/>
      <c r="Q640" s="30"/>
      <c r="R640" s="30"/>
      <c r="S640" s="30" t="s">
        <v>27</v>
      </c>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152" t="s">
        <v>1066</v>
      </c>
      <c r="CN640" s="152"/>
      <c r="CO640" s="152"/>
      <c r="CP640" s="30">
        <v>2</v>
      </c>
      <c r="CQ640" s="30">
        <v>2</v>
      </c>
      <c r="CR640" s="30">
        <v>2</v>
      </c>
      <c r="CS640" s="30">
        <v>2</v>
      </c>
      <c r="CT640" s="23">
        <v>1</v>
      </c>
      <c r="CU640" s="23">
        <v>2</v>
      </c>
      <c r="CV640" s="30">
        <v>2</v>
      </c>
      <c r="CW640" s="30">
        <v>2</v>
      </c>
      <c r="CX640" s="30">
        <v>2</v>
      </c>
      <c r="CY640" s="30">
        <v>2</v>
      </c>
      <c r="CZ640" s="30">
        <v>1</v>
      </c>
      <c r="DA640" s="23">
        <v>2</v>
      </c>
      <c r="DB640" s="30">
        <v>2</v>
      </c>
      <c r="DC640" s="23">
        <v>1</v>
      </c>
      <c r="DD640" s="30">
        <v>2</v>
      </c>
      <c r="DE640" s="30">
        <v>2</v>
      </c>
      <c r="DF640" s="30">
        <v>2</v>
      </c>
      <c r="DG640" s="30"/>
      <c r="DH640" s="201">
        <f>COUNTIF(CP640:DG640,"2")</f>
        <v>14</v>
      </c>
      <c r="DI640" s="198">
        <f t="shared" ref="DI640" si="2148">DH640/(DH640+DJ640+DL640+DN640)</f>
        <v>0.82352941176470584</v>
      </c>
      <c r="DJ640" s="201">
        <f>COUNTIF(CP640:DG640,"1")</f>
        <v>3</v>
      </c>
      <c r="DK640" s="198">
        <f t="shared" ref="DK640" si="2149">DJ640/(DH640+DJ640+DL640+DN640)</f>
        <v>0.17647058823529413</v>
      </c>
      <c r="DL640" s="201">
        <f>COUNTIF(CP640:DG640,"0")</f>
        <v>0</v>
      </c>
      <c r="DM640" s="198">
        <f t="shared" ref="DM640" si="2150">DL640/(DH640+DJ640+DL640+DN640)</f>
        <v>0</v>
      </c>
      <c r="DN640" s="201">
        <f>COUNTIF(CP640:DG640,"KĐG")</f>
        <v>0</v>
      </c>
      <c r="DO640" s="198">
        <f t="shared" ref="DO640" si="2151">DN640/(DH640+DJ640+DL640+DN640)</f>
        <v>0</v>
      </c>
      <c r="DP640" s="199">
        <f t="shared" ref="DP640" si="2152">(((DH640*2)+(DJ640*1)+(DL640*0)))/(DH640+DJ640+DL640)</f>
        <v>1.8235294117647058</v>
      </c>
      <c r="DQ640" s="169" t="str">
        <f t="shared" ref="DQ640" si="2153">IF(DO640&gt;=50%,"KĐG",IF(DP640&gt;=1.6,"ĐMT",IF(DP640&gt;=1,"CCG","CĐ")))</f>
        <v>ĐMT</v>
      </c>
      <c r="DR640" s="135"/>
      <c r="DS640" s="30"/>
      <c r="DT640" s="30"/>
      <c r="DU640" s="30"/>
      <c r="DV640" s="130"/>
      <c r="DW640" s="130"/>
      <c r="DX640" s="130"/>
      <c r="DY640" s="130"/>
      <c r="DZ640" s="130"/>
      <c r="EA640" s="130"/>
      <c r="EB640" s="130"/>
      <c r="EC640" s="130"/>
      <c r="ED640" s="130"/>
      <c r="EE640" s="130"/>
      <c r="EF640" s="130"/>
      <c r="EG640" s="130"/>
      <c r="EH640" s="130"/>
      <c r="EI640" s="130"/>
      <c r="EJ640" s="130"/>
      <c r="EK640" s="130"/>
      <c r="EL640" s="130"/>
      <c r="EM640" s="130"/>
      <c r="EN640" s="130"/>
      <c r="EO640" s="130"/>
      <c r="EP640" s="30"/>
      <c r="EQ640" s="30"/>
      <c r="ER640" s="30"/>
      <c r="ES640" s="30"/>
      <c r="ET640" s="30"/>
      <c r="EU640" s="30"/>
      <c r="EV640" s="30"/>
      <c r="EW640" s="30"/>
      <c r="EX640" s="30"/>
      <c r="EY640" s="135"/>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c r="JW640" s="3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30"/>
      <c r="KX640" s="30"/>
      <c r="KY640" s="30"/>
      <c r="KZ640" s="30"/>
      <c r="LA640" s="30"/>
      <c r="LB640" s="30"/>
      <c r="LC640" s="30"/>
      <c r="LD640" s="130"/>
      <c r="LE640" s="130"/>
      <c r="LF640" s="130"/>
      <c r="LG640" s="130"/>
      <c r="LH640" s="130"/>
      <c r="LI640" s="130"/>
      <c r="LJ640" s="130"/>
      <c r="LK640" s="130"/>
      <c r="LL640" s="130"/>
      <c r="LM640" s="130"/>
      <c r="LN640" s="130"/>
      <c r="LO640" s="130"/>
      <c r="LP640" s="130"/>
      <c r="LQ640" s="130"/>
      <c r="LR640" s="130"/>
      <c r="LS640" s="130"/>
      <c r="LT640" s="130"/>
      <c r="LU640" s="130"/>
      <c r="LV640" s="130"/>
      <c r="LW640" s="130"/>
      <c r="LX640" s="135"/>
      <c r="LY640" s="30"/>
      <c r="LZ640" s="30"/>
      <c r="MA640" s="30"/>
      <c r="MB640" s="30"/>
      <c r="MC640" s="30"/>
      <c r="MD640" s="30"/>
      <c r="ME640" s="30"/>
      <c r="MF640" s="30"/>
      <c r="MG640" s="30"/>
      <c r="MH640" s="30"/>
      <c r="MI640" s="30"/>
      <c r="MJ640" s="30"/>
      <c r="MK640" s="30"/>
      <c r="ML640" s="30"/>
      <c r="MM640" s="30"/>
      <c r="MN640" s="30"/>
      <c r="MO640" s="30"/>
      <c r="MP640" s="30"/>
      <c r="MQ640" s="30"/>
      <c r="MR640" s="30"/>
      <c r="MS640" s="30"/>
      <c r="MT640" s="30"/>
      <c r="MU640" s="30"/>
      <c r="MV640" s="30"/>
      <c r="MW640" s="30"/>
      <c r="MX640" s="30"/>
      <c r="MY640" s="30"/>
      <c r="MZ640" s="30"/>
      <c r="NA640" s="30"/>
      <c r="NB640" s="30"/>
      <c r="NC640" s="135"/>
      <c r="ND640" s="30"/>
      <c r="NE640" s="30"/>
      <c r="NF640" s="30"/>
      <c r="NG640" s="30"/>
      <c r="NH640" s="30"/>
      <c r="NI640" s="30"/>
      <c r="NJ640" s="30"/>
      <c r="NK640" s="30"/>
      <c r="NL640" s="30"/>
      <c r="NM640" s="30"/>
      <c r="NN640" s="30"/>
      <c r="NO640" s="30"/>
      <c r="NP640" s="30"/>
      <c r="NQ640" s="30"/>
      <c r="NR640" s="30"/>
      <c r="NS640" s="30"/>
      <c r="NT640" s="30"/>
      <c r="NU640" s="30"/>
      <c r="NV640" s="30"/>
      <c r="NW640" s="30"/>
      <c r="NX640" s="30"/>
      <c r="NY640" s="30"/>
      <c r="NZ640" s="30"/>
      <c r="OA640" s="30"/>
      <c r="OB640" s="30"/>
      <c r="OC640" s="30"/>
      <c r="OD640" s="30"/>
      <c r="OE640" s="30"/>
      <c r="OF640" s="30"/>
      <c r="OG640" s="30"/>
      <c r="OH640" s="30"/>
      <c r="OI640" s="30"/>
      <c r="OJ640" s="30"/>
      <c r="OK640" s="30"/>
      <c r="OL640" s="30"/>
      <c r="OM640" s="30">
        <f t="shared" si="2057"/>
        <v>1</v>
      </c>
      <c r="ON640" s="51"/>
    </row>
    <row r="641" spans="1:404" ht="49.5" hidden="1" customHeight="1">
      <c r="A641" s="352">
        <v>566</v>
      </c>
      <c r="B641" s="80">
        <v>177</v>
      </c>
      <c r="C641" s="81" t="s">
        <v>449</v>
      </c>
      <c r="D641" s="82" t="s">
        <v>0</v>
      </c>
      <c r="E641" s="24" t="s">
        <v>866</v>
      </c>
      <c r="F641" s="82" t="s">
        <v>2</v>
      </c>
      <c r="G641" s="14"/>
      <c r="H641" s="99" t="s">
        <v>866</v>
      </c>
      <c r="I641" s="36" t="s">
        <v>1234</v>
      </c>
      <c r="J641" s="54"/>
      <c r="K641" s="30" t="s">
        <v>636</v>
      </c>
      <c r="L641" s="30" t="s">
        <v>957</v>
      </c>
      <c r="M641" s="29" t="s">
        <v>987</v>
      </c>
      <c r="N641" s="93" t="s">
        <v>639</v>
      </c>
      <c r="O641" s="301"/>
      <c r="P641" s="357"/>
      <c r="Q641" s="30"/>
      <c r="R641" s="30"/>
      <c r="S641" s="30"/>
      <c r="T641" s="30" t="s">
        <v>27</v>
      </c>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130"/>
      <c r="CP641" s="130"/>
      <c r="CQ641" s="130"/>
      <c r="CR641" s="130"/>
      <c r="CS641" s="130"/>
      <c r="CT641" s="130"/>
      <c r="CU641" s="130"/>
      <c r="CV641" s="130"/>
      <c r="CW641" s="130"/>
      <c r="CX641" s="130"/>
      <c r="CY641" s="30"/>
      <c r="CZ641" s="30"/>
      <c r="DA641" s="30"/>
      <c r="DB641" s="30"/>
      <c r="DC641" s="30"/>
      <c r="DD641" s="30"/>
      <c r="DE641" s="30"/>
      <c r="DF641" s="30"/>
      <c r="DG641" s="30"/>
      <c r="DH641" s="135"/>
      <c r="DI641" s="30"/>
      <c r="DJ641" s="30"/>
      <c r="DK641" s="30"/>
      <c r="DL641" s="30"/>
      <c r="DM641" s="30"/>
      <c r="DN641" s="30"/>
      <c r="DO641" s="30"/>
      <c r="DP641" s="30"/>
      <c r="DQ641" s="30"/>
      <c r="DR641" s="152"/>
      <c r="DS641" s="152"/>
      <c r="DT641" s="152"/>
      <c r="DU641" s="152" t="s">
        <v>1066</v>
      </c>
      <c r="DV641" s="152"/>
      <c r="DW641" s="30">
        <v>2</v>
      </c>
      <c r="DX641" s="30">
        <v>2</v>
      </c>
      <c r="DY641" s="30">
        <v>2</v>
      </c>
      <c r="DZ641" s="30">
        <v>2</v>
      </c>
      <c r="EA641" s="23">
        <v>1</v>
      </c>
      <c r="EB641" s="23">
        <v>2</v>
      </c>
      <c r="EC641" s="30">
        <v>2</v>
      </c>
      <c r="ED641" s="30">
        <v>1</v>
      </c>
      <c r="EE641" s="30">
        <v>2</v>
      </c>
      <c r="EF641" s="30">
        <v>2</v>
      </c>
      <c r="EG641" s="30">
        <v>2</v>
      </c>
      <c r="EH641" s="23">
        <v>2</v>
      </c>
      <c r="EI641" s="30">
        <v>2</v>
      </c>
      <c r="EJ641" s="23">
        <v>1</v>
      </c>
      <c r="EK641" s="30">
        <v>2</v>
      </c>
      <c r="EL641" s="30">
        <v>2</v>
      </c>
      <c r="EM641" s="30">
        <v>2</v>
      </c>
      <c r="EN641" s="30"/>
      <c r="EO641" s="208">
        <f>COUNTIF(DW641:EN641,"2")</f>
        <v>14</v>
      </c>
      <c r="EP641" s="207">
        <f t="shared" ref="EP641" si="2154">EO641/(EO641+EQ641+ES641+EU641)</f>
        <v>0.82352941176470584</v>
      </c>
      <c r="EQ641" s="208">
        <f>COUNTIF(DW641:EN641,"1")</f>
        <v>3</v>
      </c>
      <c r="ER641" s="207">
        <f t="shared" ref="ER641" si="2155">EQ641/(EO641+EQ641+ES641+EU641)</f>
        <v>0.17647058823529413</v>
      </c>
      <c r="ES641" s="208">
        <f>COUNTIF(DW641:EN641,"0")</f>
        <v>0</v>
      </c>
      <c r="ET641" s="207">
        <f t="shared" ref="ET641" si="2156">ES641/(EO641+EQ641+ES641+EU641)</f>
        <v>0</v>
      </c>
      <c r="EU641" s="208">
        <f>COUNTIF(DW641:EN641,"KĐG")</f>
        <v>0</v>
      </c>
      <c r="EV641" s="207">
        <f t="shared" ref="EV641" si="2157">EU641/(EO641+EQ641+ES641+EU641)</f>
        <v>0</v>
      </c>
      <c r="EW641" s="209">
        <f t="shared" ref="EW641" si="2158">(((EO641*2)+(EQ641*1)+(ES641*0)))/(EO641+EQ641+ES641)</f>
        <v>1.8235294117647058</v>
      </c>
      <c r="EX641" s="169" t="str">
        <f t="shared" ref="EX641" si="2159">IF(EV641&gt;=50%,"KĐG",IF(EW641&gt;=1.6,"ĐMT",IF(EW641&gt;=1,"CCG","CĐ")))</f>
        <v>ĐMT</v>
      </c>
      <c r="EY641" s="135"/>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c r="IM641" s="30"/>
      <c r="IN641" s="30"/>
      <c r="IO641" s="30"/>
      <c r="IP641" s="30"/>
      <c r="IQ641" s="30"/>
      <c r="IR641" s="30"/>
      <c r="IS641" s="30"/>
      <c r="IT641" s="30"/>
      <c r="IU641" s="30"/>
      <c r="IV641" s="30"/>
      <c r="IW641" s="30"/>
      <c r="IX641" s="30"/>
      <c r="IY641" s="30"/>
      <c r="IZ641" s="30"/>
      <c r="JA641" s="30"/>
      <c r="JB641" s="30"/>
      <c r="JC641" s="30"/>
      <c r="JD641" s="30"/>
      <c r="JE641" s="30"/>
      <c r="JF641" s="30"/>
      <c r="JG641" s="30"/>
      <c r="JH641" s="30"/>
      <c r="JI641" s="30"/>
      <c r="JJ641" s="30"/>
      <c r="JK641" s="30"/>
      <c r="JL641" s="30"/>
      <c r="JM641" s="30"/>
      <c r="JN641" s="30"/>
      <c r="JO641" s="30"/>
      <c r="JP641" s="30"/>
      <c r="JQ641" s="30"/>
      <c r="JR641" s="30"/>
      <c r="JS641" s="30"/>
      <c r="JT641" s="30"/>
      <c r="JU641" s="30"/>
      <c r="JV641" s="30"/>
      <c r="JW641" s="30"/>
      <c r="JX641" s="30"/>
      <c r="JY641" s="30"/>
      <c r="JZ641" s="30"/>
      <c r="KA641" s="30"/>
      <c r="KB641" s="30"/>
      <c r="KC641" s="30"/>
      <c r="KD641" s="30"/>
      <c r="KE641" s="30"/>
      <c r="KF641" s="30"/>
      <c r="KG641" s="30"/>
      <c r="KH641" s="30"/>
      <c r="KI641" s="30"/>
      <c r="KJ641" s="30"/>
      <c r="KK641" s="30"/>
      <c r="KL641" s="30"/>
      <c r="KM641" s="30"/>
      <c r="KN641" s="30"/>
      <c r="KO641" s="30"/>
      <c r="KP641" s="30"/>
      <c r="KQ641" s="30"/>
      <c r="KR641" s="30"/>
      <c r="KS641" s="30"/>
      <c r="KT641" s="30"/>
      <c r="KU641" s="30"/>
      <c r="KV641" s="30"/>
      <c r="KW641" s="30"/>
      <c r="KX641" s="30"/>
      <c r="KY641" s="30"/>
      <c r="KZ641" s="30"/>
      <c r="LA641" s="30"/>
      <c r="LB641" s="30"/>
      <c r="LC641" s="30"/>
      <c r="LD641" s="130"/>
      <c r="LE641" s="130"/>
      <c r="LF641" s="130"/>
      <c r="LG641" s="130"/>
      <c r="LH641" s="130"/>
      <c r="LI641" s="130"/>
      <c r="LJ641" s="130"/>
      <c r="LK641" s="130"/>
      <c r="LL641" s="130"/>
      <c r="LM641" s="130"/>
      <c r="LN641" s="130"/>
      <c r="LO641" s="130"/>
      <c r="LP641" s="130"/>
      <c r="LQ641" s="130"/>
      <c r="LR641" s="130"/>
      <c r="LS641" s="130"/>
      <c r="LT641" s="130"/>
      <c r="LU641" s="130"/>
      <c r="LV641" s="130"/>
      <c r="LW641" s="130"/>
      <c r="LX641" s="135"/>
      <c r="LY641" s="30"/>
      <c r="LZ641" s="30"/>
      <c r="MA641" s="30"/>
      <c r="MB641" s="30"/>
      <c r="MC641" s="30"/>
      <c r="MD641" s="30"/>
      <c r="ME641" s="30"/>
      <c r="MF641" s="30"/>
      <c r="MG641" s="30"/>
      <c r="MH641" s="30"/>
      <c r="MI641" s="30"/>
      <c r="MJ641" s="30"/>
      <c r="MK641" s="30"/>
      <c r="ML641" s="30"/>
      <c r="MM641" s="30"/>
      <c r="MN641" s="30"/>
      <c r="MO641" s="30"/>
      <c r="MP641" s="30"/>
      <c r="MQ641" s="30"/>
      <c r="MR641" s="30"/>
      <c r="MS641" s="30"/>
      <c r="MT641" s="30"/>
      <c r="MU641" s="30"/>
      <c r="MV641" s="30"/>
      <c r="MW641" s="30"/>
      <c r="MX641" s="30"/>
      <c r="MY641" s="30"/>
      <c r="MZ641" s="30"/>
      <c r="NA641" s="30"/>
      <c r="NB641" s="30"/>
      <c r="NC641" s="135"/>
      <c r="ND641" s="30"/>
      <c r="NE641" s="30"/>
      <c r="NF641" s="30"/>
      <c r="NG641" s="30"/>
      <c r="NH641" s="30"/>
      <c r="NI641" s="30"/>
      <c r="NJ641" s="30"/>
      <c r="NK641" s="30"/>
      <c r="NL641" s="30"/>
      <c r="NM641" s="30"/>
      <c r="NN641" s="30"/>
      <c r="NO641" s="30"/>
      <c r="NP641" s="30"/>
      <c r="NQ641" s="30"/>
      <c r="NR641" s="30"/>
      <c r="NS641" s="30"/>
      <c r="NT641" s="30"/>
      <c r="NU641" s="30"/>
      <c r="NV641" s="30"/>
      <c r="NW641" s="30"/>
      <c r="NX641" s="30"/>
      <c r="NY641" s="30"/>
      <c r="NZ641" s="30"/>
      <c r="OA641" s="30"/>
      <c r="OB641" s="30"/>
      <c r="OC641" s="30"/>
      <c r="OD641" s="30"/>
      <c r="OE641" s="30"/>
      <c r="OF641" s="30"/>
      <c r="OG641" s="30"/>
      <c r="OH641" s="30"/>
      <c r="OI641" s="30"/>
      <c r="OJ641" s="30"/>
      <c r="OK641" s="30"/>
      <c r="OL641" s="30"/>
      <c r="OM641" s="30">
        <f t="shared" si="2057"/>
        <v>1</v>
      </c>
      <c r="ON641" s="51"/>
    </row>
    <row r="642" spans="1:404" ht="39" hidden="1" customHeight="1">
      <c r="A642" s="352"/>
      <c r="B642" s="80">
        <v>177</v>
      </c>
      <c r="C642" s="81" t="s">
        <v>449</v>
      </c>
      <c r="D642" s="82" t="s">
        <v>0</v>
      </c>
      <c r="E642" s="24" t="s">
        <v>867</v>
      </c>
      <c r="F642" s="82" t="s">
        <v>2</v>
      </c>
      <c r="G642" s="14"/>
      <c r="H642" s="99" t="s">
        <v>867</v>
      </c>
      <c r="I642" s="36" t="s">
        <v>1272</v>
      </c>
      <c r="J642" s="54"/>
      <c r="K642" s="30" t="s">
        <v>636</v>
      </c>
      <c r="L642" s="30" t="s">
        <v>957</v>
      </c>
      <c r="M642" s="29" t="s">
        <v>987</v>
      </c>
      <c r="N642" s="93" t="s">
        <v>639</v>
      </c>
      <c r="O642" s="301"/>
      <c r="P642" s="54"/>
      <c r="Q642" s="30"/>
      <c r="R642" s="30"/>
      <c r="S642" s="30"/>
      <c r="T642" s="30"/>
      <c r="U642" s="30" t="s">
        <v>27</v>
      </c>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130"/>
      <c r="CP642" s="130"/>
      <c r="CQ642" s="130"/>
      <c r="CR642" s="130"/>
      <c r="CS642" s="130"/>
      <c r="CT642" s="130"/>
      <c r="CU642" s="130"/>
      <c r="CV642" s="130"/>
      <c r="CW642" s="130"/>
      <c r="CX642" s="130"/>
      <c r="CY642" s="30"/>
      <c r="CZ642" s="30"/>
      <c r="DA642" s="30"/>
      <c r="DB642" s="30"/>
      <c r="DC642" s="30"/>
      <c r="DD642" s="30"/>
      <c r="DE642" s="30"/>
      <c r="DF642" s="30"/>
      <c r="DG642" s="30"/>
      <c r="DH642" s="135"/>
      <c r="DI642" s="30"/>
      <c r="DJ642" s="30"/>
      <c r="DK642" s="30"/>
      <c r="DL642" s="30"/>
      <c r="DM642" s="30"/>
      <c r="DN642" s="30"/>
      <c r="DO642" s="30"/>
      <c r="DP642" s="30"/>
      <c r="DQ642" s="30"/>
      <c r="DR642" s="135"/>
      <c r="DS642" s="30"/>
      <c r="DT642" s="30"/>
      <c r="DU642" s="30"/>
      <c r="DV642" s="130"/>
      <c r="DW642" s="130"/>
      <c r="DX642" s="130"/>
      <c r="DY642" s="130"/>
      <c r="DZ642" s="130"/>
      <c r="EA642" s="130"/>
      <c r="EB642" s="130"/>
      <c r="EC642" s="130"/>
      <c r="ED642" s="130"/>
      <c r="EE642" s="130"/>
      <c r="EF642" s="130"/>
      <c r="EG642" s="130"/>
      <c r="EH642" s="130"/>
      <c r="EI642" s="130"/>
      <c r="EJ642" s="130"/>
      <c r="EK642" s="130"/>
      <c r="EL642" s="130"/>
      <c r="EM642" s="130"/>
      <c r="EN642" s="130"/>
      <c r="EO642" s="130"/>
      <c r="EP642" s="30"/>
      <c r="EQ642" s="30"/>
      <c r="ER642" s="30"/>
      <c r="ES642" s="30"/>
      <c r="ET642" s="30"/>
      <c r="EU642" s="30"/>
      <c r="EV642" s="30"/>
      <c r="EW642" s="30"/>
      <c r="EX642" s="30"/>
      <c r="EY642" s="152"/>
      <c r="EZ642" s="152" t="s">
        <v>1066</v>
      </c>
      <c r="FA642" s="152"/>
      <c r="FB642" s="30">
        <v>1</v>
      </c>
      <c r="FC642" s="30">
        <v>2</v>
      </c>
      <c r="FD642" s="30">
        <v>2</v>
      </c>
      <c r="FE642" s="30">
        <v>2</v>
      </c>
      <c r="FF642" s="23">
        <v>1</v>
      </c>
      <c r="FG642" s="23">
        <v>2</v>
      </c>
      <c r="FH642" s="30">
        <v>2</v>
      </c>
      <c r="FI642" s="30">
        <v>1</v>
      </c>
      <c r="FJ642" s="30">
        <v>2</v>
      </c>
      <c r="FK642" s="30">
        <v>2</v>
      </c>
      <c r="FL642" s="30">
        <v>2</v>
      </c>
      <c r="FM642" s="23">
        <v>2</v>
      </c>
      <c r="FN642" s="30">
        <v>2</v>
      </c>
      <c r="FO642" s="23">
        <v>1</v>
      </c>
      <c r="FP642" s="30">
        <v>2</v>
      </c>
      <c r="FQ642" s="30">
        <v>2</v>
      </c>
      <c r="FR642" s="30">
        <v>2</v>
      </c>
      <c r="FS642" s="30"/>
      <c r="FT642" s="214">
        <f>COUNTIF(FB642:FS642,"2")</f>
        <v>13</v>
      </c>
      <c r="FU642" s="215">
        <f t="shared" ref="FU642" si="2160">FT642/(FT642+FV642+FX642+FZ642)</f>
        <v>0.76470588235294112</v>
      </c>
      <c r="FV642" s="214">
        <f>COUNTIF(FB642:FS642,"1")</f>
        <v>4</v>
      </c>
      <c r="FW642" s="215">
        <f t="shared" ref="FW642" si="2161">FV642/(FT642+FV642+FX642+FZ642)</f>
        <v>0.23529411764705882</v>
      </c>
      <c r="FX642" s="214">
        <f>COUNTIF(FB642:FS642,"0")</f>
        <v>0</v>
      </c>
      <c r="FY642" s="215">
        <f t="shared" ref="FY642" si="2162">FX642/(FT642+FV642+FX642+FZ642)</f>
        <v>0</v>
      </c>
      <c r="FZ642" s="214">
        <f>COUNTIF(FB642:FS642,"KĐG")</f>
        <v>0</v>
      </c>
      <c r="GA642" s="215">
        <f t="shared" ref="GA642" si="2163">FZ642/(FT642+FV642+FX642+FZ642)</f>
        <v>0</v>
      </c>
      <c r="GB642" s="216">
        <f t="shared" ref="GB642" si="2164">(((FT642*2)+(FV642*1)+(FX642*0)))/(FT642+FV642+FX642)</f>
        <v>1.7647058823529411</v>
      </c>
      <c r="GC642" s="169" t="str">
        <f t="shared" ref="GC642" si="2165">IF(GA642&gt;=50%,"KĐG",IF(GB642&gt;=1.6,"ĐMT",IF(GB642&gt;=1,"CCG","CĐ")))</f>
        <v>ĐMT</v>
      </c>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c r="JW642" s="30"/>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30"/>
      <c r="KX642" s="30"/>
      <c r="KY642" s="30"/>
      <c r="KZ642" s="30"/>
      <c r="LA642" s="30"/>
      <c r="LB642" s="30"/>
      <c r="LC642" s="30"/>
      <c r="LD642" s="130"/>
      <c r="LE642" s="130"/>
      <c r="LF642" s="130"/>
      <c r="LG642" s="130"/>
      <c r="LH642" s="130"/>
      <c r="LI642" s="130"/>
      <c r="LJ642" s="130"/>
      <c r="LK642" s="130"/>
      <c r="LL642" s="130"/>
      <c r="LM642" s="130"/>
      <c r="LN642" s="130"/>
      <c r="LO642" s="130"/>
      <c r="LP642" s="130"/>
      <c r="LQ642" s="130"/>
      <c r="LR642" s="130"/>
      <c r="LS642" s="130"/>
      <c r="LT642" s="130"/>
      <c r="LU642" s="130"/>
      <c r="LV642" s="130"/>
      <c r="LW642" s="130"/>
      <c r="LX642" s="135"/>
      <c r="LY642" s="30"/>
      <c r="LZ642" s="30"/>
      <c r="MA642" s="30"/>
      <c r="MB642" s="30"/>
      <c r="MC642" s="30"/>
      <c r="MD642" s="30"/>
      <c r="ME642" s="30"/>
      <c r="MF642" s="30"/>
      <c r="MG642" s="30"/>
      <c r="MH642" s="30"/>
      <c r="MI642" s="30"/>
      <c r="MJ642" s="30"/>
      <c r="MK642" s="30"/>
      <c r="ML642" s="30"/>
      <c r="MM642" s="30"/>
      <c r="MN642" s="30"/>
      <c r="MO642" s="30"/>
      <c r="MP642" s="30"/>
      <c r="MQ642" s="30"/>
      <c r="MR642" s="30"/>
      <c r="MS642" s="30"/>
      <c r="MT642" s="30"/>
      <c r="MU642" s="30"/>
      <c r="MV642" s="30"/>
      <c r="MW642" s="30"/>
      <c r="MX642" s="30"/>
      <c r="MY642" s="30"/>
      <c r="MZ642" s="30"/>
      <c r="NA642" s="30"/>
      <c r="NB642" s="30"/>
      <c r="NC642" s="135"/>
      <c r="ND642" s="30"/>
      <c r="NE642" s="30"/>
      <c r="NF642" s="30"/>
      <c r="NG642" s="30"/>
      <c r="NH642" s="30"/>
      <c r="NI642" s="30"/>
      <c r="NJ642" s="30"/>
      <c r="NK642" s="30"/>
      <c r="NL642" s="30"/>
      <c r="NM642" s="30"/>
      <c r="NN642" s="30"/>
      <c r="NO642" s="30"/>
      <c r="NP642" s="30"/>
      <c r="NQ642" s="30"/>
      <c r="NR642" s="30"/>
      <c r="NS642" s="30"/>
      <c r="NT642" s="30"/>
      <c r="NU642" s="30"/>
      <c r="NV642" s="30"/>
      <c r="NW642" s="30"/>
      <c r="NX642" s="30"/>
      <c r="NY642" s="30"/>
      <c r="NZ642" s="30"/>
      <c r="OA642" s="30"/>
      <c r="OB642" s="30"/>
      <c r="OC642" s="30"/>
      <c r="OD642" s="30"/>
      <c r="OE642" s="30"/>
      <c r="OF642" s="30"/>
      <c r="OG642" s="30"/>
      <c r="OH642" s="30"/>
      <c r="OI642" s="30"/>
      <c r="OJ642" s="30"/>
      <c r="OK642" s="30"/>
      <c r="OL642" s="30"/>
      <c r="OM642" s="30">
        <f t="shared" si="2057"/>
        <v>1</v>
      </c>
      <c r="ON642" s="51"/>
    </row>
    <row r="643" spans="1:404" ht="38.25" hidden="1" customHeight="1">
      <c r="A643" s="352"/>
      <c r="B643" s="80">
        <v>177</v>
      </c>
      <c r="C643" s="81" t="s">
        <v>449</v>
      </c>
      <c r="D643" s="82" t="s">
        <v>0</v>
      </c>
      <c r="E643" s="81" t="s">
        <v>868</v>
      </c>
      <c r="F643" s="82" t="s">
        <v>2</v>
      </c>
      <c r="G643" s="82"/>
      <c r="H643" s="99" t="s">
        <v>868</v>
      </c>
      <c r="I643" s="57" t="s">
        <v>1295</v>
      </c>
      <c r="J643" s="79"/>
      <c r="K643" s="30" t="s">
        <v>636</v>
      </c>
      <c r="L643" s="30" t="s">
        <v>957</v>
      </c>
      <c r="M643" s="29" t="s">
        <v>987</v>
      </c>
      <c r="N643" s="93" t="s">
        <v>639</v>
      </c>
      <c r="O643" s="301"/>
      <c r="P643" s="79"/>
      <c r="Q643" s="30"/>
      <c r="R643" s="30"/>
      <c r="S643" s="30"/>
      <c r="T643" s="30"/>
      <c r="U643" s="30"/>
      <c r="V643" s="30" t="s">
        <v>27</v>
      </c>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130"/>
      <c r="CP643" s="130"/>
      <c r="CQ643" s="130"/>
      <c r="CR643" s="130"/>
      <c r="CS643" s="130"/>
      <c r="CT643" s="130"/>
      <c r="CU643" s="130"/>
      <c r="CV643" s="130"/>
      <c r="CW643" s="130"/>
      <c r="CX643" s="130"/>
      <c r="CY643" s="30"/>
      <c r="CZ643" s="30"/>
      <c r="DA643" s="30"/>
      <c r="DB643" s="30"/>
      <c r="DC643" s="30"/>
      <c r="DD643" s="30"/>
      <c r="DE643" s="30"/>
      <c r="DF643" s="30"/>
      <c r="DG643" s="30"/>
      <c r="DH643" s="135"/>
      <c r="DI643" s="30"/>
      <c r="DJ643" s="30"/>
      <c r="DK643" s="30"/>
      <c r="DL643" s="30"/>
      <c r="DM643" s="30"/>
      <c r="DN643" s="30"/>
      <c r="DO643" s="30"/>
      <c r="DP643" s="30"/>
      <c r="DQ643" s="30"/>
      <c r="DR643" s="135"/>
      <c r="DS643" s="30"/>
      <c r="DT643" s="30"/>
      <c r="DU643" s="30"/>
      <c r="DV643" s="130"/>
      <c r="DW643" s="130"/>
      <c r="DX643" s="130"/>
      <c r="DY643" s="130"/>
      <c r="DZ643" s="130"/>
      <c r="EA643" s="130"/>
      <c r="EB643" s="130"/>
      <c r="EC643" s="130"/>
      <c r="ED643" s="130"/>
      <c r="EE643" s="130"/>
      <c r="EF643" s="130"/>
      <c r="EG643" s="130"/>
      <c r="EH643" s="130"/>
      <c r="EI643" s="130"/>
      <c r="EJ643" s="130"/>
      <c r="EK643" s="130"/>
      <c r="EL643" s="130"/>
      <c r="EM643" s="130"/>
      <c r="EN643" s="130"/>
      <c r="EO643" s="130"/>
      <c r="EP643" s="30"/>
      <c r="EQ643" s="30"/>
      <c r="ER643" s="30"/>
      <c r="ES643" s="30"/>
      <c r="ET643" s="30"/>
      <c r="EU643" s="30"/>
      <c r="EV643" s="30"/>
      <c r="EW643" s="30"/>
      <c r="EX643" s="30"/>
      <c r="EY643" s="135"/>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152" t="s">
        <v>1072</v>
      </c>
      <c r="GE643" s="152" t="s">
        <v>1072</v>
      </c>
      <c r="GF643" s="30">
        <v>2</v>
      </c>
      <c r="GG643" s="30">
        <v>2</v>
      </c>
      <c r="GH643" s="30">
        <v>2</v>
      </c>
      <c r="GI643" s="30">
        <v>2</v>
      </c>
      <c r="GJ643" s="23">
        <v>1</v>
      </c>
      <c r="GK643" s="23">
        <v>2</v>
      </c>
      <c r="GL643" s="30">
        <v>2</v>
      </c>
      <c r="GM643" s="30">
        <v>2</v>
      </c>
      <c r="GN643" s="30">
        <v>2</v>
      </c>
      <c r="GO643" s="30">
        <v>2</v>
      </c>
      <c r="GP643" s="30">
        <v>2</v>
      </c>
      <c r="GQ643" s="30">
        <v>2</v>
      </c>
      <c r="GR643" s="30">
        <v>2</v>
      </c>
      <c r="GS643" s="23">
        <v>1</v>
      </c>
      <c r="GT643" s="30">
        <v>2</v>
      </c>
      <c r="GU643" s="30">
        <v>2</v>
      </c>
      <c r="GV643" s="30">
        <v>2</v>
      </c>
      <c r="GW643" s="30"/>
      <c r="GX643" s="30">
        <v>2</v>
      </c>
      <c r="GY643" s="224">
        <f>COUNTIF(GF643:GX643,"2")</f>
        <v>16</v>
      </c>
      <c r="GZ643" s="225">
        <f t="shared" ref="GZ643" si="2166">GY643/(GY643+HA643+HC643+HE643)</f>
        <v>0.88888888888888884</v>
      </c>
      <c r="HA643" s="224">
        <f>COUNTIF(GG643:GX643,"1")</f>
        <v>2</v>
      </c>
      <c r="HB643" s="225">
        <f t="shared" ref="HB643" si="2167">HA643/(GY643+HA643+HC643+HE643)</f>
        <v>0.1111111111111111</v>
      </c>
      <c r="HC643" s="224">
        <f>COUNTIF(GG643:GX643,"0")</f>
        <v>0</v>
      </c>
      <c r="HD643" s="225">
        <f t="shared" ref="HD643" si="2168">HC643/(GY643+HA643+HC643+HE643)</f>
        <v>0</v>
      </c>
      <c r="HE643" s="224">
        <f>COUNTIF(GG643:GX643,"KĐG")</f>
        <v>0</v>
      </c>
      <c r="HF643" s="225">
        <f t="shared" ref="HF643" si="2169">HE643/(GY643+HA643+HC643+HE643)</f>
        <v>0</v>
      </c>
      <c r="HG643" s="226">
        <f t="shared" ref="HG643" si="2170">(((GY643*2)+(HA643*1)+(HC643*0)))/(GY643+HA643+HC643)</f>
        <v>1.8888888888888888</v>
      </c>
      <c r="HH643" s="169" t="str">
        <f t="shared" ref="HH643" si="2171">IF(HF643&gt;=50%,"KĐG",IF(HG643&gt;=1.6,"ĐMT",IF(HG643&gt;=1,"CCG","CĐ")))</f>
        <v>ĐMT</v>
      </c>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c r="IM643" s="30"/>
      <c r="IN643" s="30"/>
      <c r="IO643" s="30"/>
      <c r="IP643" s="30"/>
      <c r="IQ643" s="30"/>
      <c r="IR643" s="30"/>
      <c r="IS643" s="30"/>
      <c r="IT643" s="30"/>
      <c r="IU643" s="30"/>
      <c r="IV643" s="30"/>
      <c r="IW643" s="30"/>
      <c r="IX643" s="30"/>
      <c r="IY643" s="30"/>
      <c r="IZ643" s="30"/>
      <c r="JA643" s="30"/>
      <c r="JB643" s="30"/>
      <c r="JC643" s="30"/>
      <c r="JD643" s="30"/>
      <c r="JE643" s="30"/>
      <c r="JF643" s="30"/>
      <c r="JG643" s="30"/>
      <c r="JH643" s="30"/>
      <c r="JI643" s="30"/>
      <c r="JJ643" s="30"/>
      <c r="JK643" s="30"/>
      <c r="JL643" s="30"/>
      <c r="JM643" s="30"/>
      <c r="JN643" s="30"/>
      <c r="JO643" s="30"/>
      <c r="JP643" s="30"/>
      <c r="JQ643" s="30"/>
      <c r="JR643" s="30"/>
      <c r="JS643" s="30"/>
      <c r="JT643" s="30"/>
      <c r="JU643" s="30"/>
      <c r="JV643" s="30"/>
      <c r="JW643" s="30"/>
      <c r="JX643" s="30"/>
      <c r="JY643" s="30"/>
      <c r="JZ643" s="30"/>
      <c r="KA643" s="30"/>
      <c r="KB643" s="30"/>
      <c r="KC643" s="30"/>
      <c r="KD643" s="30"/>
      <c r="KE643" s="30"/>
      <c r="KF643" s="30"/>
      <c r="KG643" s="30"/>
      <c r="KH643" s="30"/>
      <c r="KI643" s="30"/>
      <c r="KJ643" s="30"/>
      <c r="KK643" s="30"/>
      <c r="KL643" s="30"/>
      <c r="KM643" s="30"/>
      <c r="KN643" s="30"/>
      <c r="KO643" s="30"/>
      <c r="KP643" s="30"/>
      <c r="KQ643" s="30"/>
      <c r="KR643" s="30"/>
      <c r="KS643" s="30"/>
      <c r="KT643" s="30"/>
      <c r="KU643" s="30"/>
      <c r="KV643" s="30"/>
      <c r="KW643" s="30"/>
      <c r="KX643" s="30"/>
      <c r="KY643" s="30"/>
      <c r="KZ643" s="30"/>
      <c r="LA643" s="30"/>
      <c r="LB643" s="30"/>
      <c r="LC643" s="30"/>
      <c r="LD643" s="130"/>
      <c r="LE643" s="130"/>
      <c r="LF643" s="130"/>
      <c r="LG643" s="130"/>
      <c r="LH643" s="130"/>
      <c r="LI643" s="130"/>
      <c r="LJ643" s="130"/>
      <c r="LK643" s="130"/>
      <c r="LL643" s="130"/>
      <c r="LM643" s="130"/>
      <c r="LN643" s="130"/>
      <c r="LO643" s="130"/>
      <c r="LP643" s="130"/>
      <c r="LQ643" s="130"/>
      <c r="LR643" s="130"/>
      <c r="LS643" s="130"/>
      <c r="LT643" s="130"/>
      <c r="LU643" s="130"/>
      <c r="LV643" s="130"/>
      <c r="LW643" s="130"/>
      <c r="LX643" s="135"/>
      <c r="LY643" s="30"/>
      <c r="LZ643" s="30"/>
      <c r="MA643" s="30"/>
      <c r="MB643" s="30"/>
      <c r="MC643" s="30"/>
      <c r="MD643" s="30"/>
      <c r="ME643" s="30"/>
      <c r="MF643" s="30"/>
      <c r="MG643" s="30"/>
      <c r="MH643" s="30"/>
      <c r="MI643" s="30"/>
      <c r="MJ643" s="30"/>
      <c r="MK643" s="30"/>
      <c r="ML643" s="30"/>
      <c r="MM643" s="30"/>
      <c r="MN643" s="30"/>
      <c r="MO643" s="30"/>
      <c r="MP643" s="30"/>
      <c r="MQ643" s="30"/>
      <c r="MR643" s="30"/>
      <c r="MS643" s="30"/>
      <c r="MT643" s="30"/>
      <c r="MU643" s="30"/>
      <c r="MV643" s="30"/>
      <c r="MW643" s="30"/>
      <c r="MX643" s="30"/>
      <c r="MY643" s="30"/>
      <c r="MZ643" s="30"/>
      <c r="NA643" s="30"/>
      <c r="NB643" s="30"/>
      <c r="NC643" s="135"/>
      <c r="ND643" s="30"/>
      <c r="NE643" s="30"/>
      <c r="NF643" s="30"/>
      <c r="NG643" s="30"/>
      <c r="NH643" s="30"/>
      <c r="NI643" s="30"/>
      <c r="NJ643" s="30"/>
      <c r="NK643" s="30"/>
      <c r="NL643" s="30"/>
      <c r="NM643" s="30"/>
      <c r="NN643" s="30"/>
      <c r="NO643" s="30"/>
      <c r="NP643" s="30"/>
      <c r="NQ643" s="30"/>
      <c r="NR643" s="30"/>
      <c r="NS643" s="30"/>
      <c r="NT643" s="30"/>
      <c r="NU643" s="30"/>
      <c r="NV643" s="30"/>
      <c r="NW643" s="30"/>
      <c r="NX643" s="30"/>
      <c r="NY643" s="30"/>
      <c r="NZ643" s="30"/>
      <c r="OA643" s="30"/>
      <c r="OB643" s="30"/>
      <c r="OC643" s="30"/>
      <c r="OD643" s="30"/>
      <c r="OE643" s="30"/>
      <c r="OF643" s="30"/>
      <c r="OG643" s="30"/>
      <c r="OH643" s="30"/>
      <c r="OI643" s="30"/>
      <c r="OJ643" s="30"/>
      <c r="OK643" s="30"/>
      <c r="OL643" s="30"/>
      <c r="OM643" s="30">
        <f t="shared" si="2057"/>
        <v>1</v>
      </c>
      <c r="ON643" s="80"/>
    </row>
    <row r="644" spans="1:404" ht="45.75" customHeight="1">
      <c r="A644" s="352"/>
      <c r="B644" s="80">
        <v>177</v>
      </c>
      <c r="C644" s="81" t="s">
        <v>449</v>
      </c>
      <c r="D644" s="82" t="s">
        <v>0</v>
      </c>
      <c r="E644" s="24" t="s">
        <v>452</v>
      </c>
      <c r="F644" s="82" t="s">
        <v>2</v>
      </c>
      <c r="G644" s="14"/>
      <c r="H644" s="99" t="s">
        <v>452</v>
      </c>
      <c r="I644" s="36" t="s">
        <v>1335</v>
      </c>
      <c r="J644" s="54"/>
      <c r="K644" s="30" t="s">
        <v>636</v>
      </c>
      <c r="L644" s="30" t="s">
        <v>957</v>
      </c>
      <c r="M644" s="29" t="s">
        <v>987</v>
      </c>
      <c r="N644" s="93" t="s">
        <v>639</v>
      </c>
      <c r="O644" s="301"/>
      <c r="P644" s="54"/>
      <c r="Q644" s="30"/>
      <c r="R644" s="30"/>
      <c r="S644" s="30"/>
      <c r="T644" s="30"/>
      <c r="U644" s="30"/>
      <c r="V644" s="30"/>
      <c r="W644" s="30" t="s">
        <v>27</v>
      </c>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130"/>
      <c r="CP644" s="130"/>
      <c r="CQ644" s="130"/>
      <c r="CR644" s="130"/>
      <c r="CS644" s="130"/>
      <c r="CT644" s="130"/>
      <c r="CU644" s="130"/>
      <c r="CV644" s="130"/>
      <c r="CW644" s="130"/>
      <c r="CX644" s="130"/>
      <c r="CY644" s="30"/>
      <c r="CZ644" s="30"/>
      <c r="DA644" s="30"/>
      <c r="DB644" s="30"/>
      <c r="DC644" s="30"/>
      <c r="DD644" s="30"/>
      <c r="DE644" s="30"/>
      <c r="DF644" s="30"/>
      <c r="DG644" s="30"/>
      <c r="DH644" s="135"/>
      <c r="DI644" s="30"/>
      <c r="DJ644" s="30"/>
      <c r="DK644" s="30"/>
      <c r="DL644" s="30"/>
      <c r="DM644" s="30"/>
      <c r="DN644" s="30"/>
      <c r="DO644" s="30"/>
      <c r="DP644" s="30"/>
      <c r="DQ644" s="30"/>
      <c r="DR644" s="135"/>
      <c r="DS644" s="30"/>
      <c r="DT644" s="30"/>
      <c r="DU644" s="30"/>
      <c r="DV644" s="130"/>
      <c r="DW644" s="130"/>
      <c r="DX644" s="130"/>
      <c r="DY644" s="130"/>
      <c r="DZ644" s="130"/>
      <c r="EA644" s="130"/>
      <c r="EB644" s="130"/>
      <c r="EC644" s="130"/>
      <c r="ED644" s="130"/>
      <c r="EE644" s="130"/>
      <c r="EF644" s="130"/>
      <c r="EG644" s="130"/>
      <c r="EH644" s="130"/>
      <c r="EI644" s="130"/>
      <c r="EJ644" s="130"/>
      <c r="EK644" s="130"/>
      <c r="EL644" s="130"/>
      <c r="EM644" s="130"/>
      <c r="EN644" s="130"/>
      <c r="EO644" s="130"/>
      <c r="EP644" s="30"/>
      <c r="EQ644" s="30"/>
      <c r="ER644" s="30"/>
      <c r="ES644" s="30"/>
      <c r="ET644" s="30"/>
      <c r="EU644" s="30"/>
      <c r="EV644" s="30"/>
      <c r="EW644" s="30"/>
      <c r="EX644" s="30"/>
      <c r="EY644" s="135"/>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152" t="s">
        <v>1072</v>
      </c>
      <c r="HJ644" s="152" t="s">
        <v>1072</v>
      </c>
      <c r="HK644" s="152" t="s">
        <v>1072</v>
      </c>
      <c r="HL644" s="152" t="s">
        <v>1072</v>
      </c>
      <c r="HM644" s="152" t="s">
        <v>1072</v>
      </c>
      <c r="HN644" s="30">
        <v>2</v>
      </c>
      <c r="HO644" s="30">
        <v>2</v>
      </c>
      <c r="HP644" s="30">
        <v>2</v>
      </c>
      <c r="HQ644" s="30">
        <v>2</v>
      </c>
      <c r="HR644" s="23">
        <v>1</v>
      </c>
      <c r="HS644" s="23">
        <v>2</v>
      </c>
      <c r="HT644" s="30">
        <v>2</v>
      </c>
      <c r="HU644" s="30">
        <v>1</v>
      </c>
      <c r="HV644" s="30">
        <v>2</v>
      </c>
      <c r="HW644" s="30">
        <v>2</v>
      </c>
      <c r="HX644" s="30">
        <v>2</v>
      </c>
      <c r="HY644" s="30">
        <v>2</v>
      </c>
      <c r="HZ644" s="30">
        <v>2</v>
      </c>
      <c r="IA644" s="23">
        <v>1</v>
      </c>
      <c r="IB644" s="30">
        <v>2</v>
      </c>
      <c r="IC644" s="30">
        <v>2</v>
      </c>
      <c r="ID644" s="30">
        <v>2</v>
      </c>
      <c r="IE644" s="30"/>
      <c r="IF644" s="30">
        <v>2</v>
      </c>
      <c r="IG644" s="234">
        <f>COUNTIF(HN644:IF644,"2")</f>
        <v>15</v>
      </c>
      <c r="IH644" s="235">
        <f t="shared" ref="IH644" si="2172">IG644/(IG644+II644+IK644+IM644)</f>
        <v>0.83333333333333337</v>
      </c>
      <c r="II644" s="234">
        <f>COUNTIF(HO644:IF644,"1")</f>
        <v>3</v>
      </c>
      <c r="IJ644" s="235">
        <f t="shared" ref="IJ644" si="2173">II644/(IG644+II644+IK644+IM644)</f>
        <v>0.16666666666666666</v>
      </c>
      <c r="IK644" s="234">
        <f>COUNTIF(HO644:IF644,"0")</f>
        <v>0</v>
      </c>
      <c r="IL644" s="235">
        <f t="shared" ref="IL644" si="2174">IK644/(IG644+II644+IK644+IM644)</f>
        <v>0</v>
      </c>
      <c r="IM644" s="234">
        <f>COUNTIF(HO644:IF644,"KĐG")</f>
        <v>0</v>
      </c>
      <c r="IN644" s="235">
        <f t="shared" ref="IN644" si="2175">IM644/(IG644+II644+IK644+IM644)</f>
        <v>0</v>
      </c>
      <c r="IO644" s="236">
        <f t="shared" ref="IO644" si="2176">(((IG644*2)+(II644*1)+(IK644*0)))/(IG644+II644+IK644)</f>
        <v>1.8333333333333333</v>
      </c>
      <c r="IP644" s="169" t="str">
        <f t="shared" ref="IP644" si="2177">IF(IN644&gt;=50%,"KĐG",IF(IO644&gt;=1.6,"ĐMT",IF(IO644&gt;=1,"CCG","CĐ")))</f>
        <v>ĐMT</v>
      </c>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c r="JW644" s="30"/>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30"/>
      <c r="KX644" s="30"/>
      <c r="KY644" s="30"/>
      <c r="KZ644" s="30"/>
      <c r="LA644" s="30"/>
      <c r="LB644" s="30"/>
      <c r="LC644" s="30"/>
      <c r="LD644" s="130"/>
      <c r="LE644" s="130"/>
      <c r="LF644" s="130"/>
      <c r="LG644" s="130"/>
      <c r="LH644" s="130"/>
      <c r="LI644" s="130"/>
      <c r="LJ644" s="130"/>
      <c r="LK644" s="130"/>
      <c r="LL644" s="130"/>
      <c r="LM644" s="130"/>
      <c r="LN644" s="130"/>
      <c r="LO644" s="130"/>
      <c r="LP644" s="130"/>
      <c r="LQ644" s="130"/>
      <c r="LR644" s="130"/>
      <c r="LS644" s="130"/>
      <c r="LT644" s="130"/>
      <c r="LU644" s="130"/>
      <c r="LV644" s="130"/>
      <c r="LW644" s="130"/>
      <c r="LX644" s="135"/>
      <c r="LY644" s="30"/>
      <c r="LZ644" s="30"/>
      <c r="MA644" s="30"/>
      <c r="MB644" s="30"/>
      <c r="MC644" s="30"/>
      <c r="MD644" s="30"/>
      <c r="ME644" s="30"/>
      <c r="MF644" s="30"/>
      <c r="MG644" s="30"/>
      <c r="MH644" s="30"/>
      <c r="MI644" s="30"/>
      <c r="MJ644" s="30"/>
      <c r="MK644" s="30"/>
      <c r="ML644" s="30"/>
      <c r="MM644" s="30"/>
      <c r="MN644" s="30"/>
      <c r="MO644" s="30"/>
      <c r="MP644" s="30"/>
      <c r="MQ644" s="30"/>
      <c r="MR644" s="30"/>
      <c r="MS644" s="30"/>
      <c r="MT644" s="30"/>
      <c r="MU644" s="30"/>
      <c r="MV644" s="30"/>
      <c r="MW644" s="30"/>
      <c r="MX644" s="30"/>
      <c r="MY644" s="30"/>
      <c r="MZ644" s="30"/>
      <c r="NA644" s="30"/>
      <c r="NB644" s="30"/>
      <c r="NC644" s="135"/>
      <c r="ND644" s="30"/>
      <c r="NE644" s="30"/>
      <c r="NF644" s="30"/>
      <c r="NG644" s="30"/>
      <c r="NH644" s="30"/>
      <c r="NI644" s="30"/>
      <c r="NJ644" s="30"/>
      <c r="NK644" s="30"/>
      <c r="NL644" s="30"/>
      <c r="NM644" s="30"/>
      <c r="NN644" s="30"/>
      <c r="NO644" s="30"/>
      <c r="NP644" s="30"/>
      <c r="NQ644" s="30"/>
      <c r="NR644" s="30"/>
      <c r="NS644" s="30"/>
      <c r="NT644" s="30"/>
      <c r="NU644" s="30"/>
      <c r="NV644" s="30"/>
      <c r="NW644" s="30"/>
      <c r="NX644" s="30"/>
      <c r="NY644" s="30"/>
      <c r="NZ644" s="30"/>
      <c r="OA644" s="30"/>
      <c r="OB644" s="30"/>
      <c r="OC644" s="30"/>
      <c r="OD644" s="30"/>
      <c r="OE644" s="30"/>
      <c r="OF644" s="30"/>
      <c r="OG644" s="30"/>
      <c r="OH644" s="30"/>
      <c r="OI644" s="30"/>
      <c r="OJ644" s="30"/>
      <c r="OK644" s="30"/>
      <c r="OL644" s="30"/>
      <c r="OM644" s="30">
        <f t="shared" si="2057"/>
        <v>1</v>
      </c>
      <c r="ON644" s="51"/>
    </row>
    <row r="645" spans="1:404" ht="102.75" hidden="1" customHeight="1">
      <c r="A645" s="352"/>
      <c r="B645" s="80">
        <v>177</v>
      </c>
      <c r="C645" s="81" t="s">
        <v>449</v>
      </c>
      <c r="D645" s="82" t="s">
        <v>0</v>
      </c>
      <c r="E645" s="24" t="s">
        <v>453</v>
      </c>
      <c r="F645" s="82" t="s">
        <v>2</v>
      </c>
      <c r="G645" s="14"/>
      <c r="H645" s="99" t="s">
        <v>453</v>
      </c>
      <c r="I645" s="36" t="s">
        <v>869</v>
      </c>
      <c r="J645" s="54"/>
      <c r="K645" s="30" t="s">
        <v>636</v>
      </c>
      <c r="L645" s="30" t="s">
        <v>957</v>
      </c>
      <c r="M645" s="29" t="s">
        <v>987</v>
      </c>
      <c r="N645" s="93" t="s">
        <v>639</v>
      </c>
      <c r="O645" s="301"/>
      <c r="P645" s="54"/>
      <c r="Q645" s="30"/>
      <c r="R645" s="30"/>
      <c r="S645" s="30"/>
      <c r="T645" s="30"/>
      <c r="U645" s="30"/>
      <c r="V645" s="30"/>
      <c r="W645" s="30"/>
      <c r="X645" s="30" t="s">
        <v>27</v>
      </c>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130"/>
      <c r="CP645" s="130"/>
      <c r="CQ645" s="130"/>
      <c r="CR645" s="130"/>
      <c r="CS645" s="130"/>
      <c r="CT645" s="130"/>
      <c r="CU645" s="130"/>
      <c r="CV645" s="130"/>
      <c r="CW645" s="130"/>
      <c r="CX645" s="130"/>
      <c r="CY645" s="30"/>
      <c r="CZ645" s="30"/>
      <c r="DA645" s="30"/>
      <c r="DB645" s="30"/>
      <c r="DC645" s="30"/>
      <c r="DD645" s="30"/>
      <c r="DE645" s="30"/>
      <c r="DF645" s="30"/>
      <c r="DG645" s="30"/>
      <c r="DH645" s="135"/>
      <c r="DI645" s="30"/>
      <c r="DJ645" s="30"/>
      <c r="DK645" s="30"/>
      <c r="DL645" s="30"/>
      <c r="DM645" s="30"/>
      <c r="DN645" s="30"/>
      <c r="DO645" s="30"/>
      <c r="DP645" s="30"/>
      <c r="DQ645" s="30"/>
      <c r="DR645" s="135"/>
      <c r="DS645" s="30"/>
      <c r="DT645" s="30"/>
      <c r="DU645" s="30"/>
      <c r="DV645" s="130"/>
      <c r="DW645" s="130"/>
      <c r="DX645" s="130"/>
      <c r="DY645" s="130"/>
      <c r="DZ645" s="130"/>
      <c r="EA645" s="130"/>
      <c r="EB645" s="130"/>
      <c r="EC645" s="130"/>
      <c r="ED645" s="130"/>
      <c r="EE645" s="130"/>
      <c r="EF645" s="130"/>
      <c r="EG645" s="130"/>
      <c r="EH645" s="130"/>
      <c r="EI645" s="130"/>
      <c r="EJ645" s="130"/>
      <c r="EK645" s="130"/>
      <c r="EL645" s="130"/>
      <c r="EM645" s="130"/>
      <c r="EN645" s="130"/>
      <c r="EO645" s="130"/>
      <c r="EP645" s="30"/>
      <c r="EQ645" s="30"/>
      <c r="ER645" s="30"/>
      <c r="ES645" s="30"/>
      <c r="ET645" s="30"/>
      <c r="EU645" s="30"/>
      <c r="EV645" s="30"/>
      <c r="EW645" s="30"/>
      <c r="EX645" s="30"/>
      <c r="EY645" s="135"/>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30"/>
      <c r="IR645" s="30"/>
      <c r="IS645" s="30"/>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30"/>
      <c r="KX645" s="30"/>
      <c r="KY645" s="30"/>
      <c r="KZ645" s="30"/>
      <c r="LA645" s="30"/>
      <c r="LB645" s="30"/>
      <c r="LC645" s="30"/>
      <c r="LD645" s="130"/>
      <c r="LE645" s="130"/>
      <c r="LF645" s="130"/>
      <c r="LG645" s="130"/>
      <c r="LH645" s="130"/>
      <c r="LI645" s="130"/>
      <c r="LJ645" s="130"/>
      <c r="LK645" s="130"/>
      <c r="LL645" s="130"/>
      <c r="LM645" s="130"/>
      <c r="LN645" s="130"/>
      <c r="LO645" s="130"/>
      <c r="LP645" s="130"/>
      <c r="LQ645" s="130"/>
      <c r="LR645" s="130"/>
      <c r="LS645" s="130"/>
      <c r="LT645" s="130"/>
      <c r="LU645" s="130"/>
      <c r="LV645" s="130"/>
      <c r="LW645" s="130"/>
      <c r="LX645" s="135"/>
      <c r="LY645" s="30"/>
      <c r="LZ645" s="30"/>
      <c r="MA645" s="30"/>
      <c r="MB645" s="30"/>
      <c r="MC645" s="30"/>
      <c r="MD645" s="30"/>
      <c r="ME645" s="30"/>
      <c r="MF645" s="30"/>
      <c r="MG645" s="30"/>
      <c r="MH645" s="30"/>
      <c r="MI645" s="30"/>
      <c r="MJ645" s="30"/>
      <c r="MK645" s="30"/>
      <c r="ML645" s="30"/>
      <c r="MM645" s="30"/>
      <c r="MN645" s="30"/>
      <c r="MO645" s="30"/>
      <c r="MP645" s="30"/>
      <c r="MQ645" s="30"/>
      <c r="MR645" s="30"/>
      <c r="MS645" s="30"/>
      <c r="MT645" s="30"/>
      <c r="MU645" s="30"/>
      <c r="MV645" s="30"/>
      <c r="MW645" s="30"/>
      <c r="MX645" s="30"/>
      <c r="MY645" s="30"/>
      <c r="MZ645" s="30"/>
      <c r="NA645" s="30"/>
      <c r="NB645" s="30"/>
      <c r="NC645" s="135"/>
      <c r="ND645" s="30"/>
      <c r="NE645" s="30"/>
      <c r="NF645" s="30"/>
      <c r="NG645" s="30"/>
      <c r="NH645" s="30"/>
      <c r="NI645" s="30"/>
      <c r="NJ645" s="30"/>
      <c r="NK645" s="30"/>
      <c r="NL645" s="30"/>
      <c r="NM645" s="30"/>
      <c r="NN645" s="30"/>
      <c r="NO645" s="30"/>
      <c r="NP645" s="30"/>
      <c r="NQ645" s="30"/>
      <c r="NR645" s="30"/>
      <c r="NS645" s="30"/>
      <c r="NT645" s="30"/>
      <c r="NU645" s="30"/>
      <c r="NV645" s="30"/>
      <c r="NW645" s="30"/>
      <c r="NX645" s="30"/>
      <c r="NY645" s="30"/>
      <c r="NZ645" s="30"/>
      <c r="OA645" s="30"/>
      <c r="OB645" s="30"/>
      <c r="OC645" s="30"/>
      <c r="OD645" s="30"/>
      <c r="OE645" s="30"/>
      <c r="OF645" s="30"/>
      <c r="OG645" s="30"/>
      <c r="OH645" s="30"/>
      <c r="OI645" s="30"/>
      <c r="OJ645" s="30"/>
      <c r="OK645" s="30"/>
      <c r="OL645" s="30"/>
      <c r="OM645" s="30">
        <f t="shared" si="2057"/>
        <v>1</v>
      </c>
      <c r="ON645" s="51"/>
    </row>
    <row r="646" spans="1:404" ht="97.5" hidden="1" customHeight="1">
      <c r="A646" s="352">
        <v>566</v>
      </c>
      <c r="B646" s="80">
        <v>177</v>
      </c>
      <c r="C646" s="81" t="s">
        <v>449</v>
      </c>
      <c r="D646" s="82" t="s">
        <v>0</v>
      </c>
      <c r="E646" s="24" t="s">
        <v>454</v>
      </c>
      <c r="F646" s="82" t="s">
        <v>2</v>
      </c>
      <c r="G646" s="14"/>
      <c r="H646" s="99" t="s">
        <v>454</v>
      </c>
      <c r="I646" s="36" t="s">
        <v>870</v>
      </c>
      <c r="J646" s="54"/>
      <c r="K646" s="30" t="s">
        <v>636</v>
      </c>
      <c r="L646" s="30" t="s">
        <v>957</v>
      </c>
      <c r="M646" s="29" t="s">
        <v>987</v>
      </c>
      <c r="N646" s="93" t="s">
        <v>639</v>
      </c>
      <c r="O646" s="301"/>
      <c r="P646" s="54"/>
      <c r="Q646" s="30"/>
      <c r="R646" s="30"/>
      <c r="S646" s="30"/>
      <c r="T646" s="30"/>
      <c r="U646" s="30"/>
      <c r="V646" s="30"/>
      <c r="W646" s="30"/>
      <c r="X646" s="30"/>
      <c r="Y646" s="30" t="s">
        <v>27</v>
      </c>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130"/>
      <c r="CP646" s="130"/>
      <c r="CQ646" s="130"/>
      <c r="CR646" s="130"/>
      <c r="CS646" s="130"/>
      <c r="CT646" s="130"/>
      <c r="CU646" s="130"/>
      <c r="CV646" s="130"/>
      <c r="CW646" s="130"/>
      <c r="CX646" s="130"/>
      <c r="CY646" s="30"/>
      <c r="CZ646" s="30"/>
      <c r="DA646" s="30"/>
      <c r="DB646" s="30"/>
      <c r="DC646" s="30"/>
      <c r="DD646" s="30"/>
      <c r="DE646" s="30"/>
      <c r="DF646" s="30"/>
      <c r="DG646" s="30"/>
      <c r="DH646" s="135"/>
      <c r="DI646" s="30"/>
      <c r="DJ646" s="30"/>
      <c r="DK646" s="30"/>
      <c r="DL646" s="30"/>
      <c r="DM646" s="30"/>
      <c r="DN646" s="30"/>
      <c r="DO646" s="30"/>
      <c r="DP646" s="30"/>
      <c r="DQ646" s="30"/>
      <c r="DR646" s="135"/>
      <c r="DS646" s="30"/>
      <c r="DT646" s="30"/>
      <c r="DU646" s="30"/>
      <c r="DV646" s="130"/>
      <c r="DW646" s="130"/>
      <c r="DX646" s="130"/>
      <c r="DY646" s="130"/>
      <c r="DZ646" s="130"/>
      <c r="EA646" s="130"/>
      <c r="EB646" s="130"/>
      <c r="EC646" s="130"/>
      <c r="ED646" s="130"/>
      <c r="EE646" s="130"/>
      <c r="EF646" s="130"/>
      <c r="EG646" s="130"/>
      <c r="EH646" s="130"/>
      <c r="EI646" s="130"/>
      <c r="EJ646" s="130"/>
      <c r="EK646" s="130"/>
      <c r="EL646" s="130"/>
      <c r="EM646" s="130"/>
      <c r="EN646" s="130"/>
      <c r="EO646" s="130"/>
      <c r="EP646" s="30"/>
      <c r="EQ646" s="30"/>
      <c r="ER646" s="30"/>
      <c r="ES646" s="30"/>
      <c r="ET646" s="30"/>
      <c r="EU646" s="30"/>
      <c r="EV646" s="30"/>
      <c r="EW646" s="30"/>
      <c r="EX646" s="30"/>
      <c r="EY646" s="135"/>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130"/>
      <c r="LE646" s="130"/>
      <c r="LF646" s="130"/>
      <c r="LG646" s="130"/>
      <c r="LH646" s="130"/>
      <c r="LI646" s="130"/>
      <c r="LJ646" s="130"/>
      <c r="LK646" s="130"/>
      <c r="LL646" s="130"/>
      <c r="LM646" s="130"/>
      <c r="LN646" s="130"/>
      <c r="LO646" s="130"/>
      <c r="LP646" s="130"/>
      <c r="LQ646" s="130"/>
      <c r="LR646" s="130"/>
      <c r="LS646" s="130"/>
      <c r="LT646" s="130"/>
      <c r="LU646" s="130"/>
      <c r="LV646" s="130"/>
      <c r="LW646" s="130"/>
      <c r="LX646" s="135"/>
      <c r="LY646" s="30"/>
      <c r="LZ646" s="30"/>
      <c r="MA646" s="30"/>
      <c r="MB646" s="30"/>
      <c r="MC646" s="30"/>
      <c r="MD646" s="30"/>
      <c r="ME646" s="30"/>
      <c r="MF646" s="30"/>
      <c r="MG646" s="30"/>
      <c r="MH646" s="30"/>
      <c r="MI646" s="30"/>
      <c r="MJ646" s="30"/>
      <c r="MK646" s="30"/>
      <c r="ML646" s="30"/>
      <c r="MM646" s="30"/>
      <c r="MN646" s="30"/>
      <c r="MO646" s="30"/>
      <c r="MP646" s="30"/>
      <c r="MQ646" s="30"/>
      <c r="MR646" s="30"/>
      <c r="MS646" s="30"/>
      <c r="MT646" s="30"/>
      <c r="MU646" s="30"/>
      <c r="MV646" s="30"/>
      <c r="MW646" s="30"/>
      <c r="MX646" s="30"/>
      <c r="MY646" s="30"/>
      <c r="MZ646" s="30"/>
      <c r="NA646" s="30"/>
      <c r="NB646" s="30"/>
      <c r="NC646" s="135"/>
      <c r="ND646" s="30"/>
      <c r="NE646" s="30"/>
      <c r="NF646" s="30"/>
      <c r="NG646" s="30"/>
      <c r="NH646" s="30"/>
      <c r="NI646" s="30"/>
      <c r="NJ646" s="30"/>
      <c r="NK646" s="30"/>
      <c r="NL646" s="30"/>
      <c r="NM646" s="30"/>
      <c r="NN646" s="30"/>
      <c r="NO646" s="30"/>
      <c r="NP646" s="30"/>
      <c r="NQ646" s="30"/>
      <c r="NR646" s="30"/>
      <c r="NS646" s="30"/>
      <c r="NT646" s="30"/>
      <c r="NU646" s="30"/>
      <c r="NV646" s="30"/>
      <c r="NW646" s="30"/>
      <c r="NX646" s="30"/>
      <c r="NY646" s="30"/>
      <c r="NZ646" s="30"/>
      <c r="OA646" s="30"/>
      <c r="OB646" s="30"/>
      <c r="OC646" s="30"/>
      <c r="OD646" s="30"/>
      <c r="OE646" s="30"/>
      <c r="OF646" s="30"/>
      <c r="OG646" s="30"/>
      <c r="OH646" s="30"/>
      <c r="OI646" s="30"/>
      <c r="OJ646" s="30"/>
      <c r="OK646" s="30"/>
      <c r="OL646" s="30"/>
      <c r="OM646" s="30">
        <f t="shared" si="2057"/>
        <v>1</v>
      </c>
      <c r="ON646" s="51"/>
    </row>
    <row r="647" spans="1:404" ht="97.5" hidden="1" customHeight="1">
      <c r="A647" s="352"/>
      <c r="B647" s="80">
        <v>177</v>
      </c>
      <c r="C647" s="81" t="s">
        <v>449</v>
      </c>
      <c r="D647" s="82" t="s">
        <v>0</v>
      </c>
      <c r="E647" s="81" t="s">
        <v>865</v>
      </c>
      <c r="F647" s="82" t="s">
        <v>2</v>
      </c>
      <c r="G647" s="82"/>
      <c r="H647" s="99" t="s">
        <v>865</v>
      </c>
      <c r="I647" s="36" t="s">
        <v>864</v>
      </c>
      <c r="J647" s="79"/>
      <c r="K647" s="30" t="s">
        <v>636</v>
      </c>
      <c r="L647" s="30" t="s">
        <v>957</v>
      </c>
      <c r="M647" s="29" t="s">
        <v>987</v>
      </c>
      <c r="N647" s="93" t="s">
        <v>639</v>
      </c>
      <c r="O647" s="301"/>
      <c r="P647" s="79"/>
      <c r="Q647" s="30"/>
      <c r="R647" s="30"/>
      <c r="S647" s="30"/>
      <c r="T647" s="30"/>
      <c r="U647" s="30"/>
      <c r="V647" s="30"/>
      <c r="W647" s="30"/>
      <c r="X647" s="30"/>
      <c r="Y647" s="30"/>
      <c r="Z647" s="30" t="s">
        <v>27</v>
      </c>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130"/>
      <c r="CP647" s="130"/>
      <c r="CQ647" s="130"/>
      <c r="CR647" s="130"/>
      <c r="CS647" s="130"/>
      <c r="CT647" s="130"/>
      <c r="CU647" s="130"/>
      <c r="CV647" s="130"/>
      <c r="CW647" s="130"/>
      <c r="CX647" s="130"/>
      <c r="CY647" s="30"/>
      <c r="CZ647" s="30"/>
      <c r="DA647" s="30"/>
      <c r="DB647" s="30"/>
      <c r="DC647" s="30"/>
      <c r="DD647" s="30"/>
      <c r="DE647" s="30"/>
      <c r="DF647" s="30"/>
      <c r="DG647" s="30"/>
      <c r="DH647" s="135"/>
      <c r="DI647" s="30"/>
      <c r="DJ647" s="30"/>
      <c r="DK647" s="30"/>
      <c r="DL647" s="30"/>
      <c r="DM647" s="30"/>
      <c r="DN647" s="30"/>
      <c r="DO647" s="30"/>
      <c r="DP647" s="30"/>
      <c r="DQ647" s="30"/>
      <c r="DR647" s="135"/>
      <c r="DS647" s="30"/>
      <c r="DT647" s="30"/>
      <c r="DU647" s="30"/>
      <c r="DV647" s="130"/>
      <c r="DW647" s="130"/>
      <c r="DX647" s="130"/>
      <c r="DY647" s="130"/>
      <c r="DZ647" s="130"/>
      <c r="EA647" s="130"/>
      <c r="EB647" s="130"/>
      <c r="EC647" s="130"/>
      <c r="ED647" s="130"/>
      <c r="EE647" s="130"/>
      <c r="EF647" s="130"/>
      <c r="EG647" s="130"/>
      <c r="EH647" s="130"/>
      <c r="EI647" s="130"/>
      <c r="EJ647" s="130"/>
      <c r="EK647" s="130"/>
      <c r="EL647" s="130"/>
      <c r="EM647" s="130"/>
      <c r="EN647" s="130"/>
      <c r="EO647" s="130"/>
      <c r="EP647" s="30"/>
      <c r="EQ647" s="30"/>
      <c r="ER647" s="30"/>
      <c r="ES647" s="30"/>
      <c r="ET647" s="30"/>
      <c r="EU647" s="30"/>
      <c r="EV647" s="30"/>
      <c r="EW647" s="30"/>
      <c r="EX647" s="30"/>
      <c r="EY647" s="135"/>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c r="IN647" s="30"/>
      <c r="IO647" s="30"/>
      <c r="IP647" s="30"/>
      <c r="IQ647" s="30"/>
      <c r="IR647" s="30"/>
      <c r="IS647" s="30"/>
      <c r="IT647" s="30"/>
      <c r="IU647" s="30"/>
      <c r="IV647" s="30"/>
      <c r="IW647" s="30"/>
      <c r="IX647" s="30"/>
      <c r="IY647" s="30"/>
      <c r="IZ647" s="30"/>
      <c r="JA647" s="30"/>
      <c r="JB647" s="30"/>
      <c r="JC647" s="30"/>
      <c r="JD647" s="30"/>
      <c r="JE647" s="30"/>
      <c r="JF647" s="30"/>
      <c r="JG647" s="30"/>
      <c r="JH647" s="30"/>
      <c r="JI647" s="30"/>
      <c r="JJ647" s="30"/>
      <c r="JK647" s="30"/>
      <c r="JL647" s="30"/>
      <c r="JM647" s="30"/>
      <c r="JN647" s="30"/>
      <c r="JO647" s="30"/>
      <c r="JP647" s="30"/>
      <c r="JQ647" s="30"/>
      <c r="JR647" s="30"/>
      <c r="JS647" s="30"/>
      <c r="JT647" s="30"/>
      <c r="JU647" s="30"/>
      <c r="JV647" s="30"/>
      <c r="JW647" s="30"/>
      <c r="JX647" s="30"/>
      <c r="JY647" s="30"/>
      <c r="JZ647" s="30"/>
      <c r="KA647" s="30"/>
      <c r="KB647" s="30"/>
      <c r="KC647" s="30"/>
      <c r="KD647" s="30"/>
      <c r="KE647" s="30"/>
      <c r="KF647" s="30"/>
      <c r="KG647" s="30"/>
      <c r="KH647" s="30"/>
      <c r="KI647" s="30"/>
      <c r="KJ647" s="30"/>
      <c r="KK647" s="30"/>
      <c r="KL647" s="30"/>
      <c r="KM647" s="30"/>
      <c r="KN647" s="30"/>
      <c r="KO647" s="30"/>
      <c r="KP647" s="30"/>
      <c r="KQ647" s="30"/>
      <c r="KR647" s="30"/>
      <c r="KS647" s="30"/>
      <c r="KT647" s="30"/>
      <c r="KU647" s="30"/>
      <c r="KV647" s="30"/>
      <c r="KW647" s="30"/>
      <c r="KX647" s="30"/>
      <c r="KY647" s="30"/>
      <c r="KZ647" s="30"/>
      <c r="LA647" s="30"/>
      <c r="LB647" s="30"/>
      <c r="LC647" s="30"/>
      <c r="LD647" s="130"/>
      <c r="LE647" s="130"/>
      <c r="LF647" s="130"/>
      <c r="LG647" s="130"/>
      <c r="LH647" s="130"/>
      <c r="LI647" s="130"/>
      <c r="LJ647" s="130"/>
      <c r="LK647" s="130"/>
      <c r="LL647" s="130"/>
      <c r="LM647" s="130"/>
      <c r="LN647" s="130"/>
      <c r="LO647" s="130"/>
      <c r="LP647" s="130"/>
      <c r="LQ647" s="130"/>
      <c r="LR647" s="130"/>
      <c r="LS647" s="130"/>
      <c r="LT647" s="130"/>
      <c r="LU647" s="130"/>
      <c r="LV647" s="130"/>
      <c r="LW647" s="130"/>
      <c r="LX647" s="135"/>
      <c r="LY647" s="30"/>
      <c r="LZ647" s="30"/>
      <c r="MA647" s="30"/>
      <c r="MB647" s="30"/>
      <c r="MC647" s="30"/>
      <c r="MD647" s="30"/>
      <c r="ME647" s="30"/>
      <c r="MF647" s="30"/>
      <c r="MG647" s="30"/>
      <c r="MH647" s="30"/>
      <c r="MI647" s="30"/>
      <c r="MJ647" s="30"/>
      <c r="MK647" s="30"/>
      <c r="ML647" s="30"/>
      <c r="MM647" s="30"/>
      <c r="MN647" s="30"/>
      <c r="MO647" s="30"/>
      <c r="MP647" s="30"/>
      <c r="MQ647" s="30"/>
      <c r="MR647" s="30"/>
      <c r="MS647" s="30"/>
      <c r="MT647" s="30"/>
      <c r="MU647" s="30"/>
      <c r="MV647" s="30"/>
      <c r="MW647" s="30"/>
      <c r="MX647" s="30"/>
      <c r="MY647" s="30"/>
      <c r="MZ647" s="30"/>
      <c r="NA647" s="30"/>
      <c r="NB647" s="30"/>
      <c r="NC647" s="135"/>
      <c r="ND647" s="30"/>
      <c r="NE647" s="30"/>
      <c r="NF647" s="30"/>
      <c r="NG647" s="30"/>
      <c r="NH647" s="30"/>
      <c r="NI647" s="30"/>
      <c r="NJ647" s="30"/>
      <c r="NK647" s="30"/>
      <c r="NL647" s="30"/>
      <c r="NM647" s="30"/>
      <c r="NN647" s="30"/>
      <c r="NO647" s="30"/>
      <c r="NP647" s="30"/>
      <c r="NQ647" s="30"/>
      <c r="NR647" s="30"/>
      <c r="NS647" s="30"/>
      <c r="NT647" s="30"/>
      <c r="NU647" s="30"/>
      <c r="NV647" s="30"/>
      <c r="NW647" s="30"/>
      <c r="NX647" s="30"/>
      <c r="NY647" s="30"/>
      <c r="NZ647" s="30"/>
      <c r="OA647" s="30"/>
      <c r="OB647" s="30"/>
      <c r="OC647" s="30"/>
      <c r="OD647" s="30"/>
      <c r="OE647" s="30"/>
      <c r="OF647" s="30"/>
      <c r="OG647" s="30"/>
      <c r="OH647" s="30"/>
      <c r="OI647" s="30"/>
      <c r="OJ647" s="30"/>
      <c r="OK647" s="30"/>
      <c r="OL647" s="30"/>
      <c r="OM647" s="30">
        <f t="shared" si="2057"/>
        <v>1</v>
      </c>
      <c r="ON647" s="80"/>
    </row>
    <row r="648" spans="1:404" ht="93" hidden="1" customHeight="1">
      <c r="A648" s="352"/>
      <c r="B648" s="80">
        <v>177</v>
      </c>
      <c r="C648" s="81" t="s">
        <v>449</v>
      </c>
      <c r="D648" s="82" t="s">
        <v>0</v>
      </c>
      <c r="E648" s="24" t="s">
        <v>455</v>
      </c>
      <c r="F648" s="82" t="s">
        <v>2</v>
      </c>
      <c r="G648" s="14"/>
      <c r="H648" s="99" t="s">
        <v>455</v>
      </c>
      <c r="I648" s="36" t="s">
        <v>871</v>
      </c>
      <c r="J648" s="54"/>
      <c r="K648" s="30" t="s">
        <v>636</v>
      </c>
      <c r="L648" s="30" t="s">
        <v>957</v>
      </c>
      <c r="M648" s="29" t="s">
        <v>987</v>
      </c>
      <c r="N648" s="93" t="s">
        <v>639</v>
      </c>
      <c r="O648" s="302"/>
      <c r="P648" s="54"/>
      <c r="Q648" s="30"/>
      <c r="R648" s="30"/>
      <c r="S648" s="30"/>
      <c r="T648" s="30"/>
      <c r="U648" s="30"/>
      <c r="V648" s="30"/>
      <c r="W648" s="30"/>
      <c r="X648" s="30"/>
      <c r="Y648" s="30"/>
      <c r="Z648" s="30"/>
      <c r="AA648" s="30" t="s">
        <v>27</v>
      </c>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130"/>
      <c r="CP648" s="130"/>
      <c r="CQ648" s="130"/>
      <c r="CR648" s="130"/>
      <c r="CS648" s="130"/>
      <c r="CT648" s="130"/>
      <c r="CU648" s="130"/>
      <c r="CV648" s="130"/>
      <c r="CW648" s="130"/>
      <c r="CX648" s="130"/>
      <c r="CY648" s="30"/>
      <c r="CZ648" s="30"/>
      <c r="DA648" s="30"/>
      <c r="DB648" s="30"/>
      <c r="DC648" s="30"/>
      <c r="DD648" s="30"/>
      <c r="DE648" s="30"/>
      <c r="DF648" s="30"/>
      <c r="DG648" s="30"/>
      <c r="DH648" s="135"/>
      <c r="DI648" s="30"/>
      <c r="DJ648" s="30"/>
      <c r="DK648" s="30"/>
      <c r="DL648" s="30"/>
      <c r="DM648" s="30"/>
      <c r="DN648" s="30"/>
      <c r="DO648" s="30"/>
      <c r="DP648" s="30"/>
      <c r="DQ648" s="30"/>
      <c r="DR648" s="135"/>
      <c r="DS648" s="30"/>
      <c r="DT648" s="30"/>
      <c r="DU648" s="30"/>
      <c r="DV648" s="130"/>
      <c r="DW648" s="130"/>
      <c r="DX648" s="130"/>
      <c r="DY648" s="130"/>
      <c r="DZ648" s="130"/>
      <c r="EA648" s="130"/>
      <c r="EB648" s="130"/>
      <c r="EC648" s="130"/>
      <c r="ED648" s="130"/>
      <c r="EE648" s="130"/>
      <c r="EF648" s="130"/>
      <c r="EG648" s="130"/>
      <c r="EH648" s="130"/>
      <c r="EI648" s="130"/>
      <c r="EJ648" s="130"/>
      <c r="EK648" s="130"/>
      <c r="EL648" s="130"/>
      <c r="EM648" s="130"/>
      <c r="EN648" s="130"/>
      <c r="EO648" s="130"/>
      <c r="EP648" s="30"/>
      <c r="EQ648" s="30"/>
      <c r="ER648" s="30"/>
      <c r="ES648" s="30"/>
      <c r="ET648" s="30"/>
      <c r="EU648" s="30"/>
      <c r="EV648" s="30"/>
      <c r="EW648" s="30"/>
      <c r="EX648" s="30"/>
      <c r="EY648" s="135"/>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130"/>
      <c r="LE648" s="130"/>
      <c r="LF648" s="130"/>
      <c r="LG648" s="130"/>
      <c r="LH648" s="130"/>
      <c r="LI648" s="130"/>
      <c r="LJ648" s="130"/>
      <c r="LK648" s="130"/>
      <c r="LL648" s="130"/>
      <c r="LM648" s="130"/>
      <c r="LN648" s="130"/>
      <c r="LO648" s="130"/>
      <c r="LP648" s="130"/>
      <c r="LQ648" s="130"/>
      <c r="LR648" s="130"/>
      <c r="LS648" s="130"/>
      <c r="LT648" s="130"/>
      <c r="LU648" s="130"/>
      <c r="LV648" s="130"/>
      <c r="LW648" s="130"/>
      <c r="LX648" s="135"/>
      <c r="LY648" s="30"/>
      <c r="LZ648" s="30"/>
      <c r="MA648" s="30"/>
      <c r="MB648" s="30"/>
      <c r="MC648" s="30"/>
      <c r="MD648" s="30"/>
      <c r="ME648" s="30"/>
      <c r="MF648" s="30"/>
      <c r="MG648" s="30"/>
      <c r="MH648" s="30"/>
      <c r="MI648" s="30"/>
      <c r="MJ648" s="30"/>
      <c r="MK648" s="30"/>
      <c r="ML648" s="30"/>
      <c r="MM648" s="30"/>
      <c r="MN648" s="30"/>
      <c r="MO648" s="30"/>
      <c r="MP648" s="30"/>
      <c r="MQ648" s="30"/>
      <c r="MR648" s="30"/>
      <c r="MS648" s="30"/>
      <c r="MT648" s="30"/>
      <c r="MU648" s="30"/>
      <c r="MV648" s="30"/>
      <c r="MW648" s="30"/>
      <c r="MX648" s="30"/>
      <c r="MY648" s="30"/>
      <c r="MZ648" s="30"/>
      <c r="NA648" s="30"/>
      <c r="NB648" s="30"/>
      <c r="NC648" s="135"/>
      <c r="ND648" s="30"/>
      <c r="NE648" s="30"/>
      <c r="NF648" s="30"/>
      <c r="NG648" s="30"/>
      <c r="NH648" s="30"/>
      <c r="NI648" s="30"/>
      <c r="NJ648" s="30"/>
      <c r="NK648" s="30"/>
      <c r="NL648" s="30"/>
      <c r="NM648" s="30"/>
      <c r="NN648" s="30"/>
      <c r="NO648" s="30"/>
      <c r="NP648" s="30"/>
      <c r="NQ648" s="30"/>
      <c r="NR648" s="30"/>
      <c r="NS648" s="30"/>
      <c r="NT648" s="30"/>
      <c r="NU648" s="30"/>
      <c r="NV648" s="30"/>
      <c r="NW648" s="30"/>
      <c r="NX648" s="30"/>
      <c r="NY648" s="30"/>
      <c r="NZ648" s="30"/>
      <c r="OA648" s="30"/>
      <c r="OB648" s="30"/>
      <c r="OC648" s="30"/>
      <c r="OD648" s="30"/>
      <c r="OE648" s="30"/>
      <c r="OF648" s="30"/>
      <c r="OG648" s="30"/>
      <c r="OH648" s="30"/>
      <c r="OI648" s="30"/>
      <c r="OJ648" s="30"/>
      <c r="OK648" s="30"/>
      <c r="OL648" s="30"/>
      <c r="OM648" s="30">
        <f t="shared" ref="OM648:OM679" si="2178">COUNTIF(Q648:AA648,"x")</f>
        <v>1</v>
      </c>
      <c r="ON648" s="51"/>
    </row>
    <row r="649" spans="1:404" ht="45.75" hidden="1" customHeight="1">
      <c r="A649" s="309">
        <v>569</v>
      </c>
      <c r="B649" s="98">
        <v>178</v>
      </c>
      <c r="C649" s="99" t="s">
        <v>456</v>
      </c>
      <c r="D649" s="97" t="s">
        <v>0</v>
      </c>
      <c r="E649" s="24" t="s">
        <v>872</v>
      </c>
      <c r="F649" s="97" t="s">
        <v>2</v>
      </c>
      <c r="G649" s="14"/>
      <c r="H649" s="99" t="s">
        <v>872</v>
      </c>
      <c r="I649" s="57" t="s">
        <v>1088</v>
      </c>
      <c r="J649" s="54"/>
      <c r="K649" s="30" t="s">
        <v>636</v>
      </c>
      <c r="L649" s="30" t="s">
        <v>957</v>
      </c>
      <c r="M649" s="29" t="s">
        <v>987</v>
      </c>
      <c r="N649" s="93" t="s">
        <v>639</v>
      </c>
      <c r="O649" s="300" t="s">
        <v>27</v>
      </c>
      <c r="P649" s="357">
        <v>1</v>
      </c>
      <c r="Q649" s="30" t="s">
        <v>27</v>
      </c>
      <c r="R649" s="30"/>
      <c r="S649" s="30"/>
      <c r="T649" s="30"/>
      <c r="U649" s="30"/>
      <c r="V649" s="30"/>
      <c r="W649" s="30"/>
      <c r="X649" s="30"/>
      <c r="Y649" s="30"/>
      <c r="Z649" s="30"/>
      <c r="AA649" s="30"/>
      <c r="AB649" s="152"/>
      <c r="AC649" s="152"/>
      <c r="AD649" s="152" t="s">
        <v>1066</v>
      </c>
      <c r="AE649" s="30">
        <v>1</v>
      </c>
      <c r="AF649" s="30">
        <v>1</v>
      </c>
      <c r="AG649" s="30">
        <v>2</v>
      </c>
      <c r="AH649" s="30">
        <v>2</v>
      </c>
      <c r="AI649" s="23">
        <v>1</v>
      </c>
      <c r="AJ649" s="23">
        <v>1</v>
      </c>
      <c r="AK649" s="30">
        <v>2</v>
      </c>
      <c r="AL649" s="30">
        <v>2</v>
      </c>
      <c r="AM649" s="30">
        <v>2</v>
      </c>
      <c r="AN649" s="30">
        <v>2</v>
      </c>
      <c r="AO649" s="30">
        <v>2</v>
      </c>
      <c r="AP649" s="23">
        <v>2</v>
      </c>
      <c r="AQ649" s="30">
        <v>2</v>
      </c>
      <c r="AR649" s="23">
        <v>1</v>
      </c>
      <c r="AS649" s="30">
        <v>2</v>
      </c>
      <c r="AT649" s="30">
        <v>2</v>
      </c>
      <c r="AU649" s="30">
        <v>2</v>
      </c>
      <c r="AV649" s="30">
        <v>2</v>
      </c>
      <c r="AW649" s="173">
        <f>COUNTIF(AE649:AV649,"2")</f>
        <v>13</v>
      </c>
      <c r="AX649" s="174">
        <f t="shared" ref="AX649" si="2179">AW649/(AW649+AY649+BA649+BC649)</f>
        <v>0.72222222222222221</v>
      </c>
      <c r="AY649" s="173">
        <f>COUNTIF(AE649:AV649,"1")</f>
        <v>5</v>
      </c>
      <c r="AZ649" s="174">
        <f t="shared" ref="AZ649" si="2180">AY649/(AW649+AY649+BA649+BC649)</f>
        <v>0.27777777777777779</v>
      </c>
      <c r="BA649" s="173">
        <f>COUNTIF(AE649:AV649,"0")</f>
        <v>0</v>
      </c>
      <c r="BB649" s="174">
        <f t="shared" ref="BB649" si="2181">BA649/(AW649+AY649+BA649+BC649)</f>
        <v>0</v>
      </c>
      <c r="BC649" s="173">
        <f>COUNTIF(AE649:AV649,"KĐG")</f>
        <v>0</v>
      </c>
      <c r="BD649" s="174">
        <f t="shared" ref="BD649" si="2182">BC649/(AW649+AY649+BA649+BC649)</f>
        <v>0</v>
      </c>
      <c r="BE649" s="175">
        <f t="shared" ref="BE649" si="2183">(((AW649*2)+(AY649*1)+(BA649*0)))/(AW649+AY649+BA649)</f>
        <v>1.7222222222222223</v>
      </c>
      <c r="BF649" s="169" t="str">
        <f t="shared" ref="BF649" si="2184">IF(BD649&gt;=50%,"KĐG",IF(BE649&gt;=1.6,"ĐMT",IF(BE649&gt;=1,"CCG","CĐ")))</f>
        <v>ĐMT</v>
      </c>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130"/>
      <c r="CP649" s="130"/>
      <c r="CQ649" s="130"/>
      <c r="CR649" s="130"/>
      <c r="CS649" s="130"/>
      <c r="CT649" s="130"/>
      <c r="CU649" s="130"/>
      <c r="CV649" s="130"/>
      <c r="CW649" s="130"/>
      <c r="CX649" s="130"/>
      <c r="CY649" s="30"/>
      <c r="CZ649" s="30"/>
      <c r="DA649" s="30"/>
      <c r="DB649" s="30"/>
      <c r="DC649" s="30"/>
      <c r="DD649" s="30"/>
      <c r="DE649" s="30"/>
      <c r="DF649" s="30"/>
      <c r="DG649" s="30"/>
      <c r="DH649" s="135"/>
      <c r="DI649" s="30"/>
      <c r="DJ649" s="30"/>
      <c r="DK649" s="30"/>
      <c r="DL649" s="30"/>
      <c r="DM649" s="30"/>
      <c r="DN649" s="30"/>
      <c r="DO649" s="30"/>
      <c r="DP649" s="30"/>
      <c r="DQ649" s="30"/>
      <c r="DR649" s="135"/>
      <c r="DS649" s="30"/>
      <c r="DT649" s="30"/>
      <c r="DU649" s="30"/>
      <c r="DV649" s="130"/>
      <c r="DW649" s="130"/>
      <c r="DX649" s="130"/>
      <c r="DY649" s="130"/>
      <c r="DZ649" s="130"/>
      <c r="EA649" s="130"/>
      <c r="EB649" s="130"/>
      <c r="EC649" s="130"/>
      <c r="ED649" s="130"/>
      <c r="EE649" s="130"/>
      <c r="EF649" s="130"/>
      <c r="EG649" s="130"/>
      <c r="EH649" s="130"/>
      <c r="EI649" s="130"/>
      <c r="EJ649" s="130"/>
      <c r="EK649" s="130"/>
      <c r="EL649" s="130"/>
      <c r="EM649" s="130"/>
      <c r="EN649" s="130"/>
      <c r="EO649" s="130"/>
      <c r="EP649" s="30"/>
      <c r="EQ649" s="30"/>
      <c r="ER649" s="30"/>
      <c r="ES649" s="30"/>
      <c r="ET649" s="30"/>
      <c r="EU649" s="30"/>
      <c r="EV649" s="30"/>
      <c r="EW649" s="30"/>
      <c r="EX649" s="30"/>
      <c r="EY649" s="135"/>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c r="JW649" s="30"/>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130"/>
      <c r="LE649" s="130"/>
      <c r="LF649" s="130"/>
      <c r="LG649" s="130"/>
      <c r="LH649" s="130"/>
      <c r="LI649" s="130"/>
      <c r="LJ649" s="130"/>
      <c r="LK649" s="130"/>
      <c r="LL649" s="130"/>
      <c r="LM649" s="130"/>
      <c r="LN649" s="130"/>
      <c r="LO649" s="130"/>
      <c r="LP649" s="130"/>
      <c r="LQ649" s="130"/>
      <c r="LR649" s="130"/>
      <c r="LS649" s="130"/>
      <c r="LT649" s="130"/>
      <c r="LU649" s="130"/>
      <c r="LV649" s="130"/>
      <c r="LW649" s="130"/>
      <c r="LX649" s="135"/>
      <c r="LY649" s="30"/>
      <c r="LZ649" s="30"/>
      <c r="MA649" s="30"/>
      <c r="MB649" s="30"/>
      <c r="MC649" s="30"/>
      <c r="MD649" s="30"/>
      <c r="ME649" s="30"/>
      <c r="MF649" s="30"/>
      <c r="MG649" s="30"/>
      <c r="MH649" s="30"/>
      <c r="MI649" s="30"/>
      <c r="MJ649" s="30"/>
      <c r="MK649" s="30"/>
      <c r="ML649" s="30"/>
      <c r="MM649" s="30"/>
      <c r="MN649" s="30"/>
      <c r="MO649" s="30"/>
      <c r="MP649" s="30"/>
      <c r="MQ649" s="30"/>
      <c r="MR649" s="30"/>
      <c r="MS649" s="30"/>
      <c r="MT649" s="30"/>
      <c r="MU649" s="30"/>
      <c r="MV649" s="30"/>
      <c r="MW649" s="30"/>
      <c r="MX649" s="30"/>
      <c r="MY649" s="30"/>
      <c r="MZ649" s="30"/>
      <c r="NA649" s="30"/>
      <c r="NB649" s="30"/>
      <c r="NC649" s="135"/>
      <c r="ND649" s="30"/>
      <c r="NE649" s="30"/>
      <c r="NF649" s="30"/>
      <c r="NG649" s="30"/>
      <c r="NH649" s="30"/>
      <c r="NI649" s="30"/>
      <c r="NJ649" s="30"/>
      <c r="NK649" s="30"/>
      <c r="NL649" s="30"/>
      <c r="NM649" s="30"/>
      <c r="NN649" s="30"/>
      <c r="NO649" s="30"/>
      <c r="NP649" s="30"/>
      <c r="NQ649" s="30"/>
      <c r="NR649" s="30"/>
      <c r="NS649" s="30"/>
      <c r="NT649" s="30"/>
      <c r="NU649" s="30"/>
      <c r="NV649" s="30"/>
      <c r="NW649" s="30"/>
      <c r="NX649" s="30"/>
      <c r="NY649" s="30"/>
      <c r="NZ649" s="30"/>
      <c r="OA649" s="30"/>
      <c r="OB649" s="30"/>
      <c r="OC649" s="30"/>
      <c r="OD649" s="30"/>
      <c r="OE649" s="30"/>
      <c r="OF649" s="30"/>
      <c r="OG649" s="30"/>
      <c r="OH649" s="30"/>
      <c r="OI649" s="30"/>
      <c r="OJ649" s="30"/>
      <c r="OK649" s="30"/>
      <c r="OL649" s="30"/>
      <c r="OM649" s="30">
        <f t="shared" si="2178"/>
        <v>1</v>
      </c>
      <c r="ON649" s="121"/>
    </row>
    <row r="650" spans="1:404" ht="37.5" hidden="1" customHeight="1">
      <c r="A650" s="310"/>
      <c r="B650" s="98">
        <v>178</v>
      </c>
      <c r="C650" s="99" t="s">
        <v>456</v>
      </c>
      <c r="D650" s="97" t="s">
        <v>0</v>
      </c>
      <c r="E650" s="99" t="s">
        <v>457</v>
      </c>
      <c r="F650" s="97" t="s">
        <v>2</v>
      </c>
      <c r="G650" s="97"/>
      <c r="H650" s="99" t="s">
        <v>457</v>
      </c>
      <c r="I650" s="57" t="s">
        <v>1180</v>
      </c>
      <c r="J650" s="100"/>
      <c r="K650" s="30" t="s">
        <v>636</v>
      </c>
      <c r="L650" s="30" t="s">
        <v>957</v>
      </c>
      <c r="M650" s="29" t="s">
        <v>987</v>
      </c>
      <c r="N650" s="93" t="s">
        <v>639</v>
      </c>
      <c r="O650" s="301"/>
      <c r="P650" s="357"/>
      <c r="Q650" s="30"/>
      <c r="R650" s="30" t="s">
        <v>27</v>
      </c>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152" t="s">
        <v>1068</v>
      </c>
      <c r="BH650" s="152" t="s">
        <v>1068</v>
      </c>
      <c r="BI650" s="152" t="s">
        <v>1068</v>
      </c>
      <c r="BJ650" s="30">
        <v>2</v>
      </c>
      <c r="BK650" s="30">
        <v>2</v>
      </c>
      <c r="BL650" s="30">
        <v>2</v>
      </c>
      <c r="BM650" s="30">
        <v>2</v>
      </c>
      <c r="BN650" s="23">
        <v>1</v>
      </c>
      <c r="BO650" s="23">
        <v>2</v>
      </c>
      <c r="BP650" s="30">
        <v>2</v>
      </c>
      <c r="BQ650" s="30">
        <v>2</v>
      </c>
      <c r="BR650" s="30">
        <v>2</v>
      </c>
      <c r="BS650" s="30">
        <v>2</v>
      </c>
      <c r="BT650" s="30">
        <v>2</v>
      </c>
      <c r="BU650" s="23">
        <v>2</v>
      </c>
      <c r="BV650" s="30">
        <v>2</v>
      </c>
      <c r="BW650" s="23">
        <v>1</v>
      </c>
      <c r="BX650" s="30">
        <v>2</v>
      </c>
      <c r="BY650" s="30">
        <v>2</v>
      </c>
      <c r="BZ650" s="30">
        <v>2</v>
      </c>
      <c r="CA650" s="30">
        <v>1</v>
      </c>
      <c r="CB650" s="30"/>
      <c r="CC650" s="185">
        <f>COUNTIF(BJ650:CA650,"2")</f>
        <v>15</v>
      </c>
      <c r="CD650" s="186">
        <f t="shared" ref="CD650" si="2185">CC650/(CC650+CE650+CG650+CI650)</f>
        <v>0.83333333333333337</v>
      </c>
      <c r="CE650" s="185">
        <f>COUNTIF(BJ650:CA650,"1")</f>
        <v>3</v>
      </c>
      <c r="CF650" s="186">
        <f t="shared" ref="CF650" si="2186">CE650/(CC650+CE650+CG650+CI650)</f>
        <v>0.16666666666666666</v>
      </c>
      <c r="CG650" s="185">
        <f>COUNTIF(BJ650:CA650,"0")</f>
        <v>0</v>
      </c>
      <c r="CH650" s="186">
        <f t="shared" ref="CH650" si="2187">CG650/(CC650+CE650+CG650+CI650)</f>
        <v>0</v>
      </c>
      <c r="CI650" s="185">
        <f>COUNTIF(BJ650:CA650,"KĐG")</f>
        <v>0</v>
      </c>
      <c r="CJ650" s="186">
        <f t="shared" ref="CJ650" si="2188">CI650/(CC650+CE650+CG650+CI650)</f>
        <v>0</v>
      </c>
      <c r="CK650" s="187">
        <f t="shared" ref="CK650" si="2189">(((CC650*2)+(CE650*1)+(CG650*0)))/(CC650+CE650+CG650)</f>
        <v>1.8333333333333333</v>
      </c>
      <c r="CL650" s="169" t="str">
        <f t="shared" ref="CL650" si="2190">IF(CJ650&gt;=50%,"KĐG",IF(CK650&gt;=1.6,"ĐMT",IF(CK650&gt;=1,"CCG","CĐ")))</f>
        <v>ĐMT</v>
      </c>
      <c r="CM650" s="30"/>
      <c r="CN650" s="30"/>
      <c r="CO650" s="130"/>
      <c r="CP650" s="130"/>
      <c r="CQ650" s="130"/>
      <c r="CR650" s="130"/>
      <c r="CS650" s="130"/>
      <c r="CT650" s="130"/>
      <c r="CU650" s="130"/>
      <c r="CV650" s="130"/>
      <c r="CW650" s="130"/>
      <c r="CX650" s="130"/>
      <c r="CY650" s="30"/>
      <c r="CZ650" s="30"/>
      <c r="DA650" s="30"/>
      <c r="DB650" s="30"/>
      <c r="DC650" s="30"/>
      <c r="DD650" s="30"/>
      <c r="DE650" s="30"/>
      <c r="DF650" s="30"/>
      <c r="DG650" s="30"/>
      <c r="DH650" s="135"/>
      <c r="DI650" s="30"/>
      <c r="DJ650" s="30"/>
      <c r="DK650" s="30"/>
      <c r="DL650" s="30"/>
      <c r="DM650" s="30"/>
      <c r="DN650" s="30"/>
      <c r="DO650" s="30"/>
      <c r="DP650" s="30"/>
      <c r="DQ650" s="30"/>
      <c r="DR650" s="135"/>
      <c r="DS650" s="30"/>
      <c r="DT650" s="30"/>
      <c r="DU650" s="30"/>
      <c r="DV650" s="130"/>
      <c r="DW650" s="130"/>
      <c r="DX650" s="130"/>
      <c r="DY650" s="130"/>
      <c r="DZ650" s="130"/>
      <c r="EA650" s="130"/>
      <c r="EB650" s="130"/>
      <c r="EC650" s="130"/>
      <c r="ED650" s="130"/>
      <c r="EE650" s="130"/>
      <c r="EF650" s="130"/>
      <c r="EG650" s="130"/>
      <c r="EH650" s="130"/>
      <c r="EI650" s="130"/>
      <c r="EJ650" s="130"/>
      <c r="EK650" s="130"/>
      <c r="EL650" s="130"/>
      <c r="EM650" s="130"/>
      <c r="EN650" s="130"/>
      <c r="EO650" s="130"/>
      <c r="EP650" s="30"/>
      <c r="EQ650" s="30"/>
      <c r="ER650" s="30"/>
      <c r="ES650" s="30"/>
      <c r="ET650" s="30"/>
      <c r="EU650" s="30"/>
      <c r="EV650" s="30"/>
      <c r="EW650" s="30"/>
      <c r="EX650" s="30"/>
      <c r="EY650" s="135"/>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130"/>
      <c r="LE650" s="130"/>
      <c r="LF650" s="130"/>
      <c r="LG650" s="130"/>
      <c r="LH650" s="130"/>
      <c r="LI650" s="130"/>
      <c r="LJ650" s="130"/>
      <c r="LK650" s="130"/>
      <c r="LL650" s="130"/>
      <c r="LM650" s="130"/>
      <c r="LN650" s="130"/>
      <c r="LO650" s="130"/>
      <c r="LP650" s="130"/>
      <c r="LQ650" s="130"/>
      <c r="LR650" s="130"/>
      <c r="LS650" s="130"/>
      <c r="LT650" s="130"/>
      <c r="LU650" s="130"/>
      <c r="LV650" s="130"/>
      <c r="LW650" s="130"/>
      <c r="LX650" s="135"/>
      <c r="LY650" s="30"/>
      <c r="LZ650" s="30"/>
      <c r="MA650" s="30"/>
      <c r="MB650" s="30"/>
      <c r="MC650" s="30"/>
      <c r="MD650" s="30"/>
      <c r="ME650" s="30"/>
      <c r="MF650" s="30"/>
      <c r="MG650" s="30"/>
      <c r="MH650" s="30"/>
      <c r="MI650" s="30"/>
      <c r="MJ650" s="30"/>
      <c r="MK650" s="30"/>
      <c r="ML650" s="30"/>
      <c r="MM650" s="30"/>
      <c r="MN650" s="30"/>
      <c r="MO650" s="30"/>
      <c r="MP650" s="30"/>
      <c r="MQ650" s="30"/>
      <c r="MR650" s="30"/>
      <c r="MS650" s="30"/>
      <c r="MT650" s="30"/>
      <c r="MU650" s="30"/>
      <c r="MV650" s="30"/>
      <c r="MW650" s="30"/>
      <c r="MX650" s="30"/>
      <c r="MY650" s="30"/>
      <c r="MZ650" s="30"/>
      <c r="NA650" s="30"/>
      <c r="NB650" s="30"/>
      <c r="NC650" s="135"/>
      <c r="ND650" s="30"/>
      <c r="NE650" s="30"/>
      <c r="NF650" s="30"/>
      <c r="NG650" s="30"/>
      <c r="NH650" s="30"/>
      <c r="NI650" s="30"/>
      <c r="NJ650" s="30"/>
      <c r="NK650" s="30"/>
      <c r="NL650" s="30"/>
      <c r="NM650" s="30"/>
      <c r="NN650" s="30"/>
      <c r="NO650" s="30"/>
      <c r="NP650" s="30"/>
      <c r="NQ650" s="30"/>
      <c r="NR650" s="30"/>
      <c r="NS650" s="30"/>
      <c r="NT650" s="30"/>
      <c r="NU650" s="30"/>
      <c r="NV650" s="30"/>
      <c r="NW650" s="30"/>
      <c r="NX650" s="30"/>
      <c r="NY650" s="30"/>
      <c r="NZ650" s="30"/>
      <c r="OA650" s="30"/>
      <c r="OB650" s="30"/>
      <c r="OC650" s="30"/>
      <c r="OD650" s="30"/>
      <c r="OE650" s="30"/>
      <c r="OF650" s="30"/>
      <c r="OG650" s="30"/>
      <c r="OH650" s="30"/>
      <c r="OI650" s="30"/>
      <c r="OJ650" s="30"/>
      <c r="OK650" s="30"/>
      <c r="OL650" s="30"/>
      <c r="OM650" s="30">
        <f t="shared" si="2178"/>
        <v>1</v>
      </c>
      <c r="ON650" s="98"/>
    </row>
    <row r="651" spans="1:404" ht="39.75" hidden="1" customHeight="1">
      <c r="A651" s="310"/>
      <c r="B651" s="98">
        <v>178</v>
      </c>
      <c r="C651" s="99" t="s">
        <v>456</v>
      </c>
      <c r="D651" s="97" t="s">
        <v>0</v>
      </c>
      <c r="E651" s="24" t="s">
        <v>459</v>
      </c>
      <c r="F651" s="97" t="s">
        <v>2</v>
      </c>
      <c r="G651" s="29"/>
      <c r="H651" s="99" t="s">
        <v>459</v>
      </c>
      <c r="I651" s="57" t="s">
        <v>1203</v>
      </c>
      <c r="J651" s="54"/>
      <c r="K651" s="30" t="s">
        <v>636</v>
      </c>
      <c r="L651" s="30" t="s">
        <v>957</v>
      </c>
      <c r="M651" s="29" t="s">
        <v>987</v>
      </c>
      <c r="N651" s="93" t="s">
        <v>639</v>
      </c>
      <c r="O651" s="301"/>
      <c r="P651" s="357"/>
      <c r="Q651" s="30"/>
      <c r="R651" s="30"/>
      <c r="S651" s="30" t="s">
        <v>27</v>
      </c>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152" t="s">
        <v>1066</v>
      </c>
      <c r="CN651" s="152"/>
      <c r="CO651" s="152" t="s">
        <v>1066</v>
      </c>
      <c r="CP651" s="30">
        <v>1</v>
      </c>
      <c r="CQ651" s="30">
        <v>2</v>
      </c>
      <c r="CR651" s="30">
        <v>2</v>
      </c>
      <c r="CS651" s="30">
        <v>2</v>
      </c>
      <c r="CT651" s="23">
        <v>1</v>
      </c>
      <c r="CU651" s="23">
        <v>1</v>
      </c>
      <c r="CV651" s="30">
        <v>2</v>
      </c>
      <c r="CW651" s="30">
        <v>1</v>
      </c>
      <c r="CX651" s="30">
        <v>2</v>
      </c>
      <c r="CY651" s="30">
        <v>2</v>
      </c>
      <c r="CZ651" s="30">
        <v>2</v>
      </c>
      <c r="DA651" s="23">
        <v>2</v>
      </c>
      <c r="DB651" s="30">
        <v>2</v>
      </c>
      <c r="DC651" s="23">
        <v>1</v>
      </c>
      <c r="DD651" s="30">
        <v>2</v>
      </c>
      <c r="DE651" s="30">
        <v>2</v>
      </c>
      <c r="DF651" s="30">
        <v>2</v>
      </c>
      <c r="DG651" s="30"/>
      <c r="DH651" s="201">
        <f>COUNTIF(CP651:DG651,"2")</f>
        <v>12</v>
      </c>
      <c r="DI651" s="198">
        <f t="shared" ref="DI651" si="2191">DH651/(DH651+DJ651+DL651+DN651)</f>
        <v>0.70588235294117652</v>
      </c>
      <c r="DJ651" s="201">
        <f>COUNTIF(CP651:DG651,"1")</f>
        <v>5</v>
      </c>
      <c r="DK651" s="198">
        <f t="shared" ref="DK651" si="2192">DJ651/(DH651+DJ651+DL651+DN651)</f>
        <v>0.29411764705882354</v>
      </c>
      <c r="DL651" s="201">
        <f>COUNTIF(CP651:DG651,"0")</f>
        <v>0</v>
      </c>
      <c r="DM651" s="198">
        <f t="shared" ref="DM651" si="2193">DL651/(DH651+DJ651+DL651+DN651)</f>
        <v>0</v>
      </c>
      <c r="DN651" s="201">
        <f>COUNTIF(CP651:DG651,"KĐG")</f>
        <v>0</v>
      </c>
      <c r="DO651" s="198">
        <f t="shared" ref="DO651" si="2194">DN651/(DH651+DJ651+DL651+DN651)</f>
        <v>0</v>
      </c>
      <c r="DP651" s="199">
        <f t="shared" ref="DP651" si="2195">(((DH651*2)+(DJ651*1)+(DL651*0)))/(DH651+DJ651+DL651)</f>
        <v>1.7058823529411764</v>
      </c>
      <c r="DQ651" s="169" t="str">
        <f t="shared" ref="DQ651" si="2196">IF(DO651&gt;=50%,"KĐG",IF(DP651&gt;=1.6,"ĐMT",IF(DP651&gt;=1,"CCG","CĐ")))</f>
        <v>ĐMT</v>
      </c>
      <c r="DR651" s="135"/>
      <c r="DS651" s="30"/>
      <c r="DT651" s="30"/>
      <c r="DU651" s="30"/>
      <c r="DV651" s="130"/>
      <c r="DW651" s="130"/>
      <c r="DX651" s="130"/>
      <c r="DY651" s="130"/>
      <c r="DZ651" s="130"/>
      <c r="EA651" s="130"/>
      <c r="EB651" s="130"/>
      <c r="EC651" s="130"/>
      <c r="ED651" s="130"/>
      <c r="EE651" s="130"/>
      <c r="EF651" s="130"/>
      <c r="EG651" s="130"/>
      <c r="EH651" s="130"/>
      <c r="EI651" s="130"/>
      <c r="EJ651" s="130"/>
      <c r="EK651" s="130"/>
      <c r="EL651" s="130"/>
      <c r="EM651" s="130"/>
      <c r="EN651" s="130"/>
      <c r="EO651" s="130"/>
      <c r="EP651" s="30"/>
      <c r="EQ651" s="30"/>
      <c r="ER651" s="30"/>
      <c r="ES651" s="30"/>
      <c r="ET651" s="30"/>
      <c r="EU651" s="30"/>
      <c r="EV651" s="30"/>
      <c r="EW651" s="30"/>
      <c r="EX651" s="30"/>
      <c r="EY651" s="135"/>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c r="JW651" s="30"/>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c r="KZ651" s="30"/>
      <c r="LA651" s="30"/>
      <c r="LB651" s="30"/>
      <c r="LC651" s="30"/>
      <c r="LD651" s="130"/>
      <c r="LE651" s="130"/>
      <c r="LF651" s="130"/>
      <c r="LG651" s="130"/>
      <c r="LH651" s="130"/>
      <c r="LI651" s="130"/>
      <c r="LJ651" s="130"/>
      <c r="LK651" s="130"/>
      <c r="LL651" s="130"/>
      <c r="LM651" s="130"/>
      <c r="LN651" s="130"/>
      <c r="LO651" s="130"/>
      <c r="LP651" s="130"/>
      <c r="LQ651" s="130"/>
      <c r="LR651" s="130"/>
      <c r="LS651" s="130"/>
      <c r="LT651" s="130"/>
      <c r="LU651" s="130"/>
      <c r="LV651" s="130"/>
      <c r="LW651" s="130"/>
      <c r="LX651" s="135"/>
      <c r="LY651" s="30"/>
      <c r="LZ651" s="30"/>
      <c r="MA651" s="30"/>
      <c r="MB651" s="30"/>
      <c r="MC651" s="30"/>
      <c r="MD651" s="30"/>
      <c r="ME651" s="30"/>
      <c r="MF651" s="30"/>
      <c r="MG651" s="30"/>
      <c r="MH651" s="30"/>
      <c r="MI651" s="30"/>
      <c r="MJ651" s="30"/>
      <c r="MK651" s="30"/>
      <c r="ML651" s="30"/>
      <c r="MM651" s="30"/>
      <c r="MN651" s="30"/>
      <c r="MO651" s="30"/>
      <c r="MP651" s="30"/>
      <c r="MQ651" s="30"/>
      <c r="MR651" s="30"/>
      <c r="MS651" s="30"/>
      <c r="MT651" s="30"/>
      <c r="MU651" s="30"/>
      <c r="MV651" s="30"/>
      <c r="MW651" s="30"/>
      <c r="MX651" s="30"/>
      <c r="MY651" s="30"/>
      <c r="MZ651" s="30"/>
      <c r="NA651" s="30"/>
      <c r="NB651" s="30"/>
      <c r="NC651" s="135"/>
      <c r="ND651" s="30"/>
      <c r="NE651" s="30"/>
      <c r="NF651" s="30"/>
      <c r="NG651" s="30"/>
      <c r="NH651" s="30"/>
      <c r="NI651" s="30"/>
      <c r="NJ651" s="30"/>
      <c r="NK651" s="30"/>
      <c r="NL651" s="30"/>
      <c r="NM651" s="30"/>
      <c r="NN651" s="30"/>
      <c r="NO651" s="30"/>
      <c r="NP651" s="30"/>
      <c r="NQ651" s="30"/>
      <c r="NR651" s="30"/>
      <c r="NS651" s="30"/>
      <c r="NT651" s="30"/>
      <c r="NU651" s="30"/>
      <c r="NV651" s="30"/>
      <c r="NW651" s="30"/>
      <c r="NX651" s="30"/>
      <c r="NY651" s="30"/>
      <c r="NZ651" s="30"/>
      <c r="OA651" s="30"/>
      <c r="OB651" s="30"/>
      <c r="OC651" s="30"/>
      <c r="OD651" s="30"/>
      <c r="OE651" s="30"/>
      <c r="OF651" s="30"/>
      <c r="OG651" s="30"/>
      <c r="OH651" s="30"/>
      <c r="OI651" s="30"/>
      <c r="OJ651" s="30"/>
      <c r="OK651" s="30"/>
      <c r="OL651" s="30"/>
      <c r="OM651" s="30">
        <f t="shared" si="2178"/>
        <v>1</v>
      </c>
      <c r="ON651" s="51"/>
    </row>
    <row r="652" spans="1:404" ht="44.25" hidden="1" customHeight="1">
      <c r="A652" s="310"/>
      <c r="B652" s="98">
        <v>178</v>
      </c>
      <c r="C652" s="99" t="s">
        <v>456</v>
      </c>
      <c r="D652" s="97" t="s">
        <v>0</v>
      </c>
      <c r="E652" s="24" t="s">
        <v>460</v>
      </c>
      <c r="F652" s="97" t="s">
        <v>2</v>
      </c>
      <c r="G652" s="14"/>
      <c r="H652" s="99" t="s">
        <v>460</v>
      </c>
      <c r="I652" s="57" t="s">
        <v>1235</v>
      </c>
      <c r="J652" s="54"/>
      <c r="K652" s="30" t="s">
        <v>636</v>
      </c>
      <c r="L652" s="30" t="s">
        <v>957</v>
      </c>
      <c r="M652" s="29" t="s">
        <v>987</v>
      </c>
      <c r="N652" s="93" t="s">
        <v>639</v>
      </c>
      <c r="O652" s="301"/>
      <c r="P652" s="357"/>
      <c r="Q652" s="30"/>
      <c r="R652" s="30"/>
      <c r="S652" s="30"/>
      <c r="T652" s="30" t="s">
        <v>27</v>
      </c>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130"/>
      <c r="CP652" s="130"/>
      <c r="CQ652" s="130"/>
      <c r="CR652" s="130"/>
      <c r="CS652" s="130"/>
      <c r="CT652" s="130"/>
      <c r="CU652" s="130"/>
      <c r="CV652" s="130"/>
      <c r="CW652" s="130"/>
      <c r="CX652" s="130"/>
      <c r="CY652" s="30"/>
      <c r="CZ652" s="30"/>
      <c r="DA652" s="30"/>
      <c r="DB652" s="30"/>
      <c r="DC652" s="30"/>
      <c r="DD652" s="30"/>
      <c r="DE652" s="30"/>
      <c r="DF652" s="30"/>
      <c r="DG652" s="30"/>
      <c r="DH652" s="135"/>
      <c r="DI652" s="30"/>
      <c r="DJ652" s="30"/>
      <c r="DK652" s="30"/>
      <c r="DL652" s="30"/>
      <c r="DM652" s="30"/>
      <c r="DN652" s="30"/>
      <c r="DO652" s="30"/>
      <c r="DP652" s="30"/>
      <c r="DQ652" s="30"/>
      <c r="DR652" s="152" t="s">
        <v>1066</v>
      </c>
      <c r="DS652" s="152" t="s">
        <v>1066</v>
      </c>
      <c r="DT652" s="152"/>
      <c r="DU652" s="152"/>
      <c r="DV652" s="152" t="s">
        <v>1066</v>
      </c>
      <c r="DW652" s="30">
        <v>1</v>
      </c>
      <c r="DX652" s="30">
        <v>2</v>
      </c>
      <c r="DY652" s="30">
        <v>2</v>
      </c>
      <c r="DZ652" s="30">
        <v>2</v>
      </c>
      <c r="EA652" s="23">
        <v>1</v>
      </c>
      <c r="EB652" s="23">
        <v>2</v>
      </c>
      <c r="EC652" s="30">
        <v>2</v>
      </c>
      <c r="ED652" s="30">
        <v>1</v>
      </c>
      <c r="EE652" s="30">
        <v>2</v>
      </c>
      <c r="EF652" s="30">
        <v>2</v>
      </c>
      <c r="EG652" s="30">
        <v>2</v>
      </c>
      <c r="EH652" s="23">
        <v>2</v>
      </c>
      <c r="EI652" s="30">
        <v>2</v>
      </c>
      <c r="EJ652" s="23">
        <v>1</v>
      </c>
      <c r="EK652" s="30">
        <v>2</v>
      </c>
      <c r="EL652" s="30">
        <v>2</v>
      </c>
      <c r="EM652" s="30">
        <v>2</v>
      </c>
      <c r="EN652" s="30"/>
      <c r="EO652" s="208">
        <f>COUNTIF(DW652:EN652,"2")</f>
        <v>13</v>
      </c>
      <c r="EP652" s="207">
        <f t="shared" ref="EP652" si="2197">EO652/(EO652+EQ652+ES652+EU652)</f>
        <v>0.76470588235294112</v>
      </c>
      <c r="EQ652" s="208">
        <f>COUNTIF(DW652:EN652,"1")</f>
        <v>4</v>
      </c>
      <c r="ER652" s="207">
        <f t="shared" ref="ER652" si="2198">EQ652/(EO652+EQ652+ES652+EU652)</f>
        <v>0.23529411764705882</v>
      </c>
      <c r="ES652" s="208">
        <f>COUNTIF(DW652:EN652,"0")</f>
        <v>0</v>
      </c>
      <c r="ET652" s="207">
        <f t="shared" ref="ET652" si="2199">ES652/(EO652+EQ652+ES652+EU652)</f>
        <v>0</v>
      </c>
      <c r="EU652" s="208">
        <f>COUNTIF(DW652:EN652,"KĐG")</f>
        <v>0</v>
      </c>
      <c r="EV652" s="207">
        <f t="shared" ref="EV652" si="2200">EU652/(EO652+EQ652+ES652+EU652)</f>
        <v>0</v>
      </c>
      <c r="EW652" s="209">
        <f t="shared" ref="EW652" si="2201">(((EO652*2)+(EQ652*1)+(ES652*0)))/(EO652+EQ652+ES652)</f>
        <v>1.7647058823529411</v>
      </c>
      <c r="EX652" s="169" t="str">
        <f t="shared" ref="EX652" si="2202">IF(EV652&gt;=50%,"KĐG",IF(EW652&gt;=1.6,"ĐMT",IF(EW652&gt;=1,"CCG","CĐ")))</f>
        <v>ĐMT</v>
      </c>
      <c r="EY652" s="135"/>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130"/>
      <c r="LE652" s="130"/>
      <c r="LF652" s="130"/>
      <c r="LG652" s="130"/>
      <c r="LH652" s="130"/>
      <c r="LI652" s="130"/>
      <c r="LJ652" s="130"/>
      <c r="LK652" s="130"/>
      <c r="LL652" s="130"/>
      <c r="LM652" s="130"/>
      <c r="LN652" s="130"/>
      <c r="LO652" s="130"/>
      <c r="LP652" s="130"/>
      <c r="LQ652" s="130"/>
      <c r="LR652" s="130"/>
      <c r="LS652" s="130"/>
      <c r="LT652" s="130"/>
      <c r="LU652" s="130"/>
      <c r="LV652" s="130"/>
      <c r="LW652" s="130"/>
      <c r="LX652" s="135"/>
      <c r="LY652" s="30"/>
      <c r="LZ652" s="30"/>
      <c r="MA652" s="30"/>
      <c r="MB652" s="30"/>
      <c r="MC652" s="30"/>
      <c r="MD652" s="30"/>
      <c r="ME652" s="30"/>
      <c r="MF652" s="30"/>
      <c r="MG652" s="30"/>
      <c r="MH652" s="30"/>
      <c r="MI652" s="30"/>
      <c r="MJ652" s="30"/>
      <c r="MK652" s="30"/>
      <c r="ML652" s="30"/>
      <c r="MM652" s="30"/>
      <c r="MN652" s="30"/>
      <c r="MO652" s="30"/>
      <c r="MP652" s="30"/>
      <c r="MQ652" s="30"/>
      <c r="MR652" s="30"/>
      <c r="MS652" s="30"/>
      <c r="MT652" s="30"/>
      <c r="MU652" s="30"/>
      <c r="MV652" s="30"/>
      <c r="MW652" s="30"/>
      <c r="MX652" s="30"/>
      <c r="MY652" s="30"/>
      <c r="MZ652" s="30"/>
      <c r="NA652" s="30"/>
      <c r="NB652" s="30"/>
      <c r="NC652" s="135"/>
      <c r="ND652" s="30"/>
      <c r="NE652" s="30"/>
      <c r="NF652" s="30"/>
      <c r="NG652" s="30"/>
      <c r="NH652" s="30"/>
      <c r="NI652" s="30"/>
      <c r="NJ652" s="30"/>
      <c r="NK652" s="30"/>
      <c r="NL652" s="30"/>
      <c r="NM652" s="30"/>
      <c r="NN652" s="30"/>
      <c r="NO652" s="30"/>
      <c r="NP652" s="30"/>
      <c r="NQ652" s="30"/>
      <c r="NR652" s="30"/>
      <c r="NS652" s="30"/>
      <c r="NT652" s="30"/>
      <c r="NU652" s="30"/>
      <c r="NV652" s="30"/>
      <c r="NW652" s="30"/>
      <c r="NX652" s="30"/>
      <c r="NY652" s="30"/>
      <c r="NZ652" s="30"/>
      <c r="OA652" s="30"/>
      <c r="OB652" s="30"/>
      <c r="OC652" s="30"/>
      <c r="OD652" s="30"/>
      <c r="OE652" s="30"/>
      <c r="OF652" s="30"/>
      <c r="OG652" s="30"/>
      <c r="OH652" s="30"/>
      <c r="OI652" s="30"/>
      <c r="OJ652" s="30"/>
      <c r="OK652" s="30"/>
      <c r="OL652" s="30"/>
      <c r="OM652" s="30">
        <f t="shared" si="2178"/>
        <v>1</v>
      </c>
      <c r="ON652" s="51"/>
    </row>
    <row r="653" spans="1:404" ht="36.75" hidden="1" customHeight="1">
      <c r="A653" s="310"/>
      <c r="B653" s="98">
        <v>178</v>
      </c>
      <c r="C653" s="99" t="s">
        <v>456</v>
      </c>
      <c r="D653" s="97" t="s">
        <v>0</v>
      </c>
      <c r="E653" s="24" t="s">
        <v>458</v>
      </c>
      <c r="F653" s="97" t="s">
        <v>2</v>
      </c>
      <c r="G653" s="14"/>
      <c r="H653" s="99" t="s">
        <v>458</v>
      </c>
      <c r="I653" s="57" t="s">
        <v>1274</v>
      </c>
      <c r="J653" s="54"/>
      <c r="K653" s="30" t="s">
        <v>636</v>
      </c>
      <c r="L653" s="30" t="s">
        <v>957</v>
      </c>
      <c r="M653" s="29" t="s">
        <v>987</v>
      </c>
      <c r="N653" s="93" t="s">
        <v>639</v>
      </c>
      <c r="O653" s="301"/>
      <c r="P653" s="357"/>
      <c r="Q653" s="30"/>
      <c r="R653" s="30"/>
      <c r="S653" s="30"/>
      <c r="T653" s="30"/>
      <c r="U653" s="30" t="s">
        <v>27</v>
      </c>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130"/>
      <c r="CP653" s="130"/>
      <c r="CQ653" s="130"/>
      <c r="CR653" s="130"/>
      <c r="CS653" s="130"/>
      <c r="CT653" s="130"/>
      <c r="CU653" s="130"/>
      <c r="CV653" s="130"/>
      <c r="CW653" s="130"/>
      <c r="CX653" s="130"/>
      <c r="CY653" s="30"/>
      <c r="CZ653" s="30"/>
      <c r="DA653" s="30"/>
      <c r="DB653" s="30"/>
      <c r="DC653" s="30"/>
      <c r="DD653" s="30"/>
      <c r="DE653" s="30"/>
      <c r="DF653" s="30"/>
      <c r="DG653" s="30"/>
      <c r="DH653" s="135"/>
      <c r="DI653" s="30"/>
      <c r="DJ653" s="30"/>
      <c r="DK653" s="30"/>
      <c r="DL653" s="30"/>
      <c r="DM653" s="30"/>
      <c r="DN653" s="30"/>
      <c r="DO653" s="30"/>
      <c r="DP653" s="30"/>
      <c r="DQ653" s="30"/>
      <c r="DR653" s="135"/>
      <c r="DS653" s="30"/>
      <c r="DT653" s="30"/>
      <c r="DU653" s="30"/>
      <c r="DV653" s="130"/>
      <c r="DW653" s="130"/>
      <c r="DX653" s="130"/>
      <c r="DY653" s="130"/>
      <c r="DZ653" s="130"/>
      <c r="EA653" s="130"/>
      <c r="EB653" s="130"/>
      <c r="EC653" s="130"/>
      <c r="ED653" s="130"/>
      <c r="EE653" s="130"/>
      <c r="EF653" s="130"/>
      <c r="EG653" s="130"/>
      <c r="EH653" s="130"/>
      <c r="EI653" s="130"/>
      <c r="EJ653" s="130"/>
      <c r="EK653" s="130"/>
      <c r="EL653" s="130"/>
      <c r="EM653" s="130"/>
      <c r="EN653" s="130"/>
      <c r="EO653" s="130"/>
      <c r="EP653" s="30"/>
      <c r="EQ653" s="30"/>
      <c r="ER653" s="30"/>
      <c r="ES653" s="30"/>
      <c r="ET653" s="30"/>
      <c r="EU653" s="30"/>
      <c r="EV653" s="30"/>
      <c r="EW653" s="30"/>
      <c r="EX653" s="30"/>
      <c r="EY653" s="152"/>
      <c r="EZ653" s="152" t="s">
        <v>1066</v>
      </c>
      <c r="FA653" s="152"/>
      <c r="FB653" s="30">
        <v>1</v>
      </c>
      <c r="FC653" s="30">
        <v>2</v>
      </c>
      <c r="FD653" s="30">
        <v>2</v>
      </c>
      <c r="FE653" s="30">
        <v>2</v>
      </c>
      <c r="FF653" s="23">
        <v>1</v>
      </c>
      <c r="FG653" s="23">
        <v>2</v>
      </c>
      <c r="FH653" s="30">
        <v>2</v>
      </c>
      <c r="FI653" s="30">
        <v>2</v>
      </c>
      <c r="FJ653" s="30">
        <v>2</v>
      </c>
      <c r="FK653" s="30">
        <v>2</v>
      </c>
      <c r="FL653" s="30">
        <v>2</v>
      </c>
      <c r="FM653" s="23">
        <v>2</v>
      </c>
      <c r="FN653" s="30">
        <v>2</v>
      </c>
      <c r="FO653" s="23">
        <v>1</v>
      </c>
      <c r="FP653" s="30">
        <v>2</v>
      </c>
      <c r="FQ653" s="30">
        <v>2</v>
      </c>
      <c r="FR653" s="30">
        <v>2</v>
      </c>
      <c r="FS653" s="30"/>
      <c r="FT653" s="214">
        <f>COUNTIF(FB653:FS653,"2")</f>
        <v>14</v>
      </c>
      <c r="FU653" s="215">
        <f t="shared" ref="FU653" si="2203">FT653/(FT653+FV653+FX653+FZ653)</f>
        <v>0.82352941176470584</v>
      </c>
      <c r="FV653" s="214">
        <f>COUNTIF(FB653:FS653,"1")</f>
        <v>3</v>
      </c>
      <c r="FW653" s="215">
        <f t="shared" ref="FW653" si="2204">FV653/(FT653+FV653+FX653+FZ653)</f>
        <v>0.17647058823529413</v>
      </c>
      <c r="FX653" s="214">
        <f>COUNTIF(FB653:FS653,"0")</f>
        <v>0</v>
      </c>
      <c r="FY653" s="215">
        <f t="shared" ref="FY653" si="2205">FX653/(FT653+FV653+FX653+FZ653)</f>
        <v>0</v>
      </c>
      <c r="FZ653" s="214">
        <f>COUNTIF(FB653:FS653,"KĐG")</f>
        <v>0</v>
      </c>
      <c r="GA653" s="215">
        <f t="shared" ref="GA653" si="2206">FZ653/(FT653+FV653+FX653+FZ653)</f>
        <v>0</v>
      </c>
      <c r="GB653" s="216">
        <f t="shared" ref="GB653" si="2207">(((FT653*2)+(FV653*1)+(FX653*0)))/(FT653+FV653+FX653)</f>
        <v>1.8235294117647058</v>
      </c>
      <c r="GC653" s="169" t="str">
        <f t="shared" ref="GC653" si="2208">IF(GA653&gt;=50%,"KĐG",IF(GB653&gt;=1.6,"ĐMT",IF(GB653&gt;=1,"CCG","CĐ")))</f>
        <v>ĐMT</v>
      </c>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c r="JW653" s="30"/>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130"/>
      <c r="LE653" s="130"/>
      <c r="LF653" s="130"/>
      <c r="LG653" s="130"/>
      <c r="LH653" s="130"/>
      <c r="LI653" s="130"/>
      <c r="LJ653" s="130"/>
      <c r="LK653" s="130"/>
      <c r="LL653" s="130"/>
      <c r="LM653" s="130"/>
      <c r="LN653" s="130"/>
      <c r="LO653" s="130"/>
      <c r="LP653" s="130"/>
      <c r="LQ653" s="130"/>
      <c r="LR653" s="130"/>
      <c r="LS653" s="130"/>
      <c r="LT653" s="130"/>
      <c r="LU653" s="130"/>
      <c r="LV653" s="130"/>
      <c r="LW653" s="130"/>
      <c r="LX653" s="135"/>
      <c r="LY653" s="30"/>
      <c r="LZ653" s="30"/>
      <c r="MA653" s="30"/>
      <c r="MB653" s="30"/>
      <c r="MC653" s="30"/>
      <c r="MD653" s="30"/>
      <c r="ME653" s="30"/>
      <c r="MF653" s="30"/>
      <c r="MG653" s="30"/>
      <c r="MH653" s="30"/>
      <c r="MI653" s="30"/>
      <c r="MJ653" s="30"/>
      <c r="MK653" s="30"/>
      <c r="ML653" s="30"/>
      <c r="MM653" s="30"/>
      <c r="MN653" s="30"/>
      <c r="MO653" s="30"/>
      <c r="MP653" s="30"/>
      <c r="MQ653" s="30"/>
      <c r="MR653" s="30"/>
      <c r="MS653" s="30"/>
      <c r="MT653" s="30"/>
      <c r="MU653" s="30"/>
      <c r="MV653" s="30"/>
      <c r="MW653" s="30"/>
      <c r="MX653" s="30"/>
      <c r="MY653" s="30"/>
      <c r="MZ653" s="30"/>
      <c r="NA653" s="30"/>
      <c r="NB653" s="30"/>
      <c r="NC653" s="135"/>
      <c r="ND653" s="30"/>
      <c r="NE653" s="30"/>
      <c r="NF653" s="30"/>
      <c r="NG653" s="30"/>
      <c r="NH653" s="30"/>
      <c r="NI653" s="30"/>
      <c r="NJ653" s="30"/>
      <c r="NK653" s="30"/>
      <c r="NL653" s="30"/>
      <c r="NM653" s="30"/>
      <c r="NN653" s="30"/>
      <c r="NO653" s="30"/>
      <c r="NP653" s="30"/>
      <c r="NQ653" s="30"/>
      <c r="NR653" s="30"/>
      <c r="NS653" s="30"/>
      <c r="NT653" s="30"/>
      <c r="NU653" s="30"/>
      <c r="NV653" s="30"/>
      <c r="NW653" s="30"/>
      <c r="NX653" s="30"/>
      <c r="NY653" s="30"/>
      <c r="NZ653" s="30"/>
      <c r="OA653" s="30"/>
      <c r="OB653" s="30"/>
      <c r="OC653" s="30"/>
      <c r="OD653" s="30"/>
      <c r="OE653" s="30"/>
      <c r="OF653" s="30"/>
      <c r="OG653" s="30"/>
      <c r="OH653" s="30"/>
      <c r="OI653" s="30"/>
      <c r="OJ653" s="30"/>
      <c r="OK653" s="30"/>
      <c r="OL653" s="30"/>
      <c r="OM653" s="30">
        <f t="shared" si="2178"/>
        <v>1</v>
      </c>
      <c r="ON653" s="51"/>
    </row>
    <row r="654" spans="1:404" ht="37.5" hidden="1" customHeight="1">
      <c r="A654" s="310"/>
      <c r="B654" s="98">
        <v>178</v>
      </c>
      <c r="C654" s="99" t="s">
        <v>456</v>
      </c>
      <c r="D654" s="97" t="s">
        <v>0</v>
      </c>
      <c r="E654" s="99" t="s">
        <v>873</v>
      </c>
      <c r="F654" s="97" t="s">
        <v>2</v>
      </c>
      <c r="G654" s="97"/>
      <c r="H654" s="99" t="s">
        <v>873</v>
      </c>
      <c r="I654" s="57" t="s">
        <v>1300</v>
      </c>
      <c r="J654" s="100"/>
      <c r="K654" s="30" t="s">
        <v>636</v>
      </c>
      <c r="L654" s="30" t="s">
        <v>957</v>
      </c>
      <c r="M654" s="29" t="s">
        <v>987</v>
      </c>
      <c r="N654" s="93" t="s">
        <v>639</v>
      </c>
      <c r="O654" s="301"/>
      <c r="P654" s="100"/>
      <c r="Q654" s="30"/>
      <c r="R654" s="30"/>
      <c r="S654" s="30"/>
      <c r="T654" s="30"/>
      <c r="U654" s="30"/>
      <c r="V654" s="30" t="s">
        <v>27</v>
      </c>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130"/>
      <c r="CP654" s="130"/>
      <c r="CQ654" s="130"/>
      <c r="CR654" s="130"/>
      <c r="CS654" s="130"/>
      <c r="CT654" s="130"/>
      <c r="CU654" s="130"/>
      <c r="CV654" s="130"/>
      <c r="CW654" s="130"/>
      <c r="CX654" s="130"/>
      <c r="CY654" s="30"/>
      <c r="CZ654" s="30"/>
      <c r="DA654" s="30"/>
      <c r="DB654" s="30"/>
      <c r="DC654" s="30"/>
      <c r="DD654" s="30"/>
      <c r="DE654" s="30"/>
      <c r="DF654" s="30"/>
      <c r="DG654" s="30"/>
      <c r="DH654" s="135"/>
      <c r="DI654" s="30"/>
      <c r="DJ654" s="30"/>
      <c r="DK654" s="30"/>
      <c r="DL654" s="30"/>
      <c r="DM654" s="30"/>
      <c r="DN654" s="30"/>
      <c r="DO654" s="30"/>
      <c r="DP654" s="30"/>
      <c r="DQ654" s="30"/>
      <c r="DR654" s="135"/>
      <c r="DS654" s="30"/>
      <c r="DT654" s="30"/>
      <c r="DU654" s="30"/>
      <c r="DV654" s="130"/>
      <c r="DW654" s="130"/>
      <c r="DX654" s="130"/>
      <c r="DY654" s="130"/>
      <c r="DZ654" s="130"/>
      <c r="EA654" s="130"/>
      <c r="EB654" s="130"/>
      <c r="EC654" s="130"/>
      <c r="ED654" s="130"/>
      <c r="EE654" s="130"/>
      <c r="EF654" s="130"/>
      <c r="EG654" s="130"/>
      <c r="EH654" s="130"/>
      <c r="EI654" s="130"/>
      <c r="EJ654" s="130"/>
      <c r="EK654" s="130"/>
      <c r="EL654" s="130"/>
      <c r="EM654" s="130"/>
      <c r="EN654" s="130"/>
      <c r="EO654" s="130"/>
      <c r="EP654" s="30"/>
      <c r="EQ654" s="30"/>
      <c r="ER654" s="30"/>
      <c r="ES654" s="30"/>
      <c r="ET654" s="30"/>
      <c r="EU654" s="30"/>
      <c r="EV654" s="30"/>
      <c r="EW654" s="30"/>
      <c r="EX654" s="30"/>
      <c r="EY654" s="135"/>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152" t="s">
        <v>1066</v>
      </c>
      <c r="GE654" s="152"/>
      <c r="GF654" s="30">
        <v>2</v>
      </c>
      <c r="GG654" s="30">
        <v>2</v>
      </c>
      <c r="GH654" s="30">
        <v>2</v>
      </c>
      <c r="GI654" s="30">
        <v>2</v>
      </c>
      <c r="GJ654" s="23">
        <v>1</v>
      </c>
      <c r="GK654" s="23">
        <v>2</v>
      </c>
      <c r="GL654" s="30">
        <v>2</v>
      </c>
      <c r="GM654" s="30">
        <v>1</v>
      </c>
      <c r="GN654" s="30">
        <v>2</v>
      </c>
      <c r="GO654" s="30">
        <v>2</v>
      </c>
      <c r="GP654" s="30">
        <v>2</v>
      </c>
      <c r="GQ654" s="30">
        <v>2</v>
      </c>
      <c r="GR654" s="30">
        <v>2</v>
      </c>
      <c r="GS654" s="23">
        <v>1</v>
      </c>
      <c r="GT654" s="30">
        <v>2</v>
      </c>
      <c r="GU654" s="30">
        <v>2</v>
      </c>
      <c r="GV654" s="30">
        <v>2</v>
      </c>
      <c r="GW654" s="30"/>
      <c r="GX654" s="30">
        <v>2</v>
      </c>
      <c r="GY654" s="224">
        <f>COUNTIF(GF654:GX654,"2")</f>
        <v>15</v>
      </c>
      <c r="GZ654" s="225">
        <f t="shared" ref="GZ654" si="2209">GY654/(GY654+HA654+HC654+HE654)</f>
        <v>0.83333333333333337</v>
      </c>
      <c r="HA654" s="224">
        <f>COUNTIF(GG654:GX654,"1")</f>
        <v>3</v>
      </c>
      <c r="HB654" s="225">
        <f t="shared" ref="HB654" si="2210">HA654/(GY654+HA654+HC654+HE654)</f>
        <v>0.16666666666666666</v>
      </c>
      <c r="HC654" s="224">
        <f>COUNTIF(GG654:GX654,"0")</f>
        <v>0</v>
      </c>
      <c r="HD654" s="225">
        <f t="shared" ref="HD654" si="2211">HC654/(GY654+HA654+HC654+HE654)</f>
        <v>0</v>
      </c>
      <c r="HE654" s="224">
        <f>COUNTIF(GG654:GX654,"KĐG")</f>
        <v>0</v>
      </c>
      <c r="HF654" s="225">
        <f t="shared" ref="HF654" si="2212">HE654/(GY654+HA654+HC654+HE654)</f>
        <v>0</v>
      </c>
      <c r="HG654" s="226">
        <f t="shared" ref="HG654" si="2213">(((GY654*2)+(HA654*1)+(HC654*0)))/(GY654+HA654+HC654)</f>
        <v>1.8333333333333333</v>
      </c>
      <c r="HH654" s="169" t="str">
        <f t="shared" ref="HH654" si="2214">IF(HF654&gt;=50%,"KĐG",IF(HG654&gt;=1.6,"ĐMT",IF(HG654&gt;=1,"CCG","CĐ")))</f>
        <v>ĐMT</v>
      </c>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130"/>
      <c r="LE654" s="130"/>
      <c r="LF654" s="130"/>
      <c r="LG654" s="130"/>
      <c r="LH654" s="130"/>
      <c r="LI654" s="130"/>
      <c r="LJ654" s="130"/>
      <c r="LK654" s="130"/>
      <c r="LL654" s="130"/>
      <c r="LM654" s="130"/>
      <c r="LN654" s="130"/>
      <c r="LO654" s="130"/>
      <c r="LP654" s="130"/>
      <c r="LQ654" s="130"/>
      <c r="LR654" s="130"/>
      <c r="LS654" s="130"/>
      <c r="LT654" s="130"/>
      <c r="LU654" s="130"/>
      <c r="LV654" s="130"/>
      <c r="LW654" s="130"/>
      <c r="LX654" s="135"/>
      <c r="LY654" s="30"/>
      <c r="LZ654" s="30"/>
      <c r="MA654" s="30"/>
      <c r="MB654" s="30"/>
      <c r="MC654" s="30"/>
      <c r="MD654" s="30"/>
      <c r="ME654" s="30"/>
      <c r="MF654" s="30"/>
      <c r="MG654" s="30"/>
      <c r="MH654" s="30"/>
      <c r="MI654" s="30"/>
      <c r="MJ654" s="30"/>
      <c r="MK654" s="30"/>
      <c r="ML654" s="30"/>
      <c r="MM654" s="30"/>
      <c r="MN654" s="30"/>
      <c r="MO654" s="30"/>
      <c r="MP654" s="30"/>
      <c r="MQ654" s="30"/>
      <c r="MR654" s="30"/>
      <c r="MS654" s="30"/>
      <c r="MT654" s="30"/>
      <c r="MU654" s="30"/>
      <c r="MV654" s="30"/>
      <c r="MW654" s="30"/>
      <c r="MX654" s="30"/>
      <c r="MY654" s="30"/>
      <c r="MZ654" s="30"/>
      <c r="NA654" s="30"/>
      <c r="NB654" s="30"/>
      <c r="NC654" s="135"/>
      <c r="ND654" s="30"/>
      <c r="NE654" s="30"/>
      <c r="NF654" s="30"/>
      <c r="NG654" s="30"/>
      <c r="NH654" s="30"/>
      <c r="NI654" s="30"/>
      <c r="NJ654" s="30"/>
      <c r="NK654" s="30"/>
      <c r="NL654" s="30"/>
      <c r="NM654" s="30"/>
      <c r="NN654" s="30"/>
      <c r="NO654" s="30"/>
      <c r="NP654" s="30"/>
      <c r="NQ654" s="30"/>
      <c r="NR654" s="30"/>
      <c r="NS654" s="30"/>
      <c r="NT654" s="30"/>
      <c r="NU654" s="30"/>
      <c r="NV654" s="30"/>
      <c r="NW654" s="30"/>
      <c r="NX654" s="30"/>
      <c r="NY654" s="30"/>
      <c r="NZ654" s="30"/>
      <c r="OA654" s="30"/>
      <c r="OB654" s="30"/>
      <c r="OC654" s="30"/>
      <c r="OD654" s="30"/>
      <c r="OE654" s="30"/>
      <c r="OF654" s="30"/>
      <c r="OG654" s="30"/>
      <c r="OH654" s="30"/>
      <c r="OI654" s="30"/>
      <c r="OJ654" s="30"/>
      <c r="OK654" s="30"/>
      <c r="OL654" s="30"/>
      <c r="OM654" s="30">
        <f t="shared" si="2178"/>
        <v>1</v>
      </c>
      <c r="ON654" s="98"/>
    </row>
    <row r="655" spans="1:404" ht="33.75" customHeight="1">
      <c r="A655" s="310"/>
      <c r="B655" s="98">
        <v>178</v>
      </c>
      <c r="C655" s="99" t="s">
        <v>456</v>
      </c>
      <c r="D655" s="97" t="s">
        <v>0</v>
      </c>
      <c r="E655" s="24" t="s">
        <v>461</v>
      </c>
      <c r="F655" s="97" t="s">
        <v>2</v>
      </c>
      <c r="G655" s="14"/>
      <c r="H655" s="99" t="s">
        <v>461</v>
      </c>
      <c r="I655" s="57" t="s">
        <v>1324</v>
      </c>
      <c r="J655" s="54"/>
      <c r="K655" s="30" t="s">
        <v>636</v>
      </c>
      <c r="L655" s="30" t="s">
        <v>957</v>
      </c>
      <c r="M655" s="29" t="s">
        <v>987</v>
      </c>
      <c r="N655" s="93" t="s">
        <v>639</v>
      </c>
      <c r="O655" s="301"/>
      <c r="P655" s="54"/>
      <c r="Q655" s="30"/>
      <c r="R655" s="30"/>
      <c r="S655" s="30"/>
      <c r="T655" s="30"/>
      <c r="U655" s="30"/>
      <c r="V655" s="30"/>
      <c r="W655" s="30" t="s">
        <v>27</v>
      </c>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130"/>
      <c r="CP655" s="130"/>
      <c r="CQ655" s="130"/>
      <c r="CR655" s="130"/>
      <c r="CS655" s="130"/>
      <c r="CT655" s="130"/>
      <c r="CU655" s="130"/>
      <c r="CV655" s="130"/>
      <c r="CW655" s="130"/>
      <c r="CX655" s="130"/>
      <c r="CY655" s="30"/>
      <c r="CZ655" s="30"/>
      <c r="DA655" s="30"/>
      <c r="DB655" s="30"/>
      <c r="DC655" s="30"/>
      <c r="DD655" s="30"/>
      <c r="DE655" s="30"/>
      <c r="DF655" s="30"/>
      <c r="DG655" s="30"/>
      <c r="DH655" s="135"/>
      <c r="DI655" s="30"/>
      <c r="DJ655" s="30"/>
      <c r="DK655" s="30"/>
      <c r="DL655" s="30"/>
      <c r="DM655" s="30"/>
      <c r="DN655" s="30"/>
      <c r="DO655" s="30"/>
      <c r="DP655" s="30"/>
      <c r="DQ655" s="30"/>
      <c r="DR655" s="135"/>
      <c r="DS655" s="30"/>
      <c r="DT655" s="30"/>
      <c r="DU655" s="30"/>
      <c r="DV655" s="130"/>
      <c r="DW655" s="130"/>
      <c r="DX655" s="130"/>
      <c r="DY655" s="130"/>
      <c r="DZ655" s="130"/>
      <c r="EA655" s="130"/>
      <c r="EB655" s="130"/>
      <c r="EC655" s="130"/>
      <c r="ED655" s="130"/>
      <c r="EE655" s="130"/>
      <c r="EF655" s="130"/>
      <c r="EG655" s="130"/>
      <c r="EH655" s="130"/>
      <c r="EI655" s="130"/>
      <c r="EJ655" s="130"/>
      <c r="EK655" s="130"/>
      <c r="EL655" s="130"/>
      <c r="EM655" s="130"/>
      <c r="EN655" s="130"/>
      <c r="EO655" s="130"/>
      <c r="EP655" s="30"/>
      <c r="EQ655" s="30"/>
      <c r="ER655" s="30"/>
      <c r="ES655" s="30"/>
      <c r="ET655" s="30"/>
      <c r="EU655" s="30"/>
      <c r="EV655" s="30"/>
      <c r="EW655" s="30"/>
      <c r="EX655" s="30"/>
      <c r="EY655" s="135"/>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152"/>
      <c r="HJ655" s="152"/>
      <c r="HK655" s="152"/>
      <c r="HL655" s="152" t="s">
        <v>1066</v>
      </c>
      <c r="HM655" s="152" t="s">
        <v>1066</v>
      </c>
      <c r="HN655" s="30">
        <v>2</v>
      </c>
      <c r="HO655" s="30">
        <v>1</v>
      </c>
      <c r="HP655" s="30">
        <v>2</v>
      </c>
      <c r="HQ655" s="30">
        <v>2</v>
      </c>
      <c r="HR655" s="23">
        <v>1</v>
      </c>
      <c r="HS655" s="23">
        <v>2</v>
      </c>
      <c r="HT655" s="30">
        <v>2</v>
      </c>
      <c r="HU655" s="30">
        <v>1</v>
      </c>
      <c r="HV655" s="30">
        <v>2</v>
      </c>
      <c r="HW655" s="30">
        <v>2</v>
      </c>
      <c r="HX655" s="30">
        <v>2</v>
      </c>
      <c r="HY655" s="30">
        <v>2</v>
      </c>
      <c r="HZ655" s="30">
        <v>2</v>
      </c>
      <c r="IA655" s="23">
        <v>1</v>
      </c>
      <c r="IB655" s="30">
        <v>2</v>
      </c>
      <c r="IC655" s="30">
        <v>2</v>
      </c>
      <c r="ID655" s="30">
        <v>2</v>
      </c>
      <c r="IE655" s="30"/>
      <c r="IF655" s="30">
        <v>2</v>
      </c>
      <c r="IG655" s="234">
        <f>COUNTIF(HN655:IF655,"2")</f>
        <v>14</v>
      </c>
      <c r="IH655" s="235">
        <f t="shared" ref="IH655" si="2215">IG655/(IG655+II655+IK655+IM655)</f>
        <v>0.77777777777777779</v>
      </c>
      <c r="II655" s="234">
        <f>COUNTIF(HO655:IF655,"1")</f>
        <v>4</v>
      </c>
      <c r="IJ655" s="235">
        <f t="shared" ref="IJ655" si="2216">II655/(IG655+II655+IK655+IM655)</f>
        <v>0.22222222222222221</v>
      </c>
      <c r="IK655" s="234">
        <f>COUNTIF(HO655:IF655,"0")</f>
        <v>0</v>
      </c>
      <c r="IL655" s="235">
        <f t="shared" ref="IL655" si="2217">IK655/(IG655+II655+IK655+IM655)</f>
        <v>0</v>
      </c>
      <c r="IM655" s="234">
        <f>COUNTIF(HO655:IF655,"KĐG")</f>
        <v>0</v>
      </c>
      <c r="IN655" s="235">
        <f t="shared" ref="IN655" si="2218">IM655/(IG655+II655+IK655+IM655)</f>
        <v>0</v>
      </c>
      <c r="IO655" s="236">
        <f t="shared" ref="IO655" si="2219">(((IG655*2)+(II655*1)+(IK655*0)))/(IG655+II655+IK655)</f>
        <v>1.7777777777777777</v>
      </c>
      <c r="IP655" s="169" t="str">
        <f t="shared" ref="IP655" si="2220">IF(IN655&gt;=50%,"KĐG",IF(IO655&gt;=1.6,"ĐMT",IF(IO655&gt;=1,"CCG","CĐ")))</f>
        <v>ĐMT</v>
      </c>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c r="JW655" s="30"/>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130"/>
      <c r="LE655" s="130"/>
      <c r="LF655" s="130"/>
      <c r="LG655" s="130"/>
      <c r="LH655" s="130"/>
      <c r="LI655" s="130"/>
      <c r="LJ655" s="130"/>
      <c r="LK655" s="130"/>
      <c r="LL655" s="130"/>
      <c r="LM655" s="130"/>
      <c r="LN655" s="130"/>
      <c r="LO655" s="130"/>
      <c r="LP655" s="130"/>
      <c r="LQ655" s="130"/>
      <c r="LR655" s="130"/>
      <c r="LS655" s="130"/>
      <c r="LT655" s="130"/>
      <c r="LU655" s="130"/>
      <c r="LV655" s="130"/>
      <c r="LW655" s="130"/>
      <c r="LX655" s="135"/>
      <c r="LY655" s="30"/>
      <c r="LZ655" s="30"/>
      <c r="MA655" s="30"/>
      <c r="MB655" s="30"/>
      <c r="MC655" s="30"/>
      <c r="MD655" s="30"/>
      <c r="ME655" s="30"/>
      <c r="MF655" s="30"/>
      <c r="MG655" s="30"/>
      <c r="MH655" s="30"/>
      <c r="MI655" s="30"/>
      <c r="MJ655" s="30"/>
      <c r="MK655" s="30"/>
      <c r="ML655" s="30"/>
      <c r="MM655" s="30"/>
      <c r="MN655" s="30"/>
      <c r="MO655" s="30"/>
      <c r="MP655" s="30"/>
      <c r="MQ655" s="30"/>
      <c r="MR655" s="30"/>
      <c r="MS655" s="30"/>
      <c r="MT655" s="30"/>
      <c r="MU655" s="30"/>
      <c r="MV655" s="30"/>
      <c r="MW655" s="30"/>
      <c r="MX655" s="30"/>
      <c r="MY655" s="30"/>
      <c r="MZ655" s="30"/>
      <c r="NA655" s="30"/>
      <c r="NB655" s="30"/>
      <c r="NC655" s="135"/>
      <c r="ND655" s="30"/>
      <c r="NE655" s="30"/>
      <c r="NF655" s="30"/>
      <c r="NG655" s="30"/>
      <c r="NH655" s="30"/>
      <c r="NI655" s="30"/>
      <c r="NJ655" s="30"/>
      <c r="NK655" s="30"/>
      <c r="NL655" s="30"/>
      <c r="NM655" s="30"/>
      <c r="NN655" s="30"/>
      <c r="NO655" s="30"/>
      <c r="NP655" s="30"/>
      <c r="NQ655" s="30"/>
      <c r="NR655" s="30"/>
      <c r="NS655" s="30"/>
      <c r="NT655" s="30"/>
      <c r="NU655" s="30"/>
      <c r="NV655" s="30"/>
      <c r="NW655" s="30"/>
      <c r="NX655" s="30"/>
      <c r="NY655" s="30"/>
      <c r="NZ655" s="30"/>
      <c r="OA655" s="30"/>
      <c r="OB655" s="30"/>
      <c r="OC655" s="30"/>
      <c r="OD655" s="30"/>
      <c r="OE655" s="30"/>
      <c r="OF655" s="30"/>
      <c r="OG655" s="30"/>
      <c r="OH655" s="30"/>
      <c r="OI655" s="30"/>
      <c r="OJ655" s="30"/>
      <c r="OK655" s="30"/>
      <c r="OL655" s="30"/>
      <c r="OM655" s="30">
        <f t="shared" si="2178"/>
        <v>1</v>
      </c>
      <c r="ON655" s="51"/>
    </row>
    <row r="656" spans="1:404" ht="133.5" hidden="1" customHeight="1">
      <c r="A656" s="310"/>
      <c r="B656" s="98">
        <v>178</v>
      </c>
      <c r="C656" s="99" t="s">
        <v>456</v>
      </c>
      <c r="D656" s="97" t="s">
        <v>0</v>
      </c>
      <c r="E656" s="24" t="s">
        <v>462</v>
      </c>
      <c r="F656" s="97" t="s">
        <v>2</v>
      </c>
      <c r="G656" s="14"/>
      <c r="H656" s="99" t="s">
        <v>462</v>
      </c>
      <c r="I656" s="57" t="s">
        <v>876</v>
      </c>
      <c r="J656" s="54"/>
      <c r="K656" s="30" t="s">
        <v>636</v>
      </c>
      <c r="L656" s="30" t="s">
        <v>957</v>
      </c>
      <c r="M656" s="29" t="s">
        <v>987</v>
      </c>
      <c r="N656" s="93" t="s">
        <v>639</v>
      </c>
      <c r="O656" s="301"/>
      <c r="P656" s="54"/>
      <c r="Q656" s="30"/>
      <c r="R656" s="30"/>
      <c r="S656" s="30"/>
      <c r="T656" s="30"/>
      <c r="U656" s="30"/>
      <c r="V656" s="30"/>
      <c r="W656" s="30"/>
      <c r="X656" s="30" t="s">
        <v>27</v>
      </c>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130"/>
      <c r="CP656" s="130"/>
      <c r="CQ656" s="130"/>
      <c r="CR656" s="130"/>
      <c r="CS656" s="130"/>
      <c r="CT656" s="130"/>
      <c r="CU656" s="130"/>
      <c r="CV656" s="130"/>
      <c r="CW656" s="130"/>
      <c r="CX656" s="130"/>
      <c r="CY656" s="30"/>
      <c r="CZ656" s="30"/>
      <c r="DA656" s="30"/>
      <c r="DB656" s="30"/>
      <c r="DC656" s="30"/>
      <c r="DD656" s="30"/>
      <c r="DE656" s="30"/>
      <c r="DF656" s="30"/>
      <c r="DG656" s="30"/>
      <c r="DH656" s="135"/>
      <c r="DI656" s="30"/>
      <c r="DJ656" s="30"/>
      <c r="DK656" s="30"/>
      <c r="DL656" s="30"/>
      <c r="DM656" s="30"/>
      <c r="DN656" s="30"/>
      <c r="DO656" s="30"/>
      <c r="DP656" s="30"/>
      <c r="DQ656" s="30"/>
      <c r="DR656" s="135"/>
      <c r="DS656" s="30"/>
      <c r="DT656" s="30"/>
      <c r="DU656" s="30"/>
      <c r="DV656" s="130"/>
      <c r="DW656" s="130"/>
      <c r="DX656" s="130"/>
      <c r="DY656" s="130"/>
      <c r="DZ656" s="130"/>
      <c r="EA656" s="130"/>
      <c r="EB656" s="130"/>
      <c r="EC656" s="130"/>
      <c r="ED656" s="130"/>
      <c r="EE656" s="130"/>
      <c r="EF656" s="130"/>
      <c r="EG656" s="130"/>
      <c r="EH656" s="130"/>
      <c r="EI656" s="130"/>
      <c r="EJ656" s="130"/>
      <c r="EK656" s="130"/>
      <c r="EL656" s="130"/>
      <c r="EM656" s="130"/>
      <c r="EN656" s="130"/>
      <c r="EO656" s="130"/>
      <c r="EP656" s="30"/>
      <c r="EQ656" s="30"/>
      <c r="ER656" s="30"/>
      <c r="ES656" s="30"/>
      <c r="ET656" s="30"/>
      <c r="EU656" s="30"/>
      <c r="EV656" s="30"/>
      <c r="EW656" s="30"/>
      <c r="EX656" s="30"/>
      <c r="EY656" s="135"/>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130"/>
      <c r="LE656" s="130"/>
      <c r="LF656" s="130"/>
      <c r="LG656" s="130"/>
      <c r="LH656" s="130"/>
      <c r="LI656" s="130"/>
      <c r="LJ656" s="130"/>
      <c r="LK656" s="130"/>
      <c r="LL656" s="130"/>
      <c r="LM656" s="130"/>
      <c r="LN656" s="130"/>
      <c r="LO656" s="130"/>
      <c r="LP656" s="130"/>
      <c r="LQ656" s="130"/>
      <c r="LR656" s="130"/>
      <c r="LS656" s="130"/>
      <c r="LT656" s="130"/>
      <c r="LU656" s="130"/>
      <c r="LV656" s="130"/>
      <c r="LW656" s="130"/>
      <c r="LX656" s="135"/>
      <c r="LY656" s="30"/>
      <c r="LZ656" s="30"/>
      <c r="MA656" s="30"/>
      <c r="MB656" s="30"/>
      <c r="MC656" s="30"/>
      <c r="MD656" s="30"/>
      <c r="ME656" s="30"/>
      <c r="MF656" s="30"/>
      <c r="MG656" s="30"/>
      <c r="MH656" s="30"/>
      <c r="MI656" s="30"/>
      <c r="MJ656" s="30"/>
      <c r="MK656" s="30"/>
      <c r="ML656" s="30"/>
      <c r="MM656" s="30"/>
      <c r="MN656" s="30"/>
      <c r="MO656" s="30"/>
      <c r="MP656" s="30"/>
      <c r="MQ656" s="30"/>
      <c r="MR656" s="30"/>
      <c r="MS656" s="30"/>
      <c r="MT656" s="30"/>
      <c r="MU656" s="30"/>
      <c r="MV656" s="30"/>
      <c r="MW656" s="30"/>
      <c r="MX656" s="30"/>
      <c r="MY656" s="30"/>
      <c r="MZ656" s="30"/>
      <c r="NA656" s="30"/>
      <c r="NB656" s="30"/>
      <c r="NC656" s="135"/>
      <c r="ND656" s="30"/>
      <c r="NE656" s="30"/>
      <c r="NF656" s="30"/>
      <c r="NG656" s="30"/>
      <c r="NH656" s="30"/>
      <c r="NI656" s="30"/>
      <c r="NJ656" s="30"/>
      <c r="NK656" s="30"/>
      <c r="NL656" s="30"/>
      <c r="NM656" s="30"/>
      <c r="NN656" s="30"/>
      <c r="NO656" s="30"/>
      <c r="NP656" s="30"/>
      <c r="NQ656" s="30"/>
      <c r="NR656" s="30"/>
      <c r="NS656" s="30"/>
      <c r="NT656" s="30"/>
      <c r="NU656" s="30"/>
      <c r="NV656" s="30"/>
      <c r="NW656" s="30"/>
      <c r="NX656" s="30"/>
      <c r="NY656" s="30"/>
      <c r="NZ656" s="30"/>
      <c r="OA656" s="30"/>
      <c r="OB656" s="30"/>
      <c r="OC656" s="30"/>
      <c r="OD656" s="30"/>
      <c r="OE656" s="30"/>
      <c r="OF656" s="30"/>
      <c r="OG656" s="30"/>
      <c r="OH656" s="30"/>
      <c r="OI656" s="30"/>
      <c r="OJ656" s="30"/>
      <c r="OK656" s="30"/>
      <c r="OL656" s="30"/>
      <c r="OM656" s="30">
        <f t="shared" si="2178"/>
        <v>1</v>
      </c>
      <c r="ON656" s="51"/>
    </row>
    <row r="657" spans="1:404" ht="93" hidden="1" customHeight="1">
      <c r="A657" s="310"/>
      <c r="B657" s="98">
        <v>178</v>
      </c>
      <c r="C657" s="99" t="s">
        <v>456</v>
      </c>
      <c r="D657" s="97" t="s">
        <v>0</v>
      </c>
      <c r="E657" s="99" t="s">
        <v>875</v>
      </c>
      <c r="F657" s="97" t="s">
        <v>2</v>
      </c>
      <c r="G657" s="97"/>
      <c r="H657" s="99" t="s">
        <v>875</v>
      </c>
      <c r="I657" s="57" t="s">
        <v>878</v>
      </c>
      <c r="J657" s="100"/>
      <c r="K657" s="30" t="s">
        <v>636</v>
      </c>
      <c r="L657" s="30" t="s">
        <v>957</v>
      </c>
      <c r="M657" s="29" t="s">
        <v>987</v>
      </c>
      <c r="N657" s="93" t="s">
        <v>639</v>
      </c>
      <c r="O657" s="301"/>
      <c r="P657" s="100"/>
      <c r="Q657" s="30"/>
      <c r="R657" s="30"/>
      <c r="S657" s="30"/>
      <c r="T657" s="30"/>
      <c r="U657" s="30"/>
      <c r="V657" s="30"/>
      <c r="W657" s="30"/>
      <c r="X657" s="30"/>
      <c r="Y657" s="30" t="s">
        <v>27</v>
      </c>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130"/>
      <c r="CP657" s="130"/>
      <c r="CQ657" s="130"/>
      <c r="CR657" s="130"/>
      <c r="CS657" s="130"/>
      <c r="CT657" s="130"/>
      <c r="CU657" s="130"/>
      <c r="CV657" s="130"/>
      <c r="CW657" s="130"/>
      <c r="CX657" s="130"/>
      <c r="CY657" s="30"/>
      <c r="CZ657" s="30"/>
      <c r="DA657" s="30"/>
      <c r="DB657" s="30"/>
      <c r="DC657" s="30"/>
      <c r="DD657" s="30"/>
      <c r="DE657" s="30"/>
      <c r="DF657" s="30"/>
      <c r="DG657" s="30"/>
      <c r="DH657" s="135"/>
      <c r="DI657" s="30"/>
      <c r="DJ657" s="30"/>
      <c r="DK657" s="30"/>
      <c r="DL657" s="30"/>
      <c r="DM657" s="30"/>
      <c r="DN657" s="30"/>
      <c r="DO657" s="30"/>
      <c r="DP657" s="30"/>
      <c r="DQ657" s="30"/>
      <c r="DR657" s="135"/>
      <c r="DS657" s="30"/>
      <c r="DT657" s="30"/>
      <c r="DU657" s="30"/>
      <c r="DV657" s="130"/>
      <c r="DW657" s="130"/>
      <c r="DX657" s="130"/>
      <c r="DY657" s="130"/>
      <c r="DZ657" s="130"/>
      <c r="EA657" s="130"/>
      <c r="EB657" s="130"/>
      <c r="EC657" s="130"/>
      <c r="ED657" s="130"/>
      <c r="EE657" s="130"/>
      <c r="EF657" s="130"/>
      <c r="EG657" s="130"/>
      <c r="EH657" s="130"/>
      <c r="EI657" s="130"/>
      <c r="EJ657" s="130"/>
      <c r="EK657" s="130"/>
      <c r="EL657" s="130"/>
      <c r="EM657" s="130"/>
      <c r="EN657" s="130"/>
      <c r="EO657" s="130"/>
      <c r="EP657" s="30"/>
      <c r="EQ657" s="30"/>
      <c r="ER657" s="30"/>
      <c r="ES657" s="30"/>
      <c r="ET657" s="30"/>
      <c r="EU657" s="30"/>
      <c r="EV657" s="30"/>
      <c r="EW657" s="30"/>
      <c r="EX657" s="30"/>
      <c r="EY657" s="135"/>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c r="JW657" s="30"/>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130"/>
      <c r="LE657" s="130"/>
      <c r="LF657" s="130"/>
      <c r="LG657" s="130"/>
      <c r="LH657" s="130"/>
      <c r="LI657" s="130"/>
      <c r="LJ657" s="130"/>
      <c r="LK657" s="130"/>
      <c r="LL657" s="130"/>
      <c r="LM657" s="130"/>
      <c r="LN657" s="130"/>
      <c r="LO657" s="130"/>
      <c r="LP657" s="130"/>
      <c r="LQ657" s="130"/>
      <c r="LR657" s="130"/>
      <c r="LS657" s="130"/>
      <c r="LT657" s="130"/>
      <c r="LU657" s="130"/>
      <c r="LV657" s="130"/>
      <c r="LW657" s="130"/>
      <c r="LX657" s="135"/>
      <c r="LY657" s="30"/>
      <c r="LZ657" s="30"/>
      <c r="MA657" s="30"/>
      <c r="MB657" s="30"/>
      <c r="MC657" s="30"/>
      <c r="MD657" s="30"/>
      <c r="ME657" s="30"/>
      <c r="MF657" s="30"/>
      <c r="MG657" s="30"/>
      <c r="MH657" s="30"/>
      <c r="MI657" s="30"/>
      <c r="MJ657" s="30"/>
      <c r="MK657" s="30"/>
      <c r="ML657" s="30"/>
      <c r="MM657" s="30"/>
      <c r="MN657" s="30"/>
      <c r="MO657" s="30"/>
      <c r="MP657" s="30"/>
      <c r="MQ657" s="30"/>
      <c r="MR657" s="30"/>
      <c r="MS657" s="30"/>
      <c r="MT657" s="30"/>
      <c r="MU657" s="30"/>
      <c r="MV657" s="30"/>
      <c r="MW657" s="30"/>
      <c r="MX657" s="30"/>
      <c r="MY657" s="30"/>
      <c r="MZ657" s="30"/>
      <c r="NA657" s="30"/>
      <c r="NB657" s="30"/>
      <c r="NC657" s="135"/>
      <c r="ND657" s="30"/>
      <c r="NE657" s="30"/>
      <c r="NF657" s="30"/>
      <c r="NG657" s="30"/>
      <c r="NH657" s="30"/>
      <c r="NI657" s="30"/>
      <c r="NJ657" s="30"/>
      <c r="NK657" s="30"/>
      <c r="NL657" s="30"/>
      <c r="NM657" s="30"/>
      <c r="NN657" s="30"/>
      <c r="NO657" s="30"/>
      <c r="NP657" s="30"/>
      <c r="NQ657" s="30"/>
      <c r="NR657" s="30"/>
      <c r="NS657" s="30"/>
      <c r="NT657" s="30"/>
      <c r="NU657" s="30"/>
      <c r="NV657" s="30"/>
      <c r="NW657" s="30"/>
      <c r="NX657" s="30"/>
      <c r="NY657" s="30"/>
      <c r="NZ657" s="30"/>
      <c r="OA657" s="30"/>
      <c r="OB657" s="30"/>
      <c r="OC657" s="30"/>
      <c r="OD657" s="30"/>
      <c r="OE657" s="30"/>
      <c r="OF657" s="30"/>
      <c r="OG657" s="30"/>
      <c r="OH657" s="30"/>
      <c r="OI657" s="30"/>
      <c r="OJ657" s="30"/>
      <c r="OK657" s="30"/>
      <c r="OL657" s="30"/>
      <c r="OM657" s="30">
        <f t="shared" si="2178"/>
        <v>1</v>
      </c>
      <c r="ON657" s="98"/>
    </row>
    <row r="658" spans="1:404" ht="70.5" hidden="1" customHeight="1">
      <c r="A658" s="310"/>
      <c r="B658" s="98">
        <v>178</v>
      </c>
      <c r="C658" s="99" t="s">
        <v>456</v>
      </c>
      <c r="D658" s="97" t="s">
        <v>0</v>
      </c>
      <c r="E658" s="99" t="s">
        <v>874</v>
      </c>
      <c r="F658" s="97" t="s">
        <v>2</v>
      </c>
      <c r="G658" s="97"/>
      <c r="H658" s="99" t="s">
        <v>874</v>
      </c>
      <c r="I658" s="57" t="s">
        <v>877</v>
      </c>
      <c r="J658" s="100"/>
      <c r="K658" s="30" t="s">
        <v>636</v>
      </c>
      <c r="L658" s="30" t="s">
        <v>957</v>
      </c>
      <c r="M658" s="29" t="s">
        <v>987</v>
      </c>
      <c r="N658" s="93" t="s">
        <v>639</v>
      </c>
      <c r="O658" s="301"/>
      <c r="P658" s="100"/>
      <c r="Q658" s="30"/>
      <c r="R658" s="30"/>
      <c r="S658" s="30"/>
      <c r="T658" s="30"/>
      <c r="U658" s="30"/>
      <c r="V658" s="30"/>
      <c r="W658" s="30"/>
      <c r="X658" s="30"/>
      <c r="Y658" s="30"/>
      <c r="Z658" s="30" t="s">
        <v>27</v>
      </c>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130"/>
      <c r="CP658" s="130"/>
      <c r="CQ658" s="130"/>
      <c r="CR658" s="130"/>
      <c r="CS658" s="130"/>
      <c r="CT658" s="130"/>
      <c r="CU658" s="130"/>
      <c r="CV658" s="130"/>
      <c r="CW658" s="130"/>
      <c r="CX658" s="130"/>
      <c r="CY658" s="30"/>
      <c r="CZ658" s="30"/>
      <c r="DA658" s="30"/>
      <c r="DB658" s="30"/>
      <c r="DC658" s="30"/>
      <c r="DD658" s="30"/>
      <c r="DE658" s="30"/>
      <c r="DF658" s="30"/>
      <c r="DG658" s="30"/>
      <c r="DH658" s="135"/>
      <c r="DI658" s="30"/>
      <c r="DJ658" s="30"/>
      <c r="DK658" s="30"/>
      <c r="DL658" s="30"/>
      <c r="DM658" s="30"/>
      <c r="DN658" s="30"/>
      <c r="DO658" s="30"/>
      <c r="DP658" s="30"/>
      <c r="DQ658" s="30"/>
      <c r="DR658" s="135"/>
      <c r="DS658" s="30"/>
      <c r="DT658" s="30"/>
      <c r="DU658" s="30"/>
      <c r="DV658" s="130"/>
      <c r="DW658" s="130"/>
      <c r="DX658" s="130"/>
      <c r="DY658" s="130"/>
      <c r="DZ658" s="130"/>
      <c r="EA658" s="130"/>
      <c r="EB658" s="130"/>
      <c r="EC658" s="130"/>
      <c r="ED658" s="130"/>
      <c r="EE658" s="130"/>
      <c r="EF658" s="130"/>
      <c r="EG658" s="130"/>
      <c r="EH658" s="130"/>
      <c r="EI658" s="130"/>
      <c r="EJ658" s="130"/>
      <c r="EK658" s="130"/>
      <c r="EL658" s="130"/>
      <c r="EM658" s="130"/>
      <c r="EN658" s="130"/>
      <c r="EO658" s="130"/>
      <c r="EP658" s="30"/>
      <c r="EQ658" s="30"/>
      <c r="ER658" s="30"/>
      <c r="ES658" s="30"/>
      <c r="ET658" s="30"/>
      <c r="EU658" s="30"/>
      <c r="EV658" s="30"/>
      <c r="EW658" s="30"/>
      <c r="EX658" s="30"/>
      <c r="EY658" s="135"/>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130"/>
      <c r="LE658" s="130"/>
      <c r="LF658" s="130"/>
      <c r="LG658" s="130"/>
      <c r="LH658" s="130"/>
      <c r="LI658" s="130"/>
      <c r="LJ658" s="130"/>
      <c r="LK658" s="130"/>
      <c r="LL658" s="130"/>
      <c r="LM658" s="130"/>
      <c r="LN658" s="130"/>
      <c r="LO658" s="130"/>
      <c r="LP658" s="130"/>
      <c r="LQ658" s="130"/>
      <c r="LR658" s="130"/>
      <c r="LS658" s="130"/>
      <c r="LT658" s="130"/>
      <c r="LU658" s="130"/>
      <c r="LV658" s="130"/>
      <c r="LW658" s="130"/>
      <c r="LX658" s="135"/>
      <c r="LY658" s="30"/>
      <c r="LZ658" s="30"/>
      <c r="MA658" s="30"/>
      <c r="MB658" s="30"/>
      <c r="MC658" s="30"/>
      <c r="MD658" s="30"/>
      <c r="ME658" s="30"/>
      <c r="MF658" s="30"/>
      <c r="MG658" s="30"/>
      <c r="MH658" s="30"/>
      <c r="MI658" s="30"/>
      <c r="MJ658" s="30"/>
      <c r="MK658" s="30"/>
      <c r="ML658" s="30"/>
      <c r="MM658" s="30"/>
      <c r="MN658" s="30"/>
      <c r="MO658" s="30"/>
      <c r="MP658" s="30"/>
      <c r="MQ658" s="30"/>
      <c r="MR658" s="30"/>
      <c r="MS658" s="30"/>
      <c r="MT658" s="30"/>
      <c r="MU658" s="30"/>
      <c r="MV658" s="30"/>
      <c r="MW658" s="30"/>
      <c r="MX658" s="30"/>
      <c r="MY658" s="30"/>
      <c r="MZ658" s="30"/>
      <c r="NA658" s="30"/>
      <c r="NB658" s="30"/>
      <c r="NC658" s="135"/>
      <c r="ND658" s="30"/>
      <c r="NE658" s="30"/>
      <c r="NF658" s="30"/>
      <c r="NG658" s="30"/>
      <c r="NH658" s="30"/>
      <c r="NI658" s="30"/>
      <c r="NJ658" s="30"/>
      <c r="NK658" s="30"/>
      <c r="NL658" s="30"/>
      <c r="NM658" s="30"/>
      <c r="NN658" s="30"/>
      <c r="NO658" s="30"/>
      <c r="NP658" s="30"/>
      <c r="NQ658" s="30"/>
      <c r="NR658" s="30"/>
      <c r="NS658" s="30"/>
      <c r="NT658" s="30"/>
      <c r="NU658" s="30"/>
      <c r="NV658" s="30"/>
      <c r="NW658" s="30"/>
      <c r="NX658" s="30"/>
      <c r="NY658" s="30"/>
      <c r="NZ658" s="30"/>
      <c r="OA658" s="30"/>
      <c r="OB658" s="30"/>
      <c r="OC658" s="30"/>
      <c r="OD658" s="30"/>
      <c r="OE658" s="30"/>
      <c r="OF658" s="30"/>
      <c r="OG658" s="30"/>
      <c r="OH658" s="30"/>
      <c r="OI658" s="30"/>
      <c r="OJ658" s="30"/>
      <c r="OK658" s="30"/>
      <c r="OL658" s="30"/>
      <c r="OM658" s="30">
        <f t="shared" si="2178"/>
        <v>1</v>
      </c>
      <c r="ON658" s="98"/>
    </row>
    <row r="659" spans="1:404" ht="84" hidden="1" customHeight="1">
      <c r="A659" s="311"/>
      <c r="B659" s="98">
        <v>178</v>
      </c>
      <c r="C659" s="99" t="s">
        <v>456</v>
      </c>
      <c r="D659" s="97" t="s">
        <v>0</v>
      </c>
      <c r="E659" s="24" t="s">
        <v>463</v>
      </c>
      <c r="F659" s="97" t="s">
        <v>2</v>
      </c>
      <c r="G659" s="14"/>
      <c r="H659" s="99" t="s">
        <v>463</v>
      </c>
      <c r="I659" s="57" t="s">
        <v>879</v>
      </c>
      <c r="J659" s="54"/>
      <c r="K659" s="30" t="s">
        <v>636</v>
      </c>
      <c r="L659" s="30" t="s">
        <v>957</v>
      </c>
      <c r="M659" s="29" t="s">
        <v>987</v>
      </c>
      <c r="N659" s="93" t="s">
        <v>639</v>
      </c>
      <c r="O659" s="302"/>
      <c r="P659" s="54"/>
      <c r="Q659" s="30"/>
      <c r="R659" s="30"/>
      <c r="S659" s="30"/>
      <c r="T659" s="30"/>
      <c r="U659" s="30"/>
      <c r="V659" s="30"/>
      <c r="W659" s="30"/>
      <c r="X659" s="30"/>
      <c r="Y659" s="30"/>
      <c r="Z659" s="30"/>
      <c r="AA659" s="30" t="s">
        <v>27</v>
      </c>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130"/>
      <c r="CP659" s="130"/>
      <c r="CQ659" s="130"/>
      <c r="CR659" s="130"/>
      <c r="CS659" s="130"/>
      <c r="CT659" s="130"/>
      <c r="CU659" s="130"/>
      <c r="CV659" s="130"/>
      <c r="CW659" s="130"/>
      <c r="CX659" s="130"/>
      <c r="CY659" s="30"/>
      <c r="CZ659" s="30"/>
      <c r="DA659" s="30"/>
      <c r="DB659" s="30"/>
      <c r="DC659" s="30"/>
      <c r="DD659" s="30"/>
      <c r="DE659" s="30"/>
      <c r="DF659" s="30"/>
      <c r="DG659" s="30"/>
      <c r="DH659" s="135"/>
      <c r="DI659" s="30"/>
      <c r="DJ659" s="30"/>
      <c r="DK659" s="30"/>
      <c r="DL659" s="30"/>
      <c r="DM659" s="30"/>
      <c r="DN659" s="30"/>
      <c r="DO659" s="30"/>
      <c r="DP659" s="30"/>
      <c r="DQ659" s="30"/>
      <c r="DR659" s="135"/>
      <c r="DS659" s="30"/>
      <c r="DT659" s="30"/>
      <c r="DU659" s="30"/>
      <c r="DV659" s="130"/>
      <c r="DW659" s="130"/>
      <c r="DX659" s="130"/>
      <c r="DY659" s="130"/>
      <c r="DZ659" s="130"/>
      <c r="EA659" s="130"/>
      <c r="EB659" s="130"/>
      <c r="EC659" s="130"/>
      <c r="ED659" s="130"/>
      <c r="EE659" s="130"/>
      <c r="EF659" s="130"/>
      <c r="EG659" s="130"/>
      <c r="EH659" s="130"/>
      <c r="EI659" s="130"/>
      <c r="EJ659" s="130"/>
      <c r="EK659" s="130"/>
      <c r="EL659" s="130"/>
      <c r="EM659" s="130"/>
      <c r="EN659" s="130"/>
      <c r="EO659" s="130"/>
      <c r="EP659" s="30"/>
      <c r="EQ659" s="30"/>
      <c r="ER659" s="30"/>
      <c r="ES659" s="30"/>
      <c r="ET659" s="30"/>
      <c r="EU659" s="30"/>
      <c r="EV659" s="30"/>
      <c r="EW659" s="30"/>
      <c r="EX659" s="30"/>
      <c r="EY659" s="135"/>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c r="IM659" s="30"/>
      <c r="IN659" s="30"/>
      <c r="IO659" s="30"/>
      <c r="IP659" s="30"/>
      <c r="IQ659" s="30"/>
      <c r="IR659" s="30"/>
      <c r="IS659" s="30"/>
      <c r="IT659" s="30"/>
      <c r="IU659" s="30"/>
      <c r="IV659" s="30"/>
      <c r="IW659" s="30"/>
      <c r="IX659" s="30"/>
      <c r="IY659" s="30"/>
      <c r="IZ659" s="30"/>
      <c r="JA659" s="30"/>
      <c r="JB659" s="30"/>
      <c r="JC659" s="30"/>
      <c r="JD659" s="30"/>
      <c r="JE659" s="30"/>
      <c r="JF659" s="30"/>
      <c r="JG659" s="30"/>
      <c r="JH659" s="30"/>
      <c r="JI659" s="30"/>
      <c r="JJ659" s="30"/>
      <c r="JK659" s="30"/>
      <c r="JL659" s="30"/>
      <c r="JM659" s="30"/>
      <c r="JN659" s="30"/>
      <c r="JO659" s="30"/>
      <c r="JP659" s="30"/>
      <c r="JQ659" s="30"/>
      <c r="JR659" s="30"/>
      <c r="JS659" s="30"/>
      <c r="JT659" s="30"/>
      <c r="JU659" s="30"/>
      <c r="JV659" s="30"/>
      <c r="JW659" s="30"/>
      <c r="JX659" s="30"/>
      <c r="JY659" s="30"/>
      <c r="JZ659" s="30"/>
      <c r="KA659" s="30"/>
      <c r="KB659" s="30"/>
      <c r="KC659" s="30"/>
      <c r="KD659" s="30"/>
      <c r="KE659" s="30"/>
      <c r="KF659" s="30"/>
      <c r="KG659" s="30"/>
      <c r="KH659" s="30"/>
      <c r="KI659" s="30"/>
      <c r="KJ659" s="30"/>
      <c r="KK659" s="30"/>
      <c r="KL659" s="30"/>
      <c r="KM659" s="30"/>
      <c r="KN659" s="30"/>
      <c r="KO659" s="30"/>
      <c r="KP659" s="30"/>
      <c r="KQ659" s="30"/>
      <c r="KR659" s="30"/>
      <c r="KS659" s="30"/>
      <c r="KT659" s="30"/>
      <c r="KU659" s="30"/>
      <c r="KV659" s="30"/>
      <c r="KW659" s="30"/>
      <c r="KX659" s="30"/>
      <c r="KY659" s="30"/>
      <c r="KZ659" s="30"/>
      <c r="LA659" s="30"/>
      <c r="LB659" s="30"/>
      <c r="LC659" s="30"/>
      <c r="LD659" s="130"/>
      <c r="LE659" s="130"/>
      <c r="LF659" s="130"/>
      <c r="LG659" s="130"/>
      <c r="LH659" s="130"/>
      <c r="LI659" s="130"/>
      <c r="LJ659" s="130"/>
      <c r="LK659" s="130"/>
      <c r="LL659" s="130"/>
      <c r="LM659" s="130"/>
      <c r="LN659" s="130"/>
      <c r="LO659" s="130"/>
      <c r="LP659" s="130"/>
      <c r="LQ659" s="130"/>
      <c r="LR659" s="130"/>
      <c r="LS659" s="130"/>
      <c r="LT659" s="130"/>
      <c r="LU659" s="130"/>
      <c r="LV659" s="130"/>
      <c r="LW659" s="130"/>
      <c r="LX659" s="135"/>
      <c r="LY659" s="30"/>
      <c r="LZ659" s="30"/>
      <c r="MA659" s="30"/>
      <c r="MB659" s="30"/>
      <c r="MC659" s="30"/>
      <c r="MD659" s="30"/>
      <c r="ME659" s="30"/>
      <c r="MF659" s="30"/>
      <c r="MG659" s="30"/>
      <c r="MH659" s="30"/>
      <c r="MI659" s="30"/>
      <c r="MJ659" s="30"/>
      <c r="MK659" s="30"/>
      <c r="ML659" s="30"/>
      <c r="MM659" s="30"/>
      <c r="MN659" s="30"/>
      <c r="MO659" s="30"/>
      <c r="MP659" s="30"/>
      <c r="MQ659" s="30"/>
      <c r="MR659" s="30"/>
      <c r="MS659" s="30"/>
      <c r="MT659" s="30"/>
      <c r="MU659" s="30"/>
      <c r="MV659" s="30"/>
      <c r="MW659" s="30"/>
      <c r="MX659" s="30"/>
      <c r="MY659" s="30"/>
      <c r="MZ659" s="30"/>
      <c r="NA659" s="30"/>
      <c r="NB659" s="30"/>
      <c r="NC659" s="135"/>
      <c r="ND659" s="30"/>
      <c r="NE659" s="30"/>
      <c r="NF659" s="30"/>
      <c r="NG659" s="30"/>
      <c r="NH659" s="30"/>
      <c r="NI659" s="30"/>
      <c r="NJ659" s="30"/>
      <c r="NK659" s="30"/>
      <c r="NL659" s="30"/>
      <c r="NM659" s="30"/>
      <c r="NN659" s="30"/>
      <c r="NO659" s="30"/>
      <c r="NP659" s="30"/>
      <c r="NQ659" s="30"/>
      <c r="NR659" s="30"/>
      <c r="NS659" s="30"/>
      <c r="NT659" s="30"/>
      <c r="NU659" s="30"/>
      <c r="NV659" s="30"/>
      <c r="NW659" s="30"/>
      <c r="NX659" s="30"/>
      <c r="NY659" s="30"/>
      <c r="NZ659" s="30"/>
      <c r="OA659" s="30"/>
      <c r="OB659" s="30"/>
      <c r="OC659" s="30"/>
      <c r="OD659" s="30"/>
      <c r="OE659" s="30"/>
      <c r="OF659" s="30"/>
      <c r="OG659" s="30"/>
      <c r="OH659" s="30"/>
      <c r="OI659" s="30"/>
      <c r="OJ659" s="30"/>
      <c r="OK659" s="30"/>
      <c r="OL659" s="30"/>
      <c r="OM659" s="30">
        <f t="shared" si="2178"/>
        <v>1</v>
      </c>
      <c r="ON659" s="51"/>
    </row>
    <row r="660" spans="1:404" ht="40.5" hidden="1" customHeight="1">
      <c r="A660" s="317">
        <v>572</v>
      </c>
      <c r="B660" s="98">
        <v>179</v>
      </c>
      <c r="C660" s="99" t="s">
        <v>464</v>
      </c>
      <c r="D660" s="97" t="s">
        <v>3</v>
      </c>
      <c r="E660" s="24" t="s">
        <v>465</v>
      </c>
      <c r="F660" s="97" t="s">
        <v>3</v>
      </c>
      <c r="G660" s="14"/>
      <c r="H660" s="99" t="s">
        <v>465</v>
      </c>
      <c r="I660" s="57" t="s">
        <v>1107</v>
      </c>
      <c r="J660" s="54"/>
      <c r="K660" s="30" t="s">
        <v>636</v>
      </c>
      <c r="L660" s="30" t="s">
        <v>957</v>
      </c>
      <c r="M660" s="29" t="s">
        <v>987</v>
      </c>
      <c r="N660" s="93" t="s">
        <v>639</v>
      </c>
      <c r="O660" s="300" t="s">
        <v>27</v>
      </c>
      <c r="P660" s="357">
        <v>1</v>
      </c>
      <c r="Q660" s="30" t="s">
        <v>27</v>
      </c>
      <c r="R660" s="30"/>
      <c r="S660" s="30"/>
      <c r="T660" s="30"/>
      <c r="U660" s="30"/>
      <c r="V660" s="30"/>
      <c r="W660" s="30"/>
      <c r="X660" s="30"/>
      <c r="Y660" s="30"/>
      <c r="Z660" s="30"/>
      <c r="AA660" s="30"/>
      <c r="AB660" s="152" t="s">
        <v>1068</v>
      </c>
      <c r="AC660" s="152" t="s">
        <v>1089</v>
      </c>
      <c r="AD660" s="152" t="s">
        <v>1068</v>
      </c>
      <c r="AE660" s="30">
        <v>1</v>
      </c>
      <c r="AF660" s="30">
        <v>1</v>
      </c>
      <c r="AG660" s="30">
        <v>2</v>
      </c>
      <c r="AH660" s="30">
        <v>2</v>
      </c>
      <c r="AI660" s="23">
        <v>1</v>
      </c>
      <c r="AJ660" s="23">
        <v>1</v>
      </c>
      <c r="AK660" s="30">
        <v>1</v>
      </c>
      <c r="AL660" s="30">
        <v>2</v>
      </c>
      <c r="AM660" s="30">
        <v>2</v>
      </c>
      <c r="AN660" s="30">
        <v>2</v>
      </c>
      <c r="AO660" s="30">
        <v>2</v>
      </c>
      <c r="AP660" s="23">
        <v>2</v>
      </c>
      <c r="AQ660" s="30">
        <v>2</v>
      </c>
      <c r="AR660" s="23">
        <v>1</v>
      </c>
      <c r="AS660" s="30">
        <v>2</v>
      </c>
      <c r="AT660" s="30">
        <v>2</v>
      </c>
      <c r="AU660" s="30">
        <v>2</v>
      </c>
      <c r="AV660" s="30">
        <v>2</v>
      </c>
      <c r="AW660" s="173">
        <f>COUNTIF(AE660:AV660,"2")</f>
        <v>12</v>
      </c>
      <c r="AX660" s="174">
        <f t="shared" ref="AX660" si="2221">AW660/(AW660+AY660+BA660+BC660)</f>
        <v>0.66666666666666663</v>
      </c>
      <c r="AY660" s="173">
        <f>COUNTIF(AE660:AV660,"1")</f>
        <v>6</v>
      </c>
      <c r="AZ660" s="174">
        <f t="shared" ref="AZ660" si="2222">AY660/(AW660+AY660+BA660+BC660)</f>
        <v>0.33333333333333331</v>
      </c>
      <c r="BA660" s="173">
        <f>COUNTIF(AE660:AV660,"0")</f>
        <v>0</v>
      </c>
      <c r="BB660" s="174">
        <f t="shared" ref="BB660" si="2223">BA660/(AW660+AY660+BA660+BC660)</f>
        <v>0</v>
      </c>
      <c r="BC660" s="173">
        <f>COUNTIF(AE660:AV660,"KĐG")</f>
        <v>0</v>
      </c>
      <c r="BD660" s="174">
        <f t="shared" ref="BD660" si="2224">BC660/(AW660+AY660+BA660+BC660)</f>
        <v>0</v>
      </c>
      <c r="BE660" s="175">
        <f t="shared" ref="BE660" si="2225">(((AW660*2)+(AY660*1)+(BA660*0)))/(AW660+AY660+BA660)</f>
        <v>1.6666666666666667</v>
      </c>
      <c r="BF660" s="169" t="str">
        <f t="shared" ref="BF660" si="2226">IF(BD660&gt;=50%,"KĐG",IF(BE660&gt;=1.6,"ĐMT",IF(BE660&gt;=1,"CCG","CĐ")))</f>
        <v>ĐMT</v>
      </c>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130"/>
      <c r="CP660" s="130"/>
      <c r="CQ660" s="130"/>
      <c r="CR660" s="130"/>
      <c r="CS660" s="130"/>
      <c r="CT660" s="130"/>
      <c r="CU660" s="130"/>
      <c r="CV660" s="130"/>
      <c r="CW660" s="130"/>
      <c r="CX660" s="130"/>
      <c r="CY660" s="30"/>
      <c r="CZ660" s="30"/>
      <c r="DA660" s="30"/>
      <c r="DB660" s="30"/>
      <c r="DC660" s="30"/>
      <c r="DD660" s="30"/>
      <c r="DE660" s="30"/>
      <c r="DF660" s="30"/>
      <c r="DG660" s="30"/>
      <c r="DH660" s="135"/>
      <c r="DI660" s="30"/>
      <c r="DJ660" s="30"/>
      <c r="DK660" s="30"/>
      <c r="DL660" s="30"/>
      <c r="DM660" s="30"/>
      <c r="DN660" s="30"/>
      <c r="DO660" s="30"/>
      <c r="DP660" s="30"/>
      <c r="DQ660" s="30"/>
      <c r="DR660" s="135"/>
      <c r="DS660" s="30"/>
      <c r="DT660" s="30"/>
      <c r="DU660" s="30"/>
      <c r="DV660" s="130"/>
      <c r="DW660" s="130"/>
      <c r="DX660" s="130"/>
      <c r="DY660" s="130"/>
      <c r="DZ660" s="130"/>
      <c r="EA660" s="130"/>
      <c r="EB660" s="130"/>
      <c r="EC660" s="130"/>
      <c r="ED660" s="130"/>
      <c r="EE660" s="130"/>
      <c r="EF660" s="130"/>
      <c r="EG660" s="130"/>
      <c r="EH660" s="130"/>
      <c r="EI660" s="130"/>
      <c r="EJ660" s="130"/>
      <c r="EK660" s="130"/>
      <c r="EL660" s="130"/>
      <c r="EM660" s="130"/>
      <c r="EN660" s="130"/>
      <c r="EO660" s="130"/>
      <c r="EP660" s="30"/>
      <c r="EQ660" s="30"/>
      <c r="ER660" s="30"/>
      <c r="ES660" s="30"/>
      <c r="ET660" s="30"/>
      <c r="EU660" s="30"/>
      <c r="EV660" s="30"/>
      <c r="EW660" s="30"/>
      <c r="EX660" s="30"/>
      <c r="EY660" s="135"/>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130"/>
      <c r="LE660" s="130"/>
      <c r="LF660" s="130"/>
      <c r="LG660" s="130"/>
      <c r="LH660" s="130"/>
      <c r="LI660" s="130"/>
      <c r="LJ660" s="130"/>
      <c r="LK660" s="130"/>
      <c r="LL660" s="130"/>
      <c r="LM660" s="130"/>
      <c r="LN660" s="130"/>
      <c r="LO660" s="130"/>
      <c r="LP660" s="130"/>
      <c r="LQ660" s="130"/>
      <c r="LR660" s="130"/>
      <c r="LS660" s="130"/>
      <c r="LT660" s="130"/>
      <c r="LU660" s="130"/>
      <c r="LV660" s="130"/>
      <c r="LW660" s="130"/>
      <c r="LX660" s="135"/>
      <c r="LY660" s="30"/>
      <c r="LZ660" s="30"/>
      <c r="MA660" s="30"/>
      <c r="MB660" s="30"/>
      <c r="MC660" s="30"/>
      <c r="MD660" s="30"/>
      <c r="ME660" s="30"/>
      <c r="MF660" s="30"/>
      <c r="MG660" s="30"/>
      <c r="MH660" s="30"/>
      <c r="MI660" s="30"/>
      <c r="MJ660" s="30"/>
      <c r="MK660" s="30"/>
      <c r="ML660" s="30"/>
      <c r="MM660" s="30"/>
      <c r="MN660" s="30"/>
      <c r="MO660" s="30"/>
      <c r="MP660" s="30"/>
      <c r="MQ660" s="30"/>
      <c r="MR660" s="30"/>
      <c r="MS660" s="30"/>
      <c r="MT660" s="30"/>
      <c r="MU660" s="30"/>
      <c r="MV660" s="30"/>
      <c r="MW660" s="30"/>
      <c r="MX660" s="30"/>
      <c r="MY660" s="30"/>
      <c r="MZ660" s="30"/>
      <c r="NA660" s="30"/>
      <c r="NB660" s="30"/>
      <c r="NC660" s="135"/>
      <c r="ND660" s="30"/>
      <c r="NE660" s="30"/>
      <c r="NF660" s="30"/>
      <c r="NG660" s="30"/>
      <c r="NH660" s="30"/>
      <c r="NI660" s="30"/>
      <c r="NJ660" s="30"/>
      <c r="NK660" s="30"/>
      <c r="NL660" s="30"/>
      <c r="NM660" s="30"/>
      <c r="NN660" s="30"/>
      <c r="NO660" s="30"/>
      <c r="NP660" s="30"/>
      <c r="NQ660" s="30"/>
      <c r="NR660" s="30"/>
      <c r="NS660" s="30"/>
      <c r="NT660" s="30"/>
      <c r="NU660" s="30"/>
      <c r="NV660" s="30"/>
      <c r="NW660" s="30"/>
      <c r="NX660" s="30"/>
      <c r="NY660" s="30"/>
      <c r="NZ660" s="30"/>
      <c r="OA660" s="30"/>
      <c r="OB660" s="30"/>
      <c r="OC660" s="30"/>
      <c r="OD660" s="30"/>
      <c r="OE660" s="30"/>
      <c r="OF660" s="30"/>
      <c r="OG660" s="30"/>
      <c r="OH660" s="30"/>
      <c r="OI660" s="30"/>
      <c r="OJ660" s="30"/>
      <c r="OK660" s="30"/>
      <c r="OL660" s="30"/>
      <c r="OM660" s="30">
        <f t="shared" si="2178"/>
        <v>1</v>
      </c>
      <c r="ON660" s="121"/>
    </row>
    <row r="661" spans="1:404" ht="35.25" hidden="1" customHeight="1">
      <c r="A661" s="317"/>
      <c r="B661" s="98">
        <v>179</v>
      </c>
      <c r="C661" s="99" t="s">
        <v>464</v>
      </c>
      <c r="D661" s="97" t="s">
        <v>3</v>
      </c>
      <c r="E661" s="24" t="s">
        <v>466</v>
      </c>
      <c r="F661" s="97" t="s">
        <v>3</v>
      </c>
      <c r="G661" s="14"/>
      <c r="H661" s="99" t="s">
        <v>466</v>
      </c>
      <c r="I661" s="57" t="s">
        <v>1178</v>
      </c>
      <c r="J661" s="54"/>
      <c r="K661" s="30" t="s">
        <v>636</v>
      </c>
      <c r="L661" s="30" t="s">
        <v>957</v>
      </c>
      <c r="M661" s="29" t="s">
        <v>987</v>
      </c>
      <c r="N661" s="93" t="s">
        <v>639</v>
      </c>
      <c r="O661" s="301"/>
      <c r="P661" s="357"/>
      <c r="Q661" s="30"/>
      <c r="R661" s="30" t="s">
        <v>27</v>
      </c>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152" t="s">
        <v>1068</v>
      </c>
      <c r="BH661" s="152" t="s">
        <v>1068</v>
      </c>
      <c r="BI661" s="152" t="s">
        <v>1068</v>
      </c>
      <c r="BJ661" s="30">
        <v>1</v>
      </c>
      <c r="BK661" s="30">
        <v>2</v>
      </c>
      <c r="BL661" s="30">
        <v>2</v>
      </c>
      <c r="BM661" s="30">
        <v>2</v>
      </c>
      <c r="BN661" s="23">
        <v>1</v>
      </c>
      <c r="BO661" s="23">
        <v>1</v>
      </c>
      <c r="BP661" s="30">
        <v>2</v>
      </c>
      <c r="BQ661" s="30">
        <v>1</v>
      </c>
      <c r="BR661" s="30">
        <v>2</v>
      </c>
      <c r="BS661" s="30">
        <v>2</v>
      </c>
      <c r="BT661" s="30">
        <v>2</v>
      </c>
      <c r="BU661" s="23">
        <v>2</v>
      </c>
      <c r="BV661" s="30">
        <v>2</v>
      </c>
      <c r="BW661" s="23">
        <v>1</v>
      </c>
      <c r="BX661" s="30">
        <v>2</v>
      </c>
      <c r="BY661" s="30">
        <v>2</v>
      </c>
      <c r="BZ661" s="30">
        <v>2</v>
      </c>
      <c r="CA661" s="30">
        <v>1</v>
      </c>
      <c r="CB661" s="30"/>
      <c r="CC661" s="185">
        <f>COUNTIF(BJ661:CA661,"2")</f>
        <v>12</v>
      </c>
      <c r="CD661" s="186">
        <f t="shared" ref="CD661" si="2227">CC661/(CC661+CE661+CG661+CI661)</f>
        <v>0.66666666666666663</v>
      </c>
      <c r="CE661" s="185">
        <f>COUNTIF(BJ661:CA661,"1")</f>
        <v>6</v>
      </c>
      <c r="CF661" s="186">
        <f t="shared" ref="CF661" si="2228">CE661/(CC661+CE661+CG661+CI661)</f>
        <v>0.33333333333333331</v>
      </c>
      <c r="CG661" s="185">
        <f>COUNTIF(BJ661:CA661,"0")</f>
        <v>0</v>
      </c>
      <c r="CH661" s="186">
        <f t="shared" ref="CH661" si="2229">CG661/(CC661+CE661+CG661+CI661)</f>
        <v>0</v>
      </c>
      <c r="CI661" s="185">
        <f>COUNTIF(BJ661:CA661,"KĐG")</f>
        <v>0</v>
      </c>
      <c r="CJ661" s="186">
        <f t="shared" ref="CJ661" si="2230">CI661/(CC661+CE661+CG661+CI661)</f>
        <v>0</v>
      </c>
      <c r="CK661" s="187">
        <f t="shared" ref="CK661" si="2231">(((CC661*2)+(CE661*1)+(CG661*0)))/(CC661+CE661+CG661)</f>
        <v>1.6666666666666667</v>
      </c>
      <c r="CL661" s="169" t="str">
        <f t="shared" ref="CL661" si="2232">IF(CJ661&gt;=50%,"KĐG",IF(CK661&gt;=1.6,"ĐMT",IF(CK661&gt;=1,"CCG","CĐ")))</f>
        <v>ĐMT</v>
      </c>
      <c r="CM661" s="30"/>
      <c r="CN661" s="30"/>
      <c r="CO661" s="130"/>
      <c r="CP661" s="130"/>
      <c r="CQ661" s="130"/>
      <c r="CR661" s="130"/>
      <c r="CS661" s="130"/>
      <c r="CT661" s="130"/>
      <c r="CU661" s="130"/>
      <c r="CV661" s="130"/>
      <c r="CW661" s="130"/>
      <c r="CX661" s="130"/>
      <c r="CY661" s="30"/>
      <c r="CZ661" s="30"/>
      <c r="DA661" s="30"/>
      <c r="DB661" s="30"/>
      <c r="DC661" s="30"/>
      <c r="DD661" s="30"/>
      <c r="DE661" s="30"/>
      <c r="DF661" s="30"/>
      <c r="DG661" s="30"/>
      <c r="DH661" s="135"/>
      <c r="DI661" s="30"/>
      <c r="DJ661" s="30"/>
      <c r="DK661" s="30"/>
      <c r="DL661" s="30"/>
      <c r="DM661" s="30"/>
      <c r="DN661" s="30"/>
      <c r="DO661" s="30"/>
      <c r="DP661" s="30"/>
      <c r="DQ661" s="30"/>
      <c r="DR661" s="135"/>
      <c r="DS661" s="30"/>
      <c r="DT661" s="30"/>
      <c r="DU661" s="30"/>
      <c r="DV661" s="130"/>
      <c r="DW661" s="130"/>
      <c r="DX661" s="130"/>
      <c r="DY661" s="130"/>
      <c r="DZ661" s="130"/>
      <c r="EA661" s="130"/>
      <c r="EB661" s="130"/>
      <c r="EC661" s="130"/>
      <c r="ED661" s="130"/>
      <c r="EE661" s="130"/>
      <c r="EF661" s="130"/>
      <c r="EG661" s="130"/>
      <c r="EH661" s="130"/>
      <c r="EI661" s="130"/>
      <c r="EJ661" s="130"/>
      <c r="EK661" s="130"/>
      <c r="EL661" s="130"/>
      <c r="EM661" s="130"/>
      <c r="EN661" s="130"/>
      <c r="EO661" s="130"/>
      <c r="EP661" s="30"/>
      <c r="EQ661" s="30"/>
      <c r="ER661" s="30"/>
      <c r="ES661" s="30"/>
      <c r="ET661" s="30"/>
      <c r="EU661" s="30"/>
      <c r="EV661" s="30"/>
      <c r="EW661" s="30"/>
      <c r="EX661" s="30"/>
      <c r="EY661" s="135"/>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c r="JW661" s="30"/>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130"/>
      <c r="LE661" s="130"/>
      <c r="LF661" s="130"/>
      <c r="LG661" s="130"/>
      <c r="LH661" s="130"/>
      <c r="LI661" s="130"/>
      <c r="LJ661" s="130"/>
      <c r="LK661" s="130"/>
      <c r="LL661" s="130"/>
      <c r="LM661" s="130"/>
      <c r="LN661" s="130"/>
      <c r="LO661" s="130"/>
      <c r="LP661" s="130"/>
      <c r="LQ661" s="130"/>
      <c r="LR661" s="130"/>
      <c r="LS661" s="130"/>
      <c r="LT661" s="130"/>
      <c r="LU661" s="130"/>
      <c r="LV661" s="130"/>
      <c r="LW661" s="130"/>
      <c r="LX661" s="135"/>
      <c r="LY661" s="30"/>
      <c r="LZ661" s="30"/>
      <c r="MA661" s="30"/>
      <c r="MB661" s="30"/>
      <c r="MC661" s="30"/>
      <c r="MD661" s="30"/>
      <c r="ME661" s="30"/>
      <c r="MF661" s="30"/>
      <c r="MG661" s="30"/>
      <c r="MH661" s="30"/>
      <c r="MI661" s="30"/>
      <c r="MJ661" s="30"/>
      <c r="MK661" s="30"/>
      <c r="ML661" s="30"/>
      <c r="MM661" s="30"/>
      <c r="MN661" s="30"/>
      <c r="MO661" s="30"/>
      <c r="MP661" s="30"/>
      <c r="MQ661" s="30"/>
      <c r="MR661" s="30"/>
      <c r="MS661" s="30"/>
      <c r="MT661" s="30"/>
      <c r="MU661" s="30"/>
      <c r="MV661" s="30"/>
      <c r="MW661" s="30"/>
      <c r="MX661" s="30"/>
      <c r="MY661" s="30"/>
      <c r="MZ661" s="30"/>
      <c r="NA661" s="30"/>
      <c r="NB661" s="30"/>
      <c r="NC661" s="135"/>
      <c r="ND661" s="30"/>
      <c r="NE661" s="30"/>
      <c r="NF661" s="30"/>
      <c r="NG661" s="30"/>
      <c r="NH661" s="30"/>
      <c r="NI661" s="30"/>
      <c r="NJ661" s="30"/>
      <c r="NK661" s="30"/>
      <c r="NL661" s="30"/>
      <c r="NM661" s="30"/>
      <c r="NN661" s="30"/>
      <c r="NO661" s="30"/>
      <c r="NP661" s="30"/>
      <c r="NQ661" s="30"/>
      <c r="NR661" s="30"/>
      <c r="NS661" s="30"/>
      <c r="NT661" s="30"/>
      <c r="NU661" s="30"/>
      <c r="NV661" s="30"/>
      <c r="NW661" s="30"/>
      <c r="NX661" s="30"/>
      <c r="NY661" s="30"/>
      <c r="NZ661" s="30"/>
      <c r="OA661" s="30"/>
      <c r="OB661" s="30"/>
      <c r="OC661" s="30"/>
      <c r="OD661" s="30"/>
      <c r="OE661" s="30"/>
      <c r="OF661" s="30"/>
      <c r="OG661" s="30"/>
      <c r="OH661" s="30"/>
      <c r="OI661" s="30"/>
      <c r="OJ661" s="30"/>
      <c r="OK661" s="30"/>
      <c r="OL661" s="30"/>
      <c r="OM661" s="30">
        <f t="shared" si="2178"/>
        <v>1</v>
      </c>
      <c r="ON661" s="51"/>
    </row>
    <row r="662" spans="1:404" ht="28.5" hidden="1" customHeight="1">
      <c r="A662" s="317"/>
      <c r="B662" s="98">
        <v>179</v>
      </c>
      <c r="C662" s="99" t="s">
        <v>464</v>
      </c>
      <c r="D662" s="97" t="s">
        <v>3</v>
      </c>
      <c r="E662" s="24" t="s">
        <v>467</v>
      </c>
      <c r="F662" s="97" t="s">
        <v>3</v>
      </c>
      <c r="G662" s="29"/>
      <c r="H662" s="99" t="s">
        <v>467</v>
      </c>
      <c r="I662" s="57" t="s">
        <v>1218</v>
      </c>
      <c r="J662" s="54"/>
      <c r="K662" s="30" t="s">
        <v>636</v>
      </c>
      <c r="L662" s="30" t="s">
        <v>957</v>
      </c>
      <c r="M662" s="29" t="s">
        <v>987</v>
      </c>
      <c r="N662" s="93" t="s">
        <v>639</v>
      </c>
      <c r="O662" s="301"/>
      <c r="P662" s="54"/>
      <c r="Q662" s="30"/>
      <c r="R662" s="30"/>
      <c r="S662" s="30" t="s">
        <v>27</v>
      </c>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152" t="s">
        <v>1068</v>
      </c>
      <c r="CN662" s="152" t="s">
        <v>1068</v>
      </c>
      <c r="CO662" s="152" t="s">
        <v>1068</v>
      </c>
      <c r="CP662" s="30">
        <v>2</v>
      </c>
      <c r="CQ662" s="30">
        <v>2</v>
      </c>
      <c r="CR662" s="30">
        <v>2</v>
      </c>
      <c r="CS662" s="30">
        <v>2</v>
      </c>
      <c r="CT662" s="23">
        <v>1</v>
      </c>
      <c r="CU662" s="23">
        <v>1</v>
      </c>
      <c r="CV662" s="30">
        <v>2</v>
      </c>
      <c r="CW662" s="30">
        <v>1</v>
      </c>
      <c r="CX662" s="30">
        <v>2</v>
      </c>
      <c r="CY662" s="30">
        <v>2</v>
      </c>
      <c r="CZ662" s="30">
        <v>2</v>
      </c>
      <c r="DA662" s="23">
        <v>2</v>
      </c>
      <c r="DB662" s="30">
        <v>2</v>
      </c>
      <c r="DC662" s="23">
        <v>1</v>
      </c>
      <c r="DD662" s="30">
        <v>2</v>
      </c>
      <c r="DE662" s="30">
        <v>2</v>
      </c>
      <c r="DF662" s="30">
        <v>2</v>
      </c>
      <c r="DG662" s="30"/>
      <c r="DH662" s="201">
        <f>COUNTIF(CP662:DG662,"2")</f>
        <v>13</v>
      </c>
      <c r="DI662" s="198">
        <f t="shared" ref="DI662" si="2233">DH662/(DH662+DJ662+DL662+DN662)</f>
        <v>0.76470588235294112</v>
      </c>
      <c r="DJ662" s="201">
        <f>COUNTIF(CP662:DG662,"1")</f>
        <v>4</v>
      </c>
      <c r="DK662" s="198">
        <f t="shared" ref="DK662" si="2234">DJ662/(DH662+DJ662+DL662+DN662)</f>
        <v>0.23529411764705882</v>
      </c>
      <c r="DL662" s="201">
        <f>COUNTIF(CP662:DG662,"0")</f>
        <v>0</v>
      </c>
      <c r="DM662" s="198">
        <f t="shared" ref="DM662" si="2235">DL662/(DH662+DJ662+DL662+DN662)</f>
        <v>0</v>
      </c>
      <c r="DN662" s="201">
        <f>COUNTIF(CP662:DG662,"KĐG")</f>
        <v>0</v>
      </c>
      <c r="DO662" s="198">
        <f t="shared" ref="DO662" si="2236">DN662/(DH662+DJ662+DL662+DN662)</f>
        <v>0</v>
      </c>
      <c r="DP662" s="199">
        <f t="shared" ref="DP662" si="2237">(((DH662*2)+(DJ662*1)+(DL662*0)))/(DH662+DJ662+DL662)</f>
        <v>1.7647058823529411</v>
      </c>
      <c r="DQ662" s="169" t="str">
        <f t="shared" ref="DQ662" si="2238">IF(DO662&gt;=50%,"KĐG",IF(DP662&gt;=1.6,"ĐMT",IF(DP662&gt;=1,"CCG","CĐ")))</f>
        <v>ĐMT</v>
      </c>
      <c r="DR662" s="152"/>
      <c r="DS662" s="152"/>
      <c r="DT662" s="152"/>
      <c r="DU662" s="152"/>
      <c r="DV662" s="152"/>
      <c r="DW662" s="152"/>
      <c r="DX662" s="152"/>
      <c r="DY662" s="152"/>
      <c r="DZ662" s="152"/>
      <c r="EA662" s="152"/>
      <c r="EB662" s="152"/>
      <c r="EC662" s="152"/>
      <c r="ED662" s="152"/>
      <c r="EE662" s="152"/>
      <c r="EF662" s="152"/>
      <c r="EG662" s="152"/>
      <c r="EH662" s="152"/>
      <c r="EI662" s="152"/>
      <c r="EJ662" s="152"/>
      <c r="EK662" s="152"/>
      <c r="EL662" s="152"/>
      <c r="EM662" s="152"/>
      <c r="EN662" s="152"/>
      <c r="EO662" s="152"/>
      <c r="EP662" s="152"/>
      <c r="EQ662" s="152"/>
      <c r="ER662" s="152"/>
      <c r="ES662" s="152"/>
      <c r="ET662" s="152"/>
      <c r="EU662" s="152"/>
      <c r="EV662" s="152"/>
      <c r="EW662" s="152"/>
      <c r="EX662" s="152"/>
      <c r="EY662" s="152"/>
      <c r="EZ662" s="152"/>
      <c r="FA662" s="152"/>
      <c r="FB662" s="152"/>
      <c r="FC662" s="152"/>
      <c r="FD662" s="152"/>
      <c r="FE662" s="152"/>
      <c r="FF662" s="152"/>
      <c r="FG662" s="152"/>
      <c r="FH662" s="152"/>
      <c r="FI662" s="152"/>
      <c r="FJ662" s="152"/>
      <c r="FK662" s="152"/>
      <c r="FL662" s="152"/>
      <c r="FM662" s="152"/>
      <c r="FN662" s="152"/>
      <c r="FO662" s="152"/>
      <c r="FP662" s="152"/>
      <c r="FQ662" s="152"/>
      <c r="FR662" s="152"/>
      <c r="FS662" s="152"/>
      <c r="FT662" s="152"/>
      <c r="FU662" s="152"/>
      <c r="FV662" s="152"/>
      <c r="FW662" s="152"/>
      <c r="FX662" s="152"/>
      <c r="FY662" s="152"/>
      <c r="FZ662" s="152"/>
      <c r="GA662" s="152"/>
      <c r="GB662" s="152"/>
      <c r="GC662" s="152"/>
      <c r="GD662" s="152"/>
      <c r="GE662" s="152"/>
      <c r="GF662" s="152"/>
      <c r="GG662" s="152"/>
      <c r="GH662" s="152"/>
      <c r="GI662" s="152"/>
      <c r="GJ662" s="152"/>
      <c r="GK662" s="152"/>
      <c r="GL662" s="152"/>
      <c r="GM662" s="152"/>
      <c r="GN662" s="152"/>
      <c r="GO662" s="152"/>
      <c r="GP662" s="152"/>
      <c r="GQ662" s="152"/>
      <c r="GR662" s="152"/>
      <c r="GS662" s="152"/>
      <c r="GT662" s="152"/>
      <c r="GU662" s="152"/>
      <c r="GV662" s="152"/>
      <c r="GW662" s="152"/>
      <c r="GX662" s="152"/>
      <c r="GY662" s="152"/>
      <c r="GZ662" s="152"/>
      <c r="HA662" s="152"/>
      <c r="HB662" s="152"/>
      <c r="HC662" s="152"/>
      <c r="HD662" s="152"/>
      <c r="HE662" s="152"/>
      <c r="HF662" s="152"/>
      <c r="HG662" s="152"/>
      <c r="HH662" s="152"/>
      <c r="HI662" s="152"/>
      <c r="HJ662" s="152"/>
      <c r="HK662" s="152"/>
      <c r="HL662" s="152"/>
      <c r="HM662" s="152"/>
      <c r="HN662" s="152"/>
      <c r="HO662" s="152"/>
      <c r="HP662" s="152"/>
      <c r="HQ662" s="152"/>
      <c r="HR662" s="152"/>
      <c r="HS662" s="152"/>
      <c r="HT662" s="152"/>
      <c r="HU662" s="152"/>
      <c r="HV662" s="152"/>
      <c r="HW662" s="152"/>
      <c r="HX662" s="152"/>
      <c r="HY662" s="152"/>
      <c r="HZ662" s="152"/>
      <c r="IA662" s="152"/>
      <c r="IB662" s="152"/>
      <c r="IC662" s="152"/>
      <c r="ID662" s="152"/>
      <c r="IE662" s="152"/>
      <c r="IF662" s="152"/>
      <c r="IG662" s="152"/>
      <c r="IH662" s="152"/>
      <c r="II662" s="152"/>
      <c r="IJ662" s="152"/>
      <c r="IK662" s="152"/>
      <c r="IL662" s="152"/>
      <c r="IM662" s="152"/>
      <c r="IN662" s="152"/>
      <c r="IO662" s="152"/>
      <c r="IP662" s="152"/>
      <c r="IQ662" s="152"/>
      <c r="IR662" s="152"/>
      <c r="IS662" s="152"/>
      <c r="IT662" s="152"/>
      <c r="IU662" s="152"/>
      <c r="IV662" s="152"/>
      <c r="IW662" s="152"/>
      <c r="IX662" s="152"/>
      <c r="IY662" s="152"/>
      <c r="IZ662" s="152"/>
      <c r="JA662" s="152"/>
      <c r="JB662" s="152"/>
      <c r="JC662" s="152"/>
      <c r="JD662" s="152"/>
      <c r="JE662" s="152"/>
      <c r="JF662" s="152"/>
      <c r="JG662" s="152"/>
      <c r="JH662" s="152"/>
      <c r="JI662" s="152"/>
      <c r="JJ662" s="152"/>
      <c r="JK662" s="152"/>
      <c r="JL662" s="152"/>
      <c r="JM662" s="152"/>
      <c r="JN662" s="152"/>
      <c r="JO662" s="152"/>
      <c r="JP662" s="152"/>
      <c r="JQ662" s="152"/>
      <c r="JR662" s="152"/>
      <c r="JS662" s="152"/>
      <c r="JT662" s="152"/>
      <c r="JU662" s="152"/>
      <c r="JV662" s="152"/>
      <c r="JW662" s="152"/>
      <c r="JX662" s="152"/>
      <c r="JY662" s="152"/>
      <c r="JZ662" s="152"/>
      <c r="KA662" s="152"/>
      <c r="KB662" s="152"/>
      <c r="KC662" s="152"/>
      <c r="KD662" s="152"/>
      <c r="KE662" s="152"/>
      <c r="KF662" s="152"/>
      <c r="KG662" s="152"/>
      <c r="KH662" s="152"/>
      <c r="KI662" s="152"/>
      <c r="KJ662" s="152"/>
      <c r="KK662" s="152"/>
      <c r="KL662" s="152"/>
      <c r="KM662" s="152"/>
      <c r="KN662" s="152"/>
      <c r="KO662" s="152"/>
      <c r="KP662" s="152"/>
      <c r="KQ662" s="152"/>
      <c r="KR662" s="152"/>
      <c r="KS662" s="152"/>
      <c r="KT662" s="152"/>
      <c r="KU662" s="152"/>
      <c r="KV662" s="152"/>
      <c r="KW662" s="152"/>
      <c r="KX662" s="152"/>
      <c r="KY662" s="152"/>
      <c r="KZ662" s="152"/>
      <c r="LA662" s="152"/>
      <c r="LB662" s="152"/>
      <c r="LC662" s="152"/>
      <c r="LD662" s="152"/>
      <c r="LE662" s="152"/>
      <c r="LF662" s="152"/>
      <c r="LG662" s="152"/>
      <c r="LH662" s="152"/>
      <c r="LI662" s="152"/>
      <c r="LJ662" s="152"/>
      <c r="LK662" s="152"/>
      <c r="LL662" s="152"/>
      <c r="LM662" s="152"/>
      <c r="LN662" s="152"/>
      <c r="LO662" s="152"/>
      <c r="LP662" s="152"/>
      <c r="LQ662" s="152"/>
      <c r="LR662" s="152"/>
      <c r="LS662" s="152"/>
      <c r="LT662" s="152"/>
      <c r="LU662" s="152"/>
      <c r="LV662" s="152"/>
      <c r="LW662" s="152"/>
      <c r="LX662" s="152"/>
      <c r="LY662" s="152"/>
      <c r="LZ662" s="152"/>
      <c r="MA662" s="152"/>
      <c r="MB662" s="152"/>
      <c r="MC662" s="152"/>
      <c r="MD662" s="152"/>
      <c r="ME662" s="152"/>
      <c r="MF662" s="152"/>
      <c r="MG662" s="152"/>
      <c r="MH662" s="152"/>
      <c r="MI662" s="152"/>
      <c r="MJ662" s="152"/>
      <c r="MK662" s="152"/>
      <c r="ML662" s="152"/>
      <c r="MM662" s="152"/>
      <c r="MN662" s="152"/>
      <c r="MO662" s="152"/>
      <c r="MP662" s="152"/>
      <c r="MQ662" s="152"/>
      <c r="MR662" s="152"/>
      <c r="MS662" s="152"/>
      <c r="MT662" s="152"/>
      <c r="MU662" s="152"/>
      <c r="MV662" s="152"/>
      <c r="MW662" s="152"/>
      <c r="MX662" s="152"/>
      <c r="MY662" s="152"/>
      <c r="MZ662" s="152"/>
      <c r="NA662" s="152"/>
      <c r="NB662" s="152"/>
      <c r="NC662" s="152"/>
      <c r="ND662" s="152"/>
      <c r="NE662" s="152"/>
      <c r="NF662" s="152"/>
      <c r="NG662" s="152"/>
      <c r="NH662" s="152"/>
      <c r="NI662" s="152"/>
      <c r="NJ662" s="152"/>
      <c r="NK662" s="152"/>
      <c r="NL662" s="152"/>
      <c r="NM662" s="152"/>
      <c r="NN662" s="152"/>
      <c r="NO662" s="152"/>
      <c r="NP662" s="152"/>
      <c r="NQ662" s="152"/>
      <c r="NR662" s="152"/>
      <c r="NS662" s="152"/>
      <c r="NT662" s="152"/>
      <c r="NU662" s="152"/>
      <c r="NV662" s="152"/>
      <c r="NW662" s="152"/>
      <c r="NX662" s="152"/>
      <c r="NY662" s="152"/>
      <c r="NZ662" s="152"/>
      <c r="OA662" s="152"/>
      <c r="OB662" s="152"/>
      <c r="OC662" s="152"/>
      <c r="OD662" s="152"/>
      <c r="OE662" s="152"/>
      <c r="OF662" s="152"/>
      <c r="OG662" s="152"/>
      <c r="OH662" s="152"/>
      <c r="OI662" s="152"/>
      <c r="OJ662" s="152"/>
      <c r="OK662" s="152"/>
      <c r="OL662" s="152"/>
      <c r="OM662" s="30">
        <f t="shared" si="2178"/>
        <v>1</v>
      </c>
      <c r="ON662" s="51"/>
    </row>
    <row r="663" spans="1:404" ht="37.5" hidden="1" customHeight="1">
      <c r="A663" s="317"/>
      <c r="B663" s="98">
        <v>179</v>
      </c>
      <c r="C663" s="99" t="s">
        <v>464</v>
      </c>
      <c r="D663" s="97" t="s">
        <v>3</v>
      </c>
      <c r="E663" s="99" t="s">
        <v>469</v>
      </c>
      <c r="F663" s="97" t="s">
        <v>3</v>
      </c>
      <c r="G663" s="14"/>
      <c r="H663" s="99" t="s">
        <v>469</v>
      </c>
      <c r="I663" s="57" t="s">
        <v>1251</v>
      </c>
      <c r="J663" s="54"/>
      <c r="K663" s="30" t="s">
        <v>636</v>
      </c>
      <c r="L663" s="30" t="s">
        <v>957</v>
      </c>
      <c r="M663" s="29" t="s">
        <v>987</v>
      </c>
      <c r="N663" s="93" t="s">
        <v>639</v>
      </c>
      <c r="O663" s="301"/>
      <c r="P663" s="54"/>
      <c r="Q663" s="30"/>
      <c r="R663" s="30"/>
      <c r="S663" s="30"/>
      <c r="T663" s="30" t="s">
        <v>27</v>
      </c>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130"/>
      <c r="CP663" s="130"/>
      <c r="CQ663" s="130"/>
      <c r="CR663" s="130"/>
      <c r="CS663" s="130"/>
      <c r="CT663" s="130"/>
      <c r="CU663" s="130"/>
      <c r="CV663" s="130"/>
      <c r="CW663" s="130"/>
      <c r="CX663" s="130"/>
      <c r="CY663" s="30"/>
      <c r="CZ663" s="30"/>
      <c r="DA663" s="30"/>
      <c r="DB663" s="30"/>
      <c r="DC663" s="30"/>
      <c r="DD663" s="30"/>
      <c r="DE663" s="30"/>
      <c r="DF663" s="30"/>
      <c r="DG663" s="30"/>
      <c r="DH663" s="135"/>
      <c r="DI663" s="30"/>
      <c r="DJ663" s="30"/>
      <c r="DK663" s="30"/>
      <c r="DL663" s="30"/>
      <c r="DM663" s="30"/>
      <c r="DN663" s="30"/>
      <c r="DO663" s="30"/>
      <c r="DP663" s="30"/>
      <c r="DQ663" s="30"/>
      <c r="DR663" s="152" t="s">
        <v>1068</v>
      </c>
      <c r="DS663" s="152" t="s">
        <v>1068</v>
      </c>
      <c r="DT663" s="152" t="s">
        <v>1068</v>
      </c>
      <c r="DU663" s="152" t="s">
        <v>1068</v>
      </c>
      <c r="DV663" s="152" t="s">
        <v>1068</v>
      </c>
      <c r="DW663" s="30">
        <v>2</v>
      </c>
      <c r="DX663" s="30">
        <v>2</v>
      </c>
      <c r="DY663" s="30">
        <v>2</v>
      </c>
      <c r="DZ663" s="30">
        <v>2</v>
      </c>
      <c r="EA663" s="23">
        <v>1</v>
      </c>
      <c r="EB663" s="23">
        <v>2</v>
      </c>
      <c r="EC663" s="30">
        <v>2</v>
      </c>
      <c r="ED663" s="30">
        <v>2</v>
      </c>
      <c r="EE663" s="30">
        <v>2</v>
      </c>
      <c r="EF663" s="30">
        <v>2</v>
      </c>
      <c r="EG663" s="30">
        <v>2</v>
      </c>
      <c r="EH663" s="23">
        <v>2</v>
      </c>
      <c r="EI663" s="30">
        <v>2</v>
      </c>
      <c r="EJ663" s="23">
        <v>1</v>
      </c>
      <c r="EK663" s="30">
        <v>2</v>
      </c>
      <c r="EL663" s="30">
        <v>2</v>
      </c>
      <c r="EM663" s="30">
        <v>2</v>
      </c>
      <c r="EN663" s="30"/>
      <c r="EO663" s="208">
        <f>COUNTIF(DW663:EN663,"2")</f>
        <v>15</v>
      </c>
      <c r="EP663" s="207">
        <f t="shared" ref="EP663" si="2239">EO663/(EO663+EQ663+ES663+EU663)</f>
        <v>0.88235294117647056</v>
      </c>
      <c r="EQ663" s="208">
        <f>COUNTIF(DW663:EN663,"1")</f>
        <v>2</v>
      </c>
      <c r="ER663" s="207">
        <f t="shared" ref="ER663" si="2240">EQ663/(EO663+EQ663+ES663+EU663)</f>
        <v>0.11764705882352941</v>
      </c>
      <c r="ES663" s="208">
        <f>COUNTIF(DW663:EN663,"0")</f>
        <v>0</v>
      </c>
      <c r="ET663" s="207">
        <f t="shared" ref="ET663" si="2241">ES663/(EO663+EQ663+ES663+EU663)</f>
        <v>0</v>
      </c>
      <c r="EU663" s="208">
        <f>COUNTIF(DW663:EN663,"KĐG")</f>
        <v>0</v>
      </c>
      <c r="EV663" s="207">
        <f t="shared" ref="EV663" si="2242">EU663/(EO663+EQ663+ES663+EU663)</f>
        <v>0</v>
      </c>
      <c r="EW663" s="209">
        <f t="shared" ref="EW663" si="2243">(((EO663*2)+(EQ663*1)+(ES663*0)))/(EO663+EQ663+ES663)</f>
        <v>1.8823529411764706</v>
      </c>
      <c r="EX663" s="169" t="str">
        <f t="shared" ref="EX663" si="2244">IF(EV663&gt;=50%,"KĐG",IF(EW663&gt;=1.6,"ĐMT",IF(EW663&gt;=1,"CCG","CĐ")))</f>
        <v>ĐMT</v>
      </c>
      <c r="EY663" s="135"/>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c r="JW663" s="30"/>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130"/>
      <c r="LE663" s="130"/>
      <c r="LF663" s="130"/>
      <c r="LG663" s="130"/>
      <c r="LH663" s="130"/>
      <c r="LI663" s="130"/>
      <c r="LJ663" s="130"/>
      <c r="LK663" s="130"/>
      <c r="LL663" s="130"/>
      <c r="LM663" s="130"/>
      <c r="LN663" s="130"/>
      <c r="LO663" s="130"/>
      <c r="LP663" s="130"/>
      <c r="LQ663" s="130"/>
      <c r="LR663" s="130"/>
      <c r="LS663" s="130"/>
      <c r="LT663" s="130"/>
      <c r="LU663" s="130"/>
      <c r="LV663" s="130"/>
      <c r="LW663" s="130"/>
      <c r="LX663" s="135"/>
      <c r="LY663" s="30"/>
      <c r="LZ663" s="30"/>
      <c r="MA663" s="30"/>
      <c r="MB663" s="30"/>
      <c r="MC663" s="30"/>
      <c r="MD663" s="30"/>
      <c r="ME663" s="30"/>
      <c r="MF663" s="30"/>
      <c r="MG663" s="30"/>
      <c r="MH663" s="30"/>
      <c r="MI663" s="30"/>
      <c r="MJ663" s="30"/>
      <c r="MK663" s="30"/>
      <c r="ML663" s="30"/>
      <c r="MM663" s="30"/>
      <c r="MN663" s="30"/>
      <c r="MO663" s="30"/>
      <c r="MP663" s="30"/>
      <c r="MQ663" s="30"/>
      <c r="MR663" s="30"/>
      <c r="MS663" s="30"/>
      <c r="MT663" s="30"/>
      <c r="MU663" s="30"/>
      <c r="MV663" s="30"/>
      <c r="MW663" s="30"/>
      <c r="MX663" s="30"/>
      <c r="MY663" s="30"/>
      <c r="MZ663" s="30"/>
      <c r="NA663" s="30"/>
      <c r="NB663" s="30"/>
      <c r="NC663" s="135"/>
      <c r="ND663" s="30"/>
      <c r="NE663" s="30"/>
      <c r="NF663" s="30"/>
      <c r="NG663" s="30"/>
      <c r="NH663" s="30"/>
      <c r="NI663" s="30"/>
      <c r="NJ663" s="30"/>
      <c r="NK663" s="30"/>
      <c r="NL663" s="30"/>
      <c r="NM663" s="30"/>
      <c r="NN663" s="30"/>
      <c r="NO663" s="30"/>
      <c r="NP663" s="30"/>
      <c r="NQ663" s="30"/>
      <c r="NR663" s="30"/>
      <c r="NS663" s="30"/>
      <c r="NT663" s="30"/>
      <c r="NU663" s="30"/>
      <c r="NV663" s="30"/>
      <c r="NW663" s="30"/>
      <c r="NX663" s="30"/>
      <c r="NY663" s="30"/>
      <c r="NZ663" s="30"/>
      <c r="OA663" s="30"/>
      <c r="OB663" s="30"/>
      <c r="OC663" s="30"/>
      <c r="OD663" s="30"/>
      <c r="OE663" s="30"/>
      <c r="OF663" s="30"/>
      <c r="OG663" s="30"/>
      <c r="OH663" s="30"/>
      <c r="OI663" s="30"/>
      <c r="OJ663" s="30"/>
      <c r="OK663" s="30"/>
      <c r="OL663" s="30"/>
      <c r="OM663" s="30">
        <f t="shared" si="2178"/>
        <v>1</v>
      </c>
      <c r="ON663" s="51"/>
    </row>
    <row r="664" spans="1:404" ht="26.25" hidden="1" customHeight="1">
      <c r="A664" s="317"/>
      <c r="B664" s="98">
        <v>179</v>
      </c>
      <c r="C664" s="99" t="s">
        <v>464</v>
      </c>
      <c r="D664" s="97" t="s">
        <v>3</v>
      </c>
      <c r="E664" s="99" t="s">
        <v>468</v>
      </c>
      <c r="F664" s="97" t="s">
        <v>3</v>
      </c>
      <c r="G664" s="97"/>
      <c r="H664" s="99" t="s">
        <v>468</v>
      </c>
      <c r="I664" s="57" t="s">
        <v>1288</v>
      </c>
      <c r="J664" s="100"/>
      <c r="K664" s="30" t="s">
        <v>636</v>
      </c>
      <c r="L664" s="30" t="s">
        <v>957</v>
      </c>
      <c r="M664" s="29" t="s">
        <v>987</v>
      </c>
      <c r="N664" s="93" t="s">
        <v>639</v>
      </c>
      <c r="O664" s="301"/>
      <c r="P664" s="100"/>
      <c r="Q664" s="30"/>
      <c r="R664" s="30"/>
      <c r="S664" s="30"/>
      <c r="T664" s="30"/>
      <c r="U664" s="30" t="s">
        <v>27</v>
      </c>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130"/>
      <c r="CP664" s="130"/>
      <c r="CQ664" s="130"/>
      <c r="CR664" s="130"/>
      <c r="CS664" s="130"/>
      <c r="CT664" s="130"/>
      <c r="CU664" s="130"/>
      <c r="CV664" s="130"/>
      <c r="CW664" s="130"/>
      <c r="CX664" s="130"/>
      <c r="CY664" s="30"/>
      <c r="CZ664" s="30"/>
      <c r="DA664" s="30"/>
      <c r="DB664" s="30"/>
      <c r="DC664" s="30"/>
      <c r="DD664" s="30"/>
      <c r="DE664" s="30"/>
      <c r="DF664" s="30"/>
      <c r="DG664" s="30"/>
      <c r="DH664" s="135"/>
      <c r="DI664" s="30"/>
      <c r="DJ664" s="30"/>
      <c r="DK664" s="30"/>
      <c r="DL664" s="30"/>
      <c r="DM664" s="30"/>
      <c r="DN664" s="30"/>
      <c r="DO664" s="30"/>
      <c r="DP664" s="30"/>
      <c r="DQ664" s="30"/>
      <c r="DR664" s="135"/>
      <c r="DS664" s="30"/>
      <c r="DT664" s="30"/>
      <c r="DU664" s="30"/>
      <c r="DV664" s="130"/>
      <c r="DW664" s="130"/>
      <c r="DX664" s="130"/>
      <c r="DY664" s="130"/>
      <c r="DZ664" s="130"/>
      <c r="EA664" s="130"/>
      <c r="EB664" s="130"/>
      <c r="EC664" s="130"/>
      <c r="ED664" s="130"/>
      <c r="EE664" s="130"/>
      <c r="EF664" s="130"/>
      <c r="EG664" s="130"/>
      <c r="EH664" s="130"/>
      <c r="EI664" s="130"/>
      <c r="EJ664" s="130"/>
      <c r="EK664" s="130"/>
      <c r="EL664" s="130"/>
      <c r="EM664" s="130"/>
      <c r="EN664" s="130"/>
      <c r="EO664" s="130"/>
      <c r="EP664" s="30"/>
      <c r="EQ664" s="30"/>
      <c r="ER664" s="30"/>
      <c r="ES664" s="30"/>
      <c r="ET664" s="30"/>
      <c r="EU664" s="30"/>
      <c r="EV664" s="30"/>
      <c r="EW664" s="30"/>
      <c r="EX664" s="30"/>
      <c r="EY664" s="152" t="s">
        <v>1068</v>
      </c>
      <c r="EZ664" s="152" t="s">
        <v>1068</v>
      </c>
      <c r="FA664" s="152" t="s">
        <v>1068</v>
      </c>
      <c r="FB664" s="30">
        <v>1</v>
      </c>
      <c r="FC664" s="30">
        <v>2</v>
      </c>
      <c r="FD664" s="30">
        <v>2</v>
      </c>
      <c r="FE664" s="30">
        <v>2</v>
      </c>
      <c r="FF664" s="23">
        <v>1</v>
      </c>
      <c r="FG664" s="23">
        <v>1</v>
      </c>
      <c r="FH664" s="30">
        <v>2</v>
      </c>
      <c r="FI664" s="30">
        <v>2</v>
      </c>
      <c r="FJ664" s="30">
        <v>2</v>
      </c>
      <c r="FK664" s="30">
        <v>2</v>
      </c>
      <c r="FL664" s="30">
        <v>2</v>
      </c>
      <c r="FM664" s="23">
        <v>2</v>
      </c>
      <c r="FN664" s="30">
        <v>2</v>
      </c>
      <c r="FO664" s="23">
        <v>1</v>
      </c>
      <c r="FP664" s="30">
        <v>2</v>
      </c>
      <c r="FQ664" s="30">
        <v>2</v>
      </c>
      <c r="FR664" s="30">
        <v>2</v>
      </c>
      <c r="FS664" s="30"/>
      <c r="FT664" s="214">
        <f>COUNTIF(FB664:FS664,"2")</f>
        <v>13</v>
      </c>
      <c r="FU664" s="215">
        <f t="shared" ref="FU664" si="2245">FT664/(FT664+FV664+FX664+FZ664)</f>
        <v>0.76470588235294112</v>
      </c>
      <c r="FV664" s="214">
        <f>COUNTIF(FB664:FS664,"1")</f>
        <v>4</v>
      </c>
      <c r="FW664" s="215">
        <f t="shared" ref="FW664" si="2246">FV664/(FT664+FV664+FX664+FZ664)</f>
        <v>0.23529411764705882</v>
      </c>
      <c r="FX664" s="214">
        <f>COUNTIF(FB664:FS664,"0")</f>
        <v>0</v>
      </c>
      <c r="FY664" s="215">
        <f t="shared" ref="FY664" si="2247">FX664/(FT664+FV664+FX664+FZ664)</f>
        <v>0</v>
      </c>
      <c r="FZ664" s="214">
        <f>COUNTIF(FB664:FS664,"KĐG")</f>
        <v>0</v>
      </c>
      <c r="GA664" s="215">
        <f t="shared" ref="GA664" si="2248">FZ664/(FT664+FV664+FX664+FZ664)</f>
        <v>0</v>
      </c>
      <c r="GB664" s="216">
        <f t="shared" ref="GB664" si="2249">(((FT664*2)+(FV664*1)+(FX664*0)))/(FT664+FV664+FX664)</f>
        <v>1.7647058823529411</v>
      </c>
      <c r="GC664" s="169" t="str">
        <f t="shared" ref="GC664" si="2250">IF(GA664&gt;=50%,"KĐG",IF(GB664&gt;=1.6,"ĐMT",IF(GB664&gt;=1,"CCG","CĐ")))</f>
        <v>ĐMT</v>
      </c>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130"/>
      <c r="LE664" s="130"/>
      <c r="LF664" s="130"/>
      <c r="LG664" s="130"/>
      <c r="LH664" s="130"/>
      <c r="LI664" s="130"/>
      <c r="LJ664" s="130"/>
      <c r="LK664" s="130"/>
      <c r="LL664" s="130"/>
      <c r="LM664" s="130"/>
      <c r="LN664" s="130"/>
      <c r="LO664" s="130"/>
      <c r="LP664" s="130"/>
      <c r="LQ664" s="130"/>
      <c r="LR664" s="130"/>
      <c r="LS664" s="130"/>
      <c r="LT664" s="130"/>
      <c r="LU664" s="130"/>
      <c r="LV664" s="130"/>
      <c r="LW664" s="130"/>
      <c r="LX664" s="135"/>
      <c r="LY664" s="30"/>
      <c r="LZ664" s="30"/>
      <c r="MA664" s="30"/>
      <c r="MB664" s="30"/>
      <c r="MC664" s="30"/>
      <c r="MD664" s="30"/>
      <c r="ME664" s="30"/>
      <c r="MF664" s="30"/>
      <c r="MG664" s="30"/>
      <c r="MH664" s="30"/>
      <c r="MI664" s="30"/>
      <c r="MJ664" s="30"/>
      <c r="MK664" s="30"/>
      <c r="ML664" s="30"/>
      <c r="MM664" s="30"/>
      <c r="MN664" s="30"/>
      <c r="MO664" s="30"/>
      <c r="MP664" s="30"/>
      <c r="MQ664" s="30"/>
      <c r="MR664" s="30"/>
      <c r="MS664" s="30"/>
      <c r="MT664" s="30"/>
      <c r="MU664" s="30"/>
      <c r="MV664" s="30"/>
      <c r="MW664" s="30"/>
      <c r="MX664" s="30"/>
      <c r="MY664" s="30"/>
      <c r="MZ664" s="30"/>
      <c r="NA664" s="30"/>
      <c r="NB664" s="30"/>
      <c r="NC664" s="135"/>
      <c r="ND664" s="30"/>
      <c r="NE664" s="30"/>
      <c r="NF664" s="30"/>
      <c r="NG664" s="30"/>
      <c r="NH664" s="30"/>
      <c r="NI664" s="30"/>
      <c r="NJ664" s="30"/>
      <c r="NK664" s="30"/>
      <c r="NL664" s="30"/>
      <c r="NM664" s="30"/>
      <c r="NN664" s="30"/>
      <c r="NO664" s="30"/>
      <c r="NP664" s="30"/>
      <c r="NQ664" s="30"/>
      <c r="NR664" s="30"/>
      <c r="NS664" s="30"/>
      <c r="NT664" s="30"/>
      <c r="NU664" s="30"/>
      <c r="NV664" s="30"/>
      <c r="NW664" s="30"/>
      <c r="NX664" s="30"/>
      <c r="NY664" s="30"/>
      <c r="NZ664" s="30"/>
      <c r="OA664" s="30"/>
      <c r="OB664" s="30"/>
      <c r="OC664" s="30"/>
      <c r="OD664" s="30"/>
      <c r="OE664" s="30"/>
      <c r="OF664" s="30"/>
      <c r="OG664" s="30"/>
      <c r="OH664" s="30"/>
      <c r="OI664" s="30"/>
      <c r="OJ664" s="30"/>
      <c r="OK664" s="30"/>
      <c r="OL664" s="30"/>
      <c r="OM664" s="30">
        <f t="shared" si="2178"/>
        <v>1</v>
      </c>
      <c r="ON664" s="98"/>
    </row>
    <row r="665" spans="1:404" ht="27.75" hidden="1" customHeight="1">
      <c r="A665" s="317"/>
      <c r="B665" s="98">
        <v>179</v>
      </c>
      <c r="C665" s="99" t="s">
        <v>464</v>
      </c>
      <c r="D665" s="97" t="s">
        <v>3</v>
      </c>
      <c r="E665" s="24" t="s">
        <v>880</v>
      </c>
      <c r="F665" s="97" t="s">
        <v>3</v>
      </c>
      <c r="G665" s="14"/>
      <c r="H665" s="99" t="s">
        <v>880</v>
      </c>
      <c r="I665" s="57" t="s">
        <v>1296</v>
      </c>
      <c r="J665" s="54"/>
      <c r="K665" s="30" t="s">
        <v>636</v>
      </c>
      <c r="L665" s="30" t="s">
        <v>957</v>
      </c>
      <c r="M665" s="29" t="s">
        <v>987</v>
      </c>
      <c r="N665" s="93" t="s">
        <v>639</v>
      </c>
      <c r="O665" s="301"/>
      <c r="P665" s="54"/>
      <c r="Q665" s="30"/>
      <c r="R665" s="30"/>
      <c r="S665" s="30"/>
      <c r="T665" s="30"/>
      <c r="U665" s="30"/>
      <c r="V665" s="30" t="s">
        <v>27</v>
      </c>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130"/>
      <c r="CP665" s="130"/>
      <c r="CQ665" s="130"/>
      <c r="CR665" s="130"/>
      <c r="CS665" s="130"/>
      <c r="CT665" s="130"/>
      <c r="CU665" s="130"/>
      <c r="CV665" s="130"/>
      <c r="CW665" s="130"/>
      <c r="CX665" s="130"/>
      <c r="CY665" s="30"/>
      <c r="CZ665" s="30"/>
      <c r="DA665" s="30"/>
      <c r="DB665" s="30"/>
      <c r="DC665" s="30"/>
      <c r="DD665" s="30"/>
      <c r="DE665" s="30"/>
      <c r="DF665" s="30"/>
      <c r="DG665" s="30"/>
      <c r="DH665" s="135"/>
      <c r="DI665" s="30"/>
      <c r="DJ665" s="30"/>
      <c r="DK665" s="30"/>
      <c r="DL665" s="30"/>
      <c r="DM665" s="30"/>
      <c r="DN665" s="30"/>
      <c r="DO665" s="30"/>
      <c r="DP665" s="30"/>
      <c r="DQ665" s="30"/>
      <c r="DR665" s="135"/>
      <c r="DS665" s="30"/>
      <c r="DT665" s="30"/>
      <c r="DU665" s="30"/>
      <c r="DV665" s="130"/>
      <c r="DW665" s="130"/>
      <c r="DX665" s="130"/>
      <c r="DY665" s="130"/>
      <c r="DZ665" s="130"/>
      <c r="EA665" s="130"/>
      <c r="EB665" s="130"/>
      <c r="EC665" s="130"/>
      <c r="ED665" s="130"/>
      <c r="EE665" s="130"/>
      <c r="EF665" s="130"/>
      <c r="EG665" s="130"/>
      <c r="EH665" s="130"/>
      <c r="EI665" s="130"/>
      <c r="EJ665" s="130"/>
      <c r="EK665" s="130"/>
      <c r="EL665" s="130"/>
      <c r="EM665" s="130"/>
      <c r="EN665" s="130"/>
      <c r="EO665" s="130"/>
      <c r="EP665" s="30"/>
      <c r="EQ665" s="30"/>
      <c r="ER665" s="30"/>
      <c r="ES665" s="30"/>
      <c r="ET665" s="30"/>
      <c r="EU665" s="30"/>
      <c r="EV665" s="30"/>
      <c r="EW665" s="30"/>
      <c r="EX665" s="30"/>
      <c r="EY665" s="135"/>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152" t="s">
        <v>1068</v>
      </c>
      <c r="GE665" s="152" t="s">
        <v>1068</v>
      </c>
      <c r="GF665" s="30">
        <v>2</v>
      </c>
      <c r="GG665" s="30">
        <v>2</v>
      </c>
      <c r="GH665" s="30">
        <v>2</v>
      </c>
      <c r="GI665" s="30">
        <v>2</v>
      </c>
      <c r="GJ665" s="23">
        <v>1</v>
      </c>
      <c r="GK665" s="23">
        <v>1</v>
      </c>
      <c r="GL665" s="30">
        <v>2</v>
      </c>
      <c r="GM665" s="30">
        <v>2</v>
      </c>
      <c r="GN665" s="30">
        <v>2</v>
      </c>
      <c r="GO665" s="30">
        <v>2</v>
      </c>
      <c r="GP665" s="30">
        <v>2</v>
      </c>
      <c r="GQ665" s="30">
        <v>2</v>
      </c>
      <c r="GR665" s="30">
        <v>2</v>
      </c>
      <c r="GS665" s="23">
        <v>1</v>
      </c>
      <c r="GT665" s="30">
        <v>2</v>
      </c>
      <c r="GU665" s="30">
        <v>2</v>
      </c>
      <c r="GV665" s="30">
        <v>2</v>
      </c>
      <c r="GW665" s="30"/>
      <c r="GX665" s="30">
        <v>2</v>
      </c>
      <c r="GY665" s="224">
        <f>COUNTIF(GF665:GX665,"2")</f>
        <v>15</v>
      </c>
      <c r="GZ665" s="225">
        <f t="shared" ref="GZ665" si="2251">GY665/(GY665+HA665+HC665+HE665)</f>
        <v>0.83333333333333337</v>
      </c>
      <c r="HA665" s="224">
        <f>COUNTIF(GG665:GX665,"1")</f>
        <v>3</v>
      </c>
      <c r="HB665" s="225">
        <f t="shared" ref="HB665" si="2252">HA665/(GY665+HA665+HC665+HE665)</f>
        <v>0.16666666666666666</v>
      </c>
      <c r="HC665" s="224">
        <f>COUNTIF(GG665:GX665,"0")</f>
        <v>0</v>
      </c>
      <c r="HD665" s="225">
        <f t="shared" ref="HD665" si="2253">HC665/(GY665+HA665+HC665+HE665)</f>
        <v>0</v>
      </c>
      <c r="HE665" s="224">
        <f>COUNTIF(GG665:GX665,"KĐG")</f>
        <v>0</v>
      </c>
      <c r="HF665" s="225">
        <f t="shared" ref="HF665" si="2254">HE665/(GY665+HA665+HC665+HE665)</f>
        <v>0</v>
      </c>
      <c r="HG665" s="226">
        <f t="shared" ref="HG665" si="2255">(((GY665*2)+(HA665*1)+(HC665*0)))/(GY665+HA665+HC665)</f>
        <v>1.8333333333333333</v>
      </c>
      <c r="HH665" s="169" t="str">
        <f t="shared" ref="HH665" si="2256">IF(HF665&gt;=50%,"KĐG",IF(HG665&gt;=1.6,"ĐMT",IF(HG665&gt;=1,"CCG","CĐ")))</f>
        <v>ĐMT</v>
      </c>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c r="IM665" s="30"/>
      <c r="IN665" s="30"/>
      <c r="IO665" s="30"/>
      <c r="IP665" s="30"/>
      <c r="IQ665" s="30"/>
      <c r="IR665" s="30"/>
      <c r="IS665" s="30"/>
      <c r="IT665" s="30"/>
      <c r="IU665" s="30"/>
      <c r="IV665" s="30"/>
      <c r="IW665" s="30"/>
      <c r="IX665" s="30"/>
      <c r="IY665" s="30"/>
      <c r="IZ665" s="30"/>
      <c r="JA665" s="30"/>
      <c r="JB665" s="30"/>
      <c r="JC665" s="30"/>
      <c r="JD665" s="30"/>
      <c r="JE665" s="30"/>
      <c r="JF665" s="30"/>
      <c r="JG665" s="30"/>
      <c r="JH665" s="30"/>
      <c r="JI665" s="30"/>
      <c r="JJ665" s="30"/>
      <c r="JK665" s="30"/>
      <c r="JL665" s="30"/>
      <c r="JM665" s="30"/>
      <c r="JN665" s="30"/>
      <c r="JO665" s="30"/>
      <c r="JP665" s="30"/>
      <c r="JQ665" s="30"/>
      <c r="JR665" s="30"/>
      <c r="JS665" s="30"/>
      <c r="JT665" s="30"/>
      <c r="JU665" s="30"/>
      <c r="JV665" s="30"/>
      <c r="JW665" s="30"/>
      <c r="JX665" s="30"/>
      <c r="JY665" s="30"/>
      <c r="JZ665" s="30"/>
      <c r="KA665" s="30"/>
      <c r="KB665" s="30"/>
      <c r="KC665" s="30"/>
      <c r="KD665" s="30"/>
      <c r="KE665" s="30"/>
      <c r="KF665" s="30"/>
      <c r="KG665" s="30"/>
      <c r="KH665" s="30"/>
      <c r="KI665" s="30"/>
      <c r="KJ665" s="30"/>
      <c r="KK665" s="30"/>
      <c r="KL665" s="30"/>
      <c r="KM665" s="30"/>
      <c r="KN665" s="30"/>
      <c r="KO665" s="30"/>
      <c r="KP665" s="30"/>
      <c r="KQ665" s="30"/>
      <c r="KR665" s="30"/>
      <c r="KS665" s="30"/>
      <c r="KT665" s="30"/>
      <c r="KU665" s="30"/>
      <c r="KV665" s="30"/>
      <c r="KW665" s="30"/>
      <c r="KX665" s="30"/>
      <c r="KY665" s="30"/>
      <c r="KZ665" s="30"/>
      <c r="LA665" s="30"/>
      <c r="LB665" s="30"/>
      <c r="LC665" s="30"/>
      <c r="LD665" s="130"/>
      <c r="LE665" s="130"/>
      <c r="LF665" s="130"/>
      <c r="LG665" s="130"/>
      <c r="LH665" s="130"/>
      <c r="LI665" s="130"/>
      <c r="LJ665" s="130"/>
      <c r="LK665" s="130"/>
      <c r="LL665" s="130"/>
      <c r="LM665" s="130"/>
      <c r="LN665" s="130"/>
      <c r="LO665" s="130"/>
      <c r="LP665" s="130"/>
      <c r="LQ665" s="130"/>
      <c r="LR665" s="130"/>
      <c r="LS665" s="130"/>
      <c r="LT665" s="130"/>
      <c r="LU665" s="130"/>
      <c r="LV665" s="130"/>
      <c r="LW665" s="130"/>
      <c r="LX665" s="135"/>
      <c r="LY665" s="30"/>
      <c r="LZ665" s="30"/>
      <c r="MA665" s="30"/>
      <c r="MB665" s="30"/>
      <c r="MC665" s="30"/>
      <c r="MD665" s="30"/>
      <c r="ME665" s="30"/>
      <c r="MF665" s="30"/>
      <c r="MG665" s="30"/>
      <c r="MH665" s="30"/>
      <c r="MI665" s="30"/>
      <c r="MJ665" s="30"/>
      <c r="MK665" s="30"/>
      <c r="ML665" s="30"/>
      <c r="MM665" s="30"/>
      <c r="MN665" s="30"/>
      <c r="MO665" s="30"/>
      <c r="MP665" s="30"/>
      <c r="MQ665" s="30"/>
      <c r="MR665" s="30"/>
      <c r="MS665" s="30"/>
      <c r="MT665" s="30"/>
      <c r="MU665" s="30"/>
      <c r="MV665" s="30"/>
      <c r="MW665" s="30"/>
      <c r="MX665" s="30"/>
      <c r="MY665" s="30"/>
      <c r="MZ665" s="30"/>
      <c r="NA665" s="30"/>
      <c r="NB665" s="30"/>
      <c r="NC665" s="135"/>
      <c r="ND665" s="30"/>
      <c r="NE665" s="30"/>
      <c r="NF665" s="30"/>
      <c r="NG665" s="30"/>
      <c r="NH665" s="30"/>
      <c r="NI665" s="30"/>
      <c r="NJ665" s="30"/>
      <c r="NK665" s="30"/>
      <c r="NL665" s="30"/>
      <c r="NM665" s="30"/>
      <c r="NN665" s="30"/>
      <c r="NO665" s="30"/>
      <c r="NP665" s="30"/>
      <c r="NQ665" s="30"/>
      <c r="NR665" s="30"/>
      <c r="NS665" s="30"/>
      <c r="NT665" s="30"/>
      <c r="NU665" s="30"/>
      <c r="NV665" s="30"/>
      <c r="NW665" s="30"/>
      <c r="NX665" s="30"/>
      <c r="NY665" s="30"/>
      <c r="NZ665" s="30"/>
      <c r="OA665" s="30"/>
      <c r="OB665" s="30"/>
      <c r="OC665" s="30"/>
      <c r="OD665" s="30"/>
      <c r="OE665" s="30"/>
      <c r="OF665" s="30"/>
      <c r="OG665" s="30"/>
      <c r="OH665" s="30"/>
      <c r="OI665" s="30"/>
      <c r="OJ665" s="30"/>
      <c r="OK665" s="30"/>
      <c r="OL665" s="30"/>
      <c r="OM665" s="30">
        <f t="shared" si="2178"/>
        <v>1</v>
      </c>
      <c r="ON665" s="51"/>
    </row>
    <row r="666" spans="1:404" ht="32.25" customHeight="1">
      <c r="A666" s="317"/>
      <c r="B666" s="98">
        <v>179</v>
      </c>
      <c r="C666" s="99" t="s">
        <v>464</v>
      </c>
      <c r="D666" s="97" t="s">
        <v>3</v>
      </c>
      <c r="E666" s="24" t="s">
        <v>470</v>
      </c>
      <c r="F666" s="97" t="s">
        <v>3</v>
      </c>
      <c r="G666" s="14"/>
      <c r="H666" s="99" t="s">
        <v>470</v>
      </c>
      <c r="I666" s="57" t="s">
        <v>1343</v>
      </c>
      <c r="J666" s="54"/>
      <c r="K666" s="30" t="s">
        <v>636</v>
      </c>
      <c r="L666" s="30" t="s">
        <v>957</v>
      </c>
      <c r="M666" s="29" t="s">
        <v>987</v>
      </c>
      <c r="N666" s="93" t="s">
        <v>639</v>
      </c>
      <c r="O666" s="301"/>
      <c r="P666" s="54"/>
      <c r="Q666" s="30"/>
      <c r="R666" s="30"/>
      <c r="S666" s="30"/>
      <c r="T666" s="30"/>
      <c r="U666" s="30"/>
      <c r="V666" s="30"/>
      <c r="W666" s="30" t="s">
        <v>27</v>
      </c>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130"/>
      <c r="CP666" s="130"/>
      <c r="CQ666" s="130"/>
      <c r="CR666" s="130"/>
      <c r="CS666" s="130"/>
      <c r="CT666" s="130"/>
      <c r="CU666" s="130"/>
      <c r="CV666" s="130"/>
      <c r="CW666" s="130"/>
      <c r="CX666" s="130"/>
      <c r="CY666" s="30"/>
      <c r="CZ666" s="30"/>
      <c r="DA666" s="30"/>
      <c r="DB666" s="30"/>
      <c r="DC666" s="30"/>
      <c r="DD666" s="30"/>
      <c r="DE666" s="30"/>
      <c r="DF666" s="30"/>
      <c r="DG666" s="30"/>
      <c r="DH666" s="135"/>
      <c r="DI666" s="30"/>
      <c r="DJ666" s="30"/>
      <c r="DK666" s="30"/>
      <c r="DL666" s="30"/>
      <c r="DM666" s="30"/>
      <c r="DN666" s="30"/>
      <c r="DO666" s="30"/>
      <c r="DP666" s="30"/>
      <c r="DQ666" s="30"/>
      <c r="DR666" s="135"/>
      <c r="DS666" s="30"/>
      <c r="DT666" s="30"/>
      <c r="DU666" s="30"/>
      <c r="DV666" s="130"/>
      <c r="DW666" s="130"/>
      <c r="DX666" s="130"/>
      <c r="DY666" s="130"/>
      <c r="DZ666" s="130"/>
      <c r="EA666" s="130"/>
      <c r="EB666" s="130"/>
      <c r="EC666" s="130"/>
      <c r="ED666" s="130"/>
      <c r="EE666" s="130"/>
      <c r="EF666" s="130"/>
      <c r="EG666" s="130"/>
      <c r="EH666" s="130"/>
      <c r="EI666" s="130"/>
      <c r="EJ666" s="130"/>
      <c r="EK666" s="130"/>
      <c r="EL666" s="130"/>
      <c r="EM666" s="130"/>
      <c r="EN666" s="130"/>
      <c r="EO666" s="130"/>
      <c r="EP666" s="30"/>
      <c r="EQ666" s="30"/>
      <c r="ER666" s="30"/>
      <c r="ES666" s="30"/>
      <c r="ET666" s="30"/>
      <c r="EU666" s="30"/>
      <c r="EV666" s="30"/>
      <c r="EW666" s="30"/>
      <c r="EX666" s="30"/>
      <c r="EY666" s="135"/>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152" t="s">
        <v>1068</v>
      </c>
      <c r="HJ666" s="152" t="s">
        <v>1068</v>
      </c>
      <c r="HK666" s="152" t="s">
        <v>1089</v>
      </c>
      <c r="HL666" s="152" t="s">
        <v>1068</v>
      </c>
      <c r="HM666" s="152" t="s">
        <v>1068</v>
      </c>
      <c r="HN666" s="30">
        <v>2</v>
      </c>
      <c r="HO666" s="30">
        <v>2</v>
      </c>
      <c r="HP666" s="30">
        <v>2</v>
      </c>
      <c r="HQ666" s="30">
        <v>2</v>
      </c>
      <c r="HR666" s="23">
        <v>1</v>
      </c>
      <c r="HS666" s="23">
        <v>2</v>
      </c>
      <c r="HT666" s="30">
        <v>2</v>
      </c>
      <c r="HU666" s="30">
        <v>1</v>
      </c>
      <c r="HV666" s="30">
        <v>2</v>
      </c>
      <c r="HW666" s="30">
        <v>2</v>
      </c>
      <c r="HX666" s="30">
        <v>2</v>
      </c>
      <c r="HY666" s="30">
        <v>2</v>
      </c>
      <c r="HZ666" s="30">
        <v>2</v>
      </c>
      <c r="IA666" s="23">
        <v>1</v>
      </c>
      <c r="IB666" s="30">
        <v>2</v>
      </c>
      <c r="IC666" s="30">
        <v>2</v>
      </c>
      <c r="ID666" s="30">
        <v>2</v>
      </c>
      <c r="IE666" s="30"/>
      <c r="IF666" s="30">
        <v>2</v>
      </c>
      <c r="IG666" s="234">
        <f>COUNTIF(HN666:IF666,"2")</f>
        <v>15</v>
      </c>
      <c r="IH666" s="235">
        <f t="shared" ref="IH666" si="2257">IG666/(IG666+II666+IK666+IM666)</f>
        <v>0.83333333333333337</v>
      </c>
      <c r="II666" s="234">
        <f>COUNTIF(HO666:IF666,"1")</f>
        <v>3</v>
      </c>
      <c r="IJ666" s="235">
        <f t="shared" ref="IJ666" si="2258">II666/(IG666+II666+IK666+IM666)</f>
        <v>0.16666666666666666</v>
      </c>
      <c r="IK666" s="234">
        <f>COUNTIF(HO666:IF666,"0")</f>
        <v>0</v>
      </c>
      <c r="IL666" s="235">
        <f t="shared" ref="IL666" si="2259">IK666/(IG666+II666+IK666+IM666)</f>
        <v>0</v>
      </c>
      <c r="IM666" s="234">
        <f>COUNTIF(HO666:IF666,"KĐG")</f>
        <v>0</v>
      </c>
      <c r="IN666" s="235">
        <f t="shared" ref="IN666" si="2260">IM666/(IG666+II666+IK666+IM666)</f>
        <v>0</v>
      </c>
      <c r="IO666" s="236">
        <f t="shared" ref="IO666" si="2261">(((IG666*2)+(II666*1)+(IK666*0)))/(IG666+II666+IK666)</f>
        <v>1.8333333333333333</v>
      </c>
      <c r="IP666" s="169" t="str">
        <f t="shared" ref="IP666" si="2262">IF(IN666&gt;=50%,"KĐG",IF(IO666&gt;=1.6,"ĐMT",IF(IO666&gt;=1,"CCG","CĐ")))</f>
        <v>ĐMT</v>
      </c>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c r="JW666" s="30"/>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130"/>
      <c r="LE666" s="130"/>
      <c r="LF666" s="130"/>
      <c r="LG666" s="130"/>
      <c r="LH666" s="130"/>
      <c r="LI666" s="130"/>
      <c r="LJ666" s="130"/>
      <c r="LK666" s="130"/>
      <c r="LL666" s="130"/>
      <c r="LM666" s="130"/>
      <c r="LN666" s="130"/>
      <c r="LO666" s="130"/>
      <c r="LP666" s="130"/>
      <c r="LQ666" s="130"/>
      <c r="LR666" s="130"/>
      <c r="LS666" s="130"/>
      <c r="LT666" s="130"/>
      <c r="LU666" s="130"/>
      <c r="LV666" s="130"/>
      <c r="LW666" s="130"/>
      <c r="LX666" s="135"/>
      <c r="LY666" s="30"/>
      <c r="LZ666" s="30"/>
      <c r="MA666" s="30"/>
      <c r="MB666" s="30"/>
      <c r="MC666" s="30"/>
      <c r="MD666" s="30"/>
      <c r="ME666" s="30"/>
      <c r="MF666" s="30"/>
      <c r="MG666" s="30"/>
      <c r="MH666" s="30"/>
      <c r="MI666" s="30"/>
      <c r="MJ666" s="30"/>
      <c r="MK666" s="30"/>
      <c r="ML666" s="30"/>
      <c r="MM666" s="30"/>
      <c r="MN666" s="30"/>
      <c r="MO666" s="30"/>
      <c r="MP666" s="30"/>
      <c r="MQ666" s="30"/>
      <c r="MR666" s="30"/>
      <c r="MS666" s="30"/>
      <c r="MT666" s="30"/>
      <c r="MU666" s="30"/>
      <c r="MV666" s="30"/>
      <c r="MW666" s="30"/>
      <c r="MX666" s="30"/>
      <c r="MY666" s="30"/>
      <c r="MZ666" s="30"/>
      <c r="NA666" s="30"/>
      <c r="NB666" s="30"/>
      <c r="NC666" s="135"/>
      <c r="ND666" s="30"/>
      <c r="NE666" s="30"/>
      <c r="NF666" s="30"/>
      <c r="NG666" s="30"/>
      <c r="NH666" s="30"/>
      <c r="NI666" s="30"/>
      <c r="NJ666" s="30"/>
      <c r="NK666" s="30"/>
      <c r="NL666" s="30"/>
      <c r="NM666" s="30"/>
      <c r="NN666" s="30"/>
      <c r="NO666" s="30"/>
      <c r="NP666" s="30"/>
      <c r="NQ666" s="30"/>
      <c r="NR666" s="30"/>
      <c r="NS666" s="30"/>
      <c r="NT666" s="30"/>
      <c r="NU666" s="30"/>
      <c r="NV666" s="30"/>
      <c r="NW666" s="30"/>
      <c r="NX666" s="30"/>
      <c r="NY666" s="30"/>
      <c r="NZ666" s="30"/>
      <c r="OA666" s="30"/>
      <c r="OB666" s="30"/>
      <c r="OC666" s="30"/>
      <c r="OD666" s="30"/>
      <c r="OE666" s="30"/>
      <c r="OF666" s="30"/>
      <c r="OG666" s="30"/>
      <c r="OH666" s="30"/>
      <c r="OI666" s="30"/>
      <c r="OJ666" s="30"/>
      <c r="OK666" s="30"/>
      <c r="OL666" s="30"/>
      <c r="OM666" s="30">
        <f t="shared" si="2178"/>
        <v>1</v>
      </c>
      <c r="ON666" s="51"/>
    </row>
    <row r="667" spans="1:404" ht="75" hidden="1" customHeight="1">
      <c r="A667" s="317"/>
      <c r="B667" s="98">
        <v>179</v>
      </c>
      <c r="C667" s="99" t="s">
        <v>464</v>
      </c>
      <c r="D667" s="97" t="s">
        <v>3</v>
      </c>
      <c r="E667" s="24" t="s">
        <v>471</v>
      </c>
      <c r="F667" s="97" t="s">
        <v>3</v>
      </c>
      <c r="G667" s="14"/>
      <c r="H667" s="99" t="s">
        <v>471</v>
      </c>
      <c r="I667" s="57" t="s">
        <v>883</v>
      </c>
      <c r="J667" s="54"/>
      <c r="K667" s="30" t="s">
        <v>636</v>
      </c>
      <c r="L667" s="30" t="s">
        <v>957</v>
      </c>
      <c r="M667" s="29" t="s">
        <v>987</v>
      </c>
      <c r="N667" s="93" t="s">
        <v>639</v>
      </c>
      <c r="O667" s="301"/>
      <c r="P667" s="54"/>
      <c r="Q667" s="30"/>
      <c r="R667" s="30"/>
      <c r="S667" s="30"/>
      <c r="T667" s="30"/>
      <c r="U667" s="30"/>
      <c r="V667" s="30"/>
      <c r="W667" s="30"/>
      <c r="X667" s="30" t="s">
        <v>27</v>
      </c>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130"/>
      <c r="CP667" s="130"/>
      <c r="CQ667" s="130"/>
      <c r="CR667" s="130"/>
      <c r="CS667" s="130"/>
      <c r="CT667" s="130"/>
      <c r="CU667" s="130"/>
      <c r="CV667" s="130"/>
      <c r="CW667" s="130"/>
      <c r="CX667" s="130"/>
      <c r="CY667" s="30"/>
      <c r="CZ667" s="30"/>
      <c r="DA667" s="30"/>
      <c r="DB667" s="30"/>
      <c r="DC667" s="30"/>
      <c r="DD667" s="30"/>
      <c r="DE667" s="30"/>
      <c r="DF667" s="30"/>
      <c r="DG667" s="30"/>
      <c r="DH667" s="135"/>
      <c r="DI667" s="30"/>
      <c r="DJ667" s="30"/>
      <c r="DK667" s="30"/>
      <c r="DL667" s="30"/>
      <c r="DM667" s="30"/>
      <c r="DN667" s="30"/>
      <c r="DO667" s="30"/>
      <c r="DP667" s="30"/>
      <c r="DQ667" s="30"/>
      <c r="DR667" s="135"/>
      <c r="DS667" s="30"/>
      <c r="DT667" s="30"/>
      <c r="DU667" s="30"/>
      <c r="DV667" s="130"/>
      <c r="DW667" s="130"/>
      <c r="DX667" s="130"/>
      <c r="DY667" s="130"/>
      <c r="DZ667" s="130"/>
      <c r="EA667" s="130"/>
      <c r="EB667" s="130"/>
      <c r="EC667" s="130"/>
      <c r="ED667" s="130"/>
      <c r="EE667" s="130"/>
      <c r="EF667" s="130"/>
      <c r="EG667" s="130"/>
      <c r="EH667" s="130"/>
      <c r="EI667" s="130"/>
      <c r="EJ667" s="130"/>
      <c r="EK667" s="130"/>
      <c r="EL667" s="130"/>
      <c r="EM667" s="130"/>
      <c r="EN667" s="130"/>
      <c r="EO667" s="130"/>
      <c r="EP667" s="30"/>
      <c r="EQ667" s="30"/>
      <c r="ER667" s="30"/>
      <c r="ES667" s="30"/>
      <c r="ET667" s="30"/>
      <c r="EU667" s="30"/>
      <c r="EV667" s="30"/>
      <c r="EW667" s="30"/>
      <c r="EX667" s="30"/>
      <c r="EY667" s="135"/>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c r="IM667" s="30"/>
      <c r="IN667" s="30"/>
      <c r="IO667" s="30"/>
      <c r="IP667" s="30"/>
      <c r="IQ667" s="30"/>
      <c r="IR667" s="30"/>
      <c r="IS667" s="30"/>
      <c r="IT667" s="30"/>
      <c r="IU667" s="30"/>
      <c r="IV667" s="30"/>
      <c r="IW667" s="30"/>
      <c r="IX667" s="30"/>
      <c r="IY667" s="30"/>
      <c r="IZ667" s="30"/>
      <c r="JA667" s="30"/>
      <c r="JB667" s="30"/>
      <c r="JC667" s="30"/>
      <c r="JD667" s="30"/>
      <c r="JE667" s="30"/>
      <c r="JF667" s="30"/>
      <c r="JG667" s="30"/>
      <c r="JH667" s="30"/>
      <c r="JI667" s="30"/>
      <c r="JJ667" s="30"/>
      <c r="JK667" s="30"/>
      <c r="JL667" s="30"/>
      <c r="JM667" s="30"/>
      <c r="JN667" s="30"/>
      <c r="JO667" s="30"/>
      <c r="JP667" s="30"/>
      <c r="JQ667" s="30"/>
      <c r="JR667" s="30"/>
      <c r="JS667" s="30"/>
      <c r="JT667" s="30"/>
      <c r="JU667" s="30"/>
      <c r="JV667" s="30"/>
      <c r="JW667" s="30"/>
      <c r="JX667" s="30"/>
      <c r="JY667" s="30"/>
      <c r="JZ667" s="30"/>
      <c r="KA667" s="30"/>
      <c r="KB667" s="30"/>
      <c r="KC667" s="30"/>
      <c r="KD667" s="30"/>
      <c r="KE667" s="30"/>
      <c r="KF667" s="30"/>
      <c r="KG667" s="30"/>
      <c r="KH667" s="30"/>
      <c r="KI667" s="30"/>
      <c r="KJ667" s="30"/>
      <c r="KK667" s="30"/>
      <c r="KL667" s="30"/>
      <c r="KM667" s="30"/>
      <c r="KN667" s="30"/>
      <c r="KO667" s="30"/>
      <c r="KP667" s="30"/>
      <c r="KQ667" s="30"/>
      <c r="KR667" s="30"/>
      <c r="KS667" s="30"/>
      <c r="KT667" s="30"/>
      <c r="KU667" s="30"/>
      <c r="KV667" s="30"/>
      <c r="KW667" s="30"/>
      <c r="KX667" s="30"/>
      <c r="KY667" s="30"/>
      <c r="KZ667" s="30"/>
      <c r="LA667" s="30"/>
      <c r="LB667" s="30"/>
      <c r="LC667" s="30"/>
      <c r="LD667" s="130"/>
      <c r="LE667" s="130"/>
      <c r="LF667" s="130"/>
      <c r="LG667" s="130"/>
      <c r="LH667" s="130"/>
      <c r="LI667" s="130"/>
      <c r="LJ667" s="130"/>
      <c r="LK667" s="130"/>
      <c r="LL667" s="130"/>
      <c r="LM667" s="130"/>
      <c r="LN667" s="130"/>
      <c r="LO667" s="130"/>
      <c r="LP667" s="130"/>
      <c r="LQ667" s="130"/>
      <c r="LR667" s="130"/>
      <c r="LS667" s="130"/>
      <c r="LT667" s="130"/>
      <c r="LU667" s="130"/>
      <c r="LV667" s="130"/>
      <c r="LW667" s="130"/>
      <c r="LX667" s="135"/>
      <c r="LY667" s="30"/>
      <c r="LZ667" s="30"/>
      <c r="MA667" s="30"/>
      <c r="MB667" s="30"/>
      <c r="MC667" s="30"/>
      <c r="MD667" s="30"/>
      <c r="ME667" s="30"/>
      <c r="MF667" s="30"/>
      <c r="MG667" s="30"/>
      <c r="MH667" s="30"/>
      <c r="MI667" s="30"/>
      <c r="MJ667" s="30"/>
      <c r="MK667" s="30"/>
      <c r="ML667" s="30"/>
      <c r="MM667" s="30"/>
      <c r="MN667" s="30"/>
      <c r="MO667" s="30"/>
      <c r="MP667" s="30"/>
      <c r="MQ667" s="30"/>
      <c r="MR667" s="30"/>
      <c r="MS667" s="30"/>
      <c r="MT667" s="30"/>
      <c r="MU667" s="30"/>
      <c r="MV667" s="30"/>
      <c r="MW667" s="30"/>
      <c r="MX667" s="30"/>
      <c r="MY667" s="30"/>
      <c r="MZ667" s="30"/>
      <c r="NA667" s="30"/>
      <c r="NB667" s="30"/>
      <c r="NC667" s="135"/>
      <c r="ND667" s="30"/>
      <c r="NE667" s="30"/>
      <c r="NF667" s="30"/>
      <c r="NG667" s="30"/>
      <c r="NH667" s="30"/>
      <c r="NI667" s="30"/>
      <c r="NJ667" s="30"/>
      <c r="NK667" s="30"/>
      <c r="NL667" s="30"/>
      <c r="NM667" s="30"/>
      <c r="NN667" s="30"/>
      <c r="NO667" s="30"/>
      <c r="NP667" s="30"/>
      <c r="NQ667" s="30"/>
      <c r="NR667" s="30"/>
      <c r="NS667" s="30"/>
      <c r="NT667" s="30"/>
      <c r="NU667" s="30"/>
      <c r="NV667" s="30"/>
      <c r="NW667" s="30"/>
      <c r="NX667" s="30"/>
      <c r="NY667" s="30"/>
      <c r="NZ667" s="30"/>
      <c r="OA667" s="30"/>
      <c r="OB667" s="30"/>
      <c r="OC667" s="30"/>
      <c r="OD667" s="30"/>
      <c r="OE667" s="30"/>
      <c r="OF667" s="30"/>
      <c r="OG667" s="30"/>
      <c r="OH667" s="30"/>
      <c r="OI667" s="30"/>
      <c r="OJ667" s="30"/>
      <c r="OK667" s="30"/>
      <c r="OL667" s="30"/>
      <c r="OM667" s="30">
        <f t="shared" si="2178"/>
        <v>1</v>
      </c>
      <c r="ON667" s="51"/>
    </row>
    <row r="668" spans="1:404" ht="75" hidden="1" customHeight="1">
      <c r="A668" s="317"/>
      <c r="B668" s="98">
        <v>179</v>
      </c>
      <c r="C668" s="99" t="s">
        <v>464</v>
      </c>
      <c r="D668" s="97" t="s">
        <v>3</v>
      </c>
      <c r="E668" s="24" t="s">
        <v>472</v>
      </c>
      <c r="F668" s="97" t="s">
        <v>3</v>
      </c>
      <c r="G668" s="14"/>
      <c r="H668" s="99" t="s">
        <v>472</v>
      </c>
      <c r="I668" s="57" t="s">
        <v>884</v>
      </c>
      <c r="J668" s="54"/>
      <c r="K668" s="30" t="s">
        <v>636</v>
      </c>
      <c r="L668" s="30" t="s">
        <v>957</v>
      </c>
      <c r="M668" s="29" t="s">
        <v>987</v>
      </c>
      <c r="N668" s="93" t="s">
        <v>639</v>
      </c>
      <c r="O668" s="301"/>
      <c r="P668" s="54"/>
      <c r="Q668" s="30"/>
      <c r="R668" s="30"/>
      <c r="S668" s="30"/>
      <c r="T668" s="30"/>
      <c r="U668" s="30"/>
      <c r="V668" s="30"/>
      <c r="W668" s="30"/>
      <c r="X668" s="30"/>
      <c r="Y668" s="30" t="s">
        <v>27</v>
      </c>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130"/>
      <c r="CP668" s="130"/>
      <c r="CQ668" s="130"/>
      <c r="CR668" s="130"/>
      <c r="CS668" s="130"/>
      <c r="CT668" s="130"/>
      <c r="CU668" s="130"/>
      <c r="CV668" s="130"/>
      <c r="CW668" s="130"/>
      <c r="CX668" s="130"/>
      <c r="CY668" s="30"/>
      <c r="CZ668" s="30"/>
      <c r="DA668" s="30"/>
      <c r="DB668" s="30"/>
      <c r="DC668" s="30"/>
      <c r="DD668" s="30"/>
      <c r="DE668" s="30"/>
      <c r="DF668" s="30"/>
      <c r="DG668" s="30"/>
      <c r="DH668" s="135"/>
      <c r="DI668" s="30"/>
      <c r="DJ668" s="30"/>
      <c r="DK668" s="30"/>
      <c r="DL668" s="30"/>
      <c r="DM668" s="30"/>
      <c r="DN668" s="30"/>
      <c r="DO668" s="30"/>
      <c r="DP668" s="30"/>
      <c r="DQ668" s="30"/>
      <c r="DR668" s="135"/>
      <c r="DS668" s="30"/>
      <c r="DT668" s="30"/>
      <c r="DU668" s="30"/>
      <c r="DV668" s="130"/>
      <c r="DW668" s="130"/>
      <c r="DX668" s="130"/>
      <c r="DY668" s="130"/>
      <c r="DZ668" s="130"/>
      <c r="EA668" s="130"/>
      <c r="EB668" s="130"/>
      <c r="EC668" s="130"/>
      <c r="ED668" s="130"/>
      <c r="EE668" s="130"/>
      <c r="EF668" s="130"/>
      <c r="EG668" s="130"/>
      <c r="EH668" s="130"/>
      <c r="EI668" s="130"/>
      <c r="EJ668" s="130"/>
      <c r="EK668" s="130"/>
      <c r="EL668" s="130"/>
      <c r="EM668" s="130"/>
      <c r="EN668" s="130"/>
      <c r="EO668" s="130"/>
      <c r="EP668" s="30"/>
      <c r="EQ668" s="30"/>
      <c r="ER668" s="30"/>
      <c r="ES668" s="30"/>
      <c r="ET668" s="30"/>
      <c r="EU668" s="30"/>
      <c r="EV668" s="30"/>
      <c r="EW668" s="30"/>
      <c r="EX668" s="30"/>
      <c r="EY668" s="135"/>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130"/>
      <c r="LE668" s="130"/>
      <c r="LF668" s="130"/>
      <c r="LG668" s="130"/>
      <c r="LH668" s="130"/>
      <c r="LI668" s="130"/>
      <c r="LJ668" s="130"/>
      <c r="LK668" s="130"/>
      <c r="LL668" s="130"/>
      <c r="LM668" s="130"/>
      <c r="LN668" s="130"/>
      <c r="LO668" s="130"/>
      <c r="LP668" s="130"/>
      <c r="LQ668" s="130"/>
      <c r="LR668" s="130"/>
      <c r="LS668" s="130"/>
      <c r="LT668" s="130"/>
      <c r="LU668" s="130"/>
      <c r="LV668" s="130"/>
      <c r="LW668" s="130"/>
      <c r="LX668" s="135"/>
      <c r="LY668" s="30"/>
      <c r="LZ668" s="30"/>
      <c r="MA668" s="30"/>
      <c r="MB668" s="30"/>
      <c r="MC668" s="30"/>
      <c r="MD668" s="30"/>
      <c r="ME668" s="30"/>
      <c r="MF668" s="30"/>
      <c r="MG668" s="30"/>
      <c r="MH668" s="30"/>
      <c r="MI668" s="30"/>
      <c r="MJ668" s="30"/>
      <c r="MK668" s="30"/>
      <c r="ML668" s="30"/>
      <c r="MM668" s="30"/>
      <c r="MN668" s="30"/>
      <c r="MO668" s="30"/>
      <c r="MP668" s="30"/>
      <c r="MQ668" s="30"/>
      <c r="MR668" s="30"/>
      <c r="MS668" s="30"/>
      <c r="MT668" s="30"/>
      <c r="MU668" s="30"/>
      <c r="MV668" s="30"/>
      <c r="MW668" s="30"/>
      <c r="MX668" s="30"/>
      <c r="MY668" s="30"/>
      <c r="MZ668" s="30"/>
      <c r="NA668" s="30"/>
      <c r="NB668" s="30"/>
      <c r="NC668" s="135"/>
      <c r="ND668" s="30"/>
      <c r="NE668" s="30"/>
      <c r="NF668" s="30"/>
      <c r="NG668" s="30"/>
      <c r="NH668" s="30"/>
      <c r="NI668" s="30"/>
      <c r="NJ668" s="30"/>
      <c r="NK668" s="30"/>
      <c r="NL668" s="30"/>
      <c r="NM668" s="30"/>
      <c r="NN668" s="30"/>
      <c r="NO668" s="30"/>
      <c r="NP668" s="30"/>
      <c r="NQ668" s="30"/>
      <c r="NR668" s="30"/>
      <c r="NS668" s="30"/>
      <c r="NT668" s="30"/>
      <c r="NU668" s="30"/>
      <c r="NV668" s="30"/>
      <c r="NW668" s="30"/>
      <c r="NX668" s="30"/>
      <c r="NY668" s="30"/>
      <c r="NZ668" s="30"/>
      <c r="OA668" s="30"/>
      <c r="OB668" s="30"/>
      <c r="OC668" s="30"/>
      <c r="OD668" s="30"/>
      <c r="OE668" s="30"/>
      <c r="OF668" s="30"/>
      <c r="OG668" s="30"/>
      <c r="OH668" s="30"/>
      <c r="OI668" s="30"/>
      <c r="OJ668" s="30"/>
      <c r="OK668" s="30"/>
      <c r="OL668" s="30"/>
      <c r="OM668" s="30">
        <f t="shared" si="2178"/>
        <v>1</v>
      </c>
      <c r="ON668" s="51"/>
    </row>
    <row r="669" spans="1:404" ht="52.5" hidden="1" customHeight="1">
      <c r="A669" s="317"/>
      <c r="B669" s="98">
        <v>179</v>
      </c>
      <c r="C669" s="99" t="s">
        <v>464</v>
      </c>
      <c r="D669" s="97" t="s">
        <v>3</v>
      </c>
      <c r="E669" s="99" t="s">
        <v>881</v>
      </c>
      <c r="F669" s="97" t="s">
        <v>3</v>
      </c>
      <c r="G669" s="97"/>
      <c r="H669" s="99" t="s">
        <v>881</v>
      </c>
      <c r="I669" s="36" t="s">
        <v>886</v>
      </c>
      <c r="J669" s="100"/>
      <c r="K669" s="30" t="s">
        <v>636</v>
      </c>
      <c r="L669" s="30" t="s">
        <v>957</v>
      </c>
      <c r="M669" s="29" t="s">
        <v>987</v>
      </c>
      <c r="N669" s="93" t="s">
        <v>639</v>
      </c>
      <c r="O669" s="301"/>
      <c r="P669" s="100"/>
      <c r="Q669" s="30"/>
      <c r="R669" s="30"/>
      <c r="S669" s="30"/>
      <c r="T669" s="30"/>
      <c r="U669" s="30"/>
      <c r="V669" s="30"/>
      <c r="W669" s="30"/>
      <c r="X669" s="30"/>
      <c r="Y669" s="30"/>
      <c r="Z669" s="30" t="s">
        <v>27</v>
      </c>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130"/>
      <c r="CP669" s="130"/>
      <c r="CQ669" s="130"/>
      <c r="CR669" s="130"/>
      <c r="CS669" s="130"/>
      <c r="CT669" s="130"/>
      <c r="CU669" s="130"/>
      <c r="CV669" s="130"/>
      <c r="CW669" s="130"/>
      <c r="CX669" s="130"/>
      <c r="CY669" s="30"/>
      <c r="CZ669" s="30"/>
      <c r="DA669" s="30"/>
      <c r="DB669" s="30"/>
      <c r="DC669" s="30"/>
      <c r="DD669" s="30"/>
      <c r="DE669" s="30"/>
      <c r="DF669" s="30"/>
      <c r="DG669" s="30"/>
      <c r="DH669" s="135"/>
      <c r="DI669" s="30"/>
      <c r="DJ669" s="30"/>
      <c r="DK669" s="30"/>
      <c r="DL669" s="30"/>
      <c r="DM669" s="30"/>
      <c r="DN669" s="30"/>
      <c r="DO669" s="30"/>
      <c r="DP669" s="30"/>
      <c r="DQ669" s="30"/>
      <c r="DR669" s="135"/>
      <c r="DS669" s="30"/>
      <c r="DT669" s="30"/>
      <c r="DU669" s="30"/>
      <c r="DV669" s="130"/>
      <c r="DW669" s="130"/>
      <c r="DX669" s="130"/>
      <c r="DY669" s="130"/>
      <c r="DZ669" s="130"/>
      <c r="EA669" s="130"/>
      <c r="EB669" s="130"/>
      <c r="EC669" s="130"/>
      <c r="ED669" s="130"/>
      <c r="EE669" s="130"/>
      <c r="EF669" s="130"/>
      <c r="EG669" s="130"/>
      <c r="EH669" s="130"/>
      <c r="EI669" s="130"/>
      <c r="EJ669" s="130"/>
      <c r="EK669" s="130"/>
      <c r="EL669" s="130"/>
      <c r="EM669" s="130"/>
      <c r="EN669" s="130"/>
      <c r="EO669" s="130"/>
      <c r="EP669" s="30"/>
      <c r="EQ669" s="30"/>
      <c r="ER669" s="30"/>
      <c r="ES669" s="30"/>
      <c r="ET669" s="30"/>
      <c r="EU669" s="30"/>
      <c r="EV669" s="30"/>
      <c r="EW669" s="30"/>
      <c r="EX669" s="30"/>
      <c r="EY669" s="135"/>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130"/>
      <c r="LE669" s="130"/>
      <c r="LF669" s="130"/>
      <c r="LG669" s="130"/>
      <c r="LH669" s="130"/>
      <c r="LI669" s="130"/>
      <c r="LJ669" s="130"/>
      <c r="LK669" s="130"/>
      <c r="LL669" s="130"/>
      <c r="LM669" s="130"/>
      <c r="LN669" s="130"/>
      <c r="LO669" s="130"/>
      <c r="LP669" s="130"/>
      <c r="LQ669" s="130"/>
      <c r="LR669" s="130"/>
      <c r="LS669" s="130"/>
      <c r="LT669" s="130"/>
      <c r="LU669" s="130"/>
      <c r="LV669" s="130"/>
      <c r="LW669" s="130"/>
      <c r="LX669" s="135"/>
      <c r="LY669" s="30"/>
      <c r="LZ669" s="30"/>
      <c r="MA669" s="30"/>
      <c r="MB669" s="30"/>
      <c r="MC669" s="30"/>
      <c r="MD669" s="30"/>
      <c r="ME669" s="30"/>
      <c r="MF669" s="30"/>
      <c r="MG669" s="30"/>
      <c r="MH669" s="30"/>
      <c r="MI669" s="30"/>
      <c r="MJ669" s="30"/>
      <c r="MK669" s="30"/>
      <c r="ML669" s="30"/>
      <c r="MM669" s="30"/>
      <c r="MN669" s="30"/>
      <c r="MO669" s="30"/>
      <c r="MP669" s="30"/>
      <c r="MQ669" s="30"/>
      <c r="MR669" s="30"/>
      <c r="MS669" s="30"/>
      <c r="MT669" s="30"/>
      <c r="MU669" s="30"/>
      <c r="MV669" s="30"/>
      <c r="MW669" s="30"/>
      <c r="MX669" s="30"/>
      <c r="MY669" s="30"/>
      <c r="MZ669" s="30"/>
      <c r="NA669" s="30"/>
      <c r="NB669" s="30"/>
      <c r="NC669" s="135"/>
      <c r="ND669" s="30"/>
      <c r="NE669" s="30"/>
      <c r="NF669" s="30"/>
      <c r="NG669" s="30"/>
      <c r="NH669" s="30"/>
      <c r="NI669" s="30"/>
      <c r="NJ669" s="30"/>
      <c r="NK669" s="30"/>
      <c r="NL669" s="30"/>
      <c r="NM669" s="30"/>
      <c r="NN669" s="30"/>
      <c r="NO669" s="30"/>
      <c r="NP669" s="30"/>
      <c r="NQ669" s="30"/>
      <c r="NR669" s="30"/>
      <c r="NS669" s="30"/>
      <c r="NT669" s="30"/>
      <c r="NU669" s="30"/>
      <c r="NV669" s="30"/>
      <c r="NW669" s="30"/>
      <c r="NX669" s="30"/>
      <c r="NY669" s="30"/>
      <c r="NZ669" s="30"/>
      <c r="OA669" s="30"/>
      <c r="OB669" s="30"/>
      <c r="OC669" s="30"/>
      <c r="OD669" s="30"/>
      <c r="OE669" s="30"/>
      <c r="OF669" s="30"/>
      <c r="OG669" s="30"/>
      <c r="OH669" s="30"/>
      <c r="OI669" s="30"/>
      <c r="OJ669" s="30"/>
      <c r="OK669" s="30"/>
      <c r="OL669" s="30"/>
      <c r="OM669" s="30">
        <f t="shared" si="2178"/>
        <v>1</v>
      </c>
      <c r="ON669" s="98"/>
    </row>
    <row r="670" spans="1:404" ht="63" hidden="1" customHeight="1">
      <c r="A670" s="317"/>
      <c r="B670" s="98">
        <v>179</v>
      </c>
      <c r="C670" s="99" t="s">
        <v>464</v>
      </c>
      <c r="D670" s="97" t="s">
        <v>3</v>
      </c>
      <c r="E670" s="24" t="s">
        <v>882</v>
      </c>
      <c r="F670" s="97" t="s">
        <v>3</v>
      </c>
      <c r="G670" s="14"/>
      <c r="H670" s="99" t="s">
        <v>882</v>
      </c>
      <c r="I670" s="36" t="s">
        <v>885</v>
      </c>
      <c r="J670" s="54"/>
      <c r="K670" s="30" t="s">
        <v>636</v>
      </c>
      <c r="L670" s="30" t="s">
        <v>957</v>
      </c>
      <c r="M670" s="29" t="s">
        <v>987</v>
      </c>
      <c r="N670" s="93" t="s">
        <v>639</v>
      </c>
      <c r="O670" s="302"/>
      <c r="P670" s="54"/>
      <c r="Q670" s="30"/>
      <c r="R670" s="30"/>
      <c r="S670" s="30"/>
      <c r="T670" s="30"/>
      <c r="U670" s="30"/>
      <c r="V670" s="30"/>
      <c r="W670" s="30"/>
      <c r="X670" s="30"/>
      <c r="Y670" s="30"/>
      <c r="Z670" s="30"/>
      <c r="AA670" s="30" t="s">
        <v>27</v>
      </c>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130"/>
      <c r="CP670" s="130"/>
      <c r="CQ670" s="130"/>
      <c r="CR670" s="130"/>
      <c r="CS670" s="130"/>
      <c r="CT670" s="130"/>
      <c r="CU670" s="130"/>
      <c r="CV670" s="130"/>
      <c r="CW670" s="130"/>
      <c r="CX670" s="130"/>
      <c r="CY670" s="30"/>
      <c r="CZ670" s="30"/>
      <c r="DA670" s="30"/>
      <c r="DB670" s="30"/>
      <c r="DC670" s="30"/>
      <c r="DD670" s="30"/>
      <c r="DE670" s="30"/>
      <c r="DF670" s="30"/>
      <c r="DG670" s="30"/>
      <c r="DH670" s="135"/>
      <c r="DI670" s="30"/>
      <c r="DJ670" s="30"/>
      <c r="DK670" s="30"/>
      <c r="DL670" s="30"/>
      <c r="DM670" s="30"/>
      <c r="DN670" s="30"/>
      <c r="DO670" s="30"/>
      <c r="DP670" s="30"/>
      <c r="DQ670" s="30"/>
      <c r="DR670" s="135"/>
      <c r="DS670" s="30"/>
      <c r="DT670" s="30"/>
      <c r="DU670" s="30"/>
      <c r="DV670" s="130"/>
      <c r="DW670" s="130"/>
      <c r="DX670" s="130"/>
      <c r="DY670" s="130"/>
      <c r="DZ670" s="130"/>
      <c r="EA670" s="130"/>
      <c r="EB670" s="130"/>
      <c r="EC670" s="130"/>
      <c r="ED670" s="130"/>
      <c r="EE670" s="130"/>
      <c r="EF670" s="130"/>
      <c r="EG670" s="130"/>
      <c r="EH670" s="130"/>
      <c r="EI670" s="130"/>
      <c r="EJ670" s="130"/>
      <c r="EK670" s="130"/>
      <c r="EL670" s="130"/>
      <c r="EM670" s="130"/>
      <c r="EN670" s="130"/>
      <c r="EO670" s="130"/>
      <c r="EP670" s="30"/>
      <c r="EQ670" s="30"/>
      <c r="ER670" s="30"/>
      <c r="ES670" s="30"/>
      <c r="ET670" s="30"/>
      <c r="EU670" s="30"/>
      <c r="EV670" s="30"/>
      <c r="EW670" s="30"/>
      <c r="EX670" s="30"/>
      <c r="EY670" s="135"/>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130"/>
      <c r="LE670" s="130"/>
      <c r="LF670" s="130"/>
      <c r="LG670" s="130"/>
      <c r="LH670" s="130"/>
      <c r="LI670" s="130"/>
      <c r="LJ670" s="130"/>
      <c r="LK670" s="130"/>
      <c r="LL670" s="130"/>
      <c r="LM670" s="130"/>
      <c r="LN670" s="130"/>
      <c r="LO670" s="130"/>
      <c r="LP670" s="130"/>
      <c r="LQ670" s="130"/>
      <c r="LR670" s="130"/>
      <c r="LS670" s="130"/>
      <c r="LT670" s="130"/>
      <c r="LU670" s="130"/>
      <c r="LV670" s="130"/>
      <c r="LW670" s="130"/>
      <c r="LX670" s="135"/>
      <c r="LY670" s="30"/>
      <c r="LZ670" s="30"/>
      <c r="MA670" s="30"/>
      <c r="MB670" s="30"/>
      <c r="MC670" s="30"/>
      <c r="MD670" s="30"/>
      <c r="ME670" s="30"/>
      <c r="MF670" s="30"/>
      <c r="MG670" s="30"/>
      <c r="MH670" s="30"/>
      <c r="MI670" s="30"/>
      <c r="MJ670" s="30"/>
      <c r="MK670" s="30"/>
      <c r="ML670" s="30"/>
      <c r="MM670" s="30"/>
      <c r="MN670" s="30"/>
      <c r="MO670" s="30"/>
      <c r="MP670" s="30"/>
      <c r="MQ670" s="30"/>
      <c r="MR670" s="30"/>
      <c r="MS670" s="30"/>
      <c r="MT670" s="30"/>
      <c r="MU670" s="30"/>
      <c r="MV670" s="30"/>
      <c r="MW670" s="30"/>
      <c r="MX670" s="30"/>
      <c r="MY670" s="30"/>
      <c r="MZ670" s="30"/>
      <c r="NA670" s="30"/>
      <c r="NB670" s="30"/>
      <c r="NC670" s="135"/>
      <c r="ND670" s="30"/>
      <c r="NE670" s="30"/>
      <c r="NF670" s="30"/>
      <c r="NG670" s="30"/>
      <c r="NH670" s="30"/>
      <c r="NI670" s="30"/>
      <c r="NJ670" s="30"/>
      <c r="NK670" s="30"/>
      <c r="NL670" s="30"/>
      <c r="NM670" s="30"/>
      <c r="NN670" s="30"/>
      <c r="NO670" s="30"/>
      <c r="NP670" s="30"/>
      <c r="NQ670" s="30"/>
      <c r="NR670" s="30"/>
      <c r="NS670" s="30"/>
      <c r="NT670" s="30"/>
      <c r="NU670" s="30"/>
      <c r="NV670" s="30"/>
      <c r="NW670" s="30"/>
      <c r="NX670" s="30"/>
      <c r="NY670" s="30"/>
      <c r="NZ670" s="30"/>
      <c r="OA670" s="30"/>
      <c r="OB670" s="30"/>
      <c r="OC670" s="30"/>
      <c r="OD670" s="30"/>
      <c r="OE670" s="30"/>
      <c r="OF670" s="30"/>
      <c r="OG670" s="30"/>
      <c r="OH670" s="30"/>
      <c r="OI670" s="30"/>
      <c r="OJ670" s="30"/>
      <c r="OK670" s="30"/>
      <c r="OL670" s="30"/>
      <c r="OM670" s="30">
        <f t="shared" si="2178"/>
        <v>1</v>
      </c>
      <c r="ON670" s="51"/>
    </row>
    <row r="671" spans="1:404" ht="45" hidden="1" customHeight="1">
      <c r="A671" s="309">
        <v>573</v>
      </c>
      <c r="B671" s="98">
        <v>180</v>
      </c>
      <c r="C671" s="99" t="s">
        <v>473</v>
      </c>
      <c r="D671" s="97" t="s">
        <v>0</v>
      </c>
      <c r="E671" s="24" t="s">
        <v>889</v>
      </c>
      <c r="F671" s="97" t="s">
        <v>2</v>
      </c>
      <c r="G671" s="14"/>
      <c r="H671" s="99" t="s">
        <v>889</v>
      </c>
      <c r="I671" s="101" t="s">
        <v>1106</v>
      </c>
      <c r="J671" s="54"/>
      <c r="K671" s="30" t="s">
        <v>636</v>
      </c>
      <c r="L671" s="30" t="s">
        <v>957</v>
      </c>
      <c r="M671" s="29" t="s">
        <v>987</v>
      </c>
      <c r="N671" s="93" t="s">
        <v>639</v>
      </c>
      <c r="O671" s="300" t="s">
        <v>27</v>
      </c>
      <c r="P671" s="357">
        <v>2</v>
      </c>
      <c r="Q671" s="30" t="s">
        <v>27</v>
      </c>
      <c r="R671" s="30"/>
      <c r="S671" s="30"/>
      <c r="T671" s="30"/>
      <c r="U671" s="30"/>
      <c r="V671" s="30"/>
      <c r="W671" s="30"/>
      <c r="X671" s="30"/>
      <c r="Y671" s="30"/>
      <c r="Z671" s="30"/>
      <c r="AA671" s="30"/>
      <c r="AB671" s="152" t="s">
        <v>1068</v>
      </c>
      <c r="AC671" s="152" t="s">
        <v>1068</v>
      </c>
      <c r="AD671" s="152" t="s">
        <v>1068</v>
      </c>
      <c r="AE671" s="30">
        <v>1</v>
      </c>
      <c r="AF671" s="30">
        <v>1</v>
      </c>
      <c r="AG671" s="30">
        <v>2</v>
      </c>
      <c r="AH671" s="30">
        <v>2</v>
      </c>
      <c r="AI671" s="23">
        <v>1</v>
      </c>
      <c r="AJ671" s="23">
        <v>1</v>
      </c>
      <c r="AK671" s="30">
        <v>1</v>
      </c>
      <c r="AL671" s="30">
        <v>2</v>
      </c>
      <c r="AM671" s="30">
        <v>2</v>
      </c>
      <c r="AN671" s="30">
        <v>2</v>
      </c>
      <c r="AO671" s="30">
        <v>2</v>
      </c>
      <c r="AP671" s="23">
        <v>2</v>
      </c>
      <c r="AQ671" s="30">
        <v>2</v>
      </c>
      <c r="AR671" s="23">
        <v>1</v>
      </c>
      <c r="AS671" s="30">
        <v>2</v>
      </c>
      <c r="AT671" s="30">
        <v>2</v>
      </c>
      <c r="AU671" s="30">
        <v>2</v>
      </c>
      <c r="AV671" s="30">
        <v>2</v>
      </c>
      <c r="AW671" s="173">
        <f>COUNTIF(AE671:AV671,"2")</f>
        <v>12</v>
      </c>
      <c r="AX671" s="174">
        <f t="shared" ref="AX671" si="2263">AW671/(AW671+AY671+BA671+BC671)</f>
        <v>0.66666666666666663</v>
      </c>
      <c r="AY671" s="173">
        <f>COUNTIF(AE671:AV671,"1")</f>
        <v>6</v>
      </c>
      <c r="AZ671" s="174">
        <f t="shared" ref="AZ671" si="2264">AY671/(AW671+AY671+BA671+BC671)</f>
        <v>0.33333333333333331</v>
      </c>
      <c r="BA671" s="173">
        <f>COUNTIF(AE671:AV671,"0")</f>
        <v>0</v>
      </c>
      <c r="BB671" s="174">
        <f t="shared" ref="BB671" si="2265">BA671/(AW671+AY671+BA671+BC671)</f>
        <v>0</v>
      </c>
      <c r="BC671" s="173">
        <f>COUNTIF(AE671:AV671,"KĐG")</f>
        <v>0</v>
      </c>
      <c r="BD671" s="174">
        <f t="shared" ref="BD671" si="2266">BC671/(AW671+AY671+BA671+BC671)</f>
        <v>0</v>
      </c>
      <c r="BE671" s="175">
        <f t="shared" ref="BE671" si="2267">(((AW671*2)+(AY671*1)+(BA671*0)))/(AW671+AY671+BA671)</f>
        <v>1.6666666666666667</v>
      </c>
      <c r="BF671" s="169" t="str">
        <f t="shared" ref="BF671" si="2268">IF(BD671&gt;=50%,"KĐG",IF(BE671&gt;=1.6,"ĐMT",IF(BE671&gt;=1,"CCG","CĐ")))</f>
        <v>ĐMT</v>
      </c>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130"/>
      <c r="CP671" s="130"/>
      <c r="CQ671" s="130"/>
      <c r="CR671" s="130"/>
      <c r="CS671" s="130"/>
      <c r="CT671" s="130"/>
      <c r="CU671" s="130"/>
      <c r="CV671" s="130"/>
      <c r="CW671" s="130"/>
      <c r="CX671" s="130"/>
      <c r="CY671" s="30"/>
      <c r="CZ671" s="30"/>
      <c r="DA671" s="30"/>
      <c r="DB671" s="30"/>
      <c r="DC671" s="30"/>
      <c r="DD671" s="30"/>
      <c r="DE671" s="30"/>
      <c r="DF671" s="30"/>
      <c r="DG671" s="30"/>
      <c r="DH671" s="135"/>
      <c r="DI671" s="30"/>
      <c r="DJ671" s="30"/>
      <c r="DK671" s="30"/>
      <c r="DL671" s="30"/>
      <c r="DM671" s="30"/>
      <c r="DN671" s="30"/>
      <c r="DO671" s="30"/>
      <c r="DP671" s="30"/>
      <c r="DQ671" s="30"/>
      <c r="DR671" s="135"/>
      <c r="DS671" s="30"/>
      <c r="DT671" s="30"/>
      <c r="DU671" s="30"/>
      <c r="DV671" s="130"/>
      <c r="DW671" s="130"/>
      <c r="DX671" s="130"/>
      <c r="DY671" s="130"/>
      <c r="DZ671" s="130"/>
      <c r="EA671" s="130"/>
      <c r="EB671" s="130"/>
      <c r="EC671" s="130"/>
      <c r="ED671" s="130"/>
      <c r="EE671" s="130"/>
      <c r="EF671" s="130"/>
      <c r="EG671" s="130"/>
      <c r="EH671" s="130"/>
      <c r="EI671" s="130"/>
      <c r="EJ671" s="130"/>
      <c r="EK671" s="130"/>
      <c r="EL671" s="130"/>
      <c r="EM671" s="130"/>
      <c r="EN671" s="130"/>
      <c r="EO671" s="130"/>
      <c r="EP671" s="30"/>
      <c r="EQ671" s="30"/>
      <c r="ER671" s="30"/>
      <c r="ES671" s="30"/>
      <c r="ET671" s="30"/>
      <c r="EU671" s="30"/>
      <c r="EV671" s="30"/>
      <c r="EW671" s="30"/>
      <c r="EX671" s="30"/>
      <c r="EY671" s="135"/>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c r="JW671" s="30"/>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c r="KZ671" s="30"/>
      <c r="LA671" s="30"/>
      <c r="LB671" s="30"/>
      <c r="LC671" s="30"/>
      <c r="LD671" s="130"/>
      <c r="LE671" s="130"/>
      <c r="LF671" s="130"/>
      <c r="LG671" s="130"/>
      <c r="LH671" s="130"/>
      <c r="LI671" s="130"/>
      <c r="LJ671" s="130"/>
      <c r="LK671" s="130"/>
      <c r="LL671" s="130"/>
      <c r="LM671" s="130"/>
      <c r="LN671" s="130"/>
      <c r="LO671" s="130"/>
      <c r="LP671" s="130"/>
      <c r="LQ671" s="130"/>
      <c r="LR671" s="130"/>
      <c r="LS671" s="130"/>
      <c r="LT671" s="130"/>
      <c r="LU671" s="130"/>
      <c r="LV671" s="130"/>
      <c r="LW671" s="130"/>
      <c r="LX671" s="135"/>
      <c r="LY671" s="30"/>
      <c r="LZ671" s="30"/>
      <c r="MA671" s="30"/>
      <c r="MB671" s="30"/>
      <c r="MC671" s="30"/>
      <c r="MD671" s="30"/>
      <c r="ME671" s="30"/>
      <c r="MF671" s="30"/>
      <c r="MG671" s="30"/>
      <c r="MH671" s="30"/>
      <c r="MI671" s="30"/>
      <c r="MJ671" s="30"/>
      <c r="MK671" s="30"/>
      <c r="ML671" s="30"/>
      <c r="MM671" s="30"/>
      <c r="MN671" s="30"/>
      <c r="MO671" s="30"/>
      <c r="MP671" s="30"/>
      <c r="MQ671" s="30"/>
      <c r="MR671" s="30"/>
      <c r="MS671" s="30"/>
      <c r="MT671" s="30"/>
      <c r="MU671" s="30"/>
      <c r="MV671" s="30"/>
      <c r="MW671" s="30"/>
      <c r="MX671" s="30"/>
      <c r="MY671" s="30"/>
      <c r="MZ671" s="30"/>
      <c r="NA671" s="30"/>
      <c r="NB671" s="30"/>
      <c r="NC671" s="135"/>
      <c r="ND671" s="30"/>
      <c r="NE671" s="30"/>
      <c r="NF671" s="30"/>
      <c r="NG671" s="30"/>
      <c r="NH671" s="30"/>
      <c r="NI671" s="30"/>
      <c r="NJ671" s="30"/>
      <c r="NK671" s="30"/>
      <c r="NL671" s="30"/>
      <c r="NM671" s="30"/>
      <c r="NN671" s="30"/>
      <c r="NO671" s="30"/>
      <c r="NP671" s="30"/>
      <c r="NQ671" s="30"/>
      <c r="NR671" s="30"/>
      <c r="NS671" s="30"/>
      <c r="NT671" s="30"/>
      <c r="NU671" s="30"/>
      <c r="NV671" s="30"/>
      <c r="NW671" s="30"/>
      <c r="NX671" s="30"/>
      <c r="NY671" s="30"/>
      <c r="NZ671" s="30"/>
      <c r="OA671" s="30"/>
      <c r="OB671" s="30"/>
      <c r="OC671" s="30"/>
      <c r="OD671" s="30"/>
      <c r="OE671" s="30"/>
      <c r="OF671" s="30"/>
      <c r="OG671" s="30"/>
      <c r="OH671" s="30"/>
      <c r="OI671" s="30"/>
      <c r="OJ671" s="30"/>
      <c r="OK671" s="30"/>
      <c r="OL671" s="30"/>
      <c r="OM671" s="30">
        <f t="shared" si="2178"/>
        <v>1</v>
      </c>
      <c r="ON671" s="121"/>
    </row>
    <row r="672" spans="1:404" ht="39.75" hidden="1" customHeight="1">
      <c r="A672" s="310"/>
      <c r="B672" s="98">
        <v>180</v>
      </c>
      <c r="C672" s="99" t="s">
        <v>473</v>
      </c>
      <c r="D672" s="97" t="s">
        <v>0</v>
      </c>
      <c r="E672" s="99" t="s">
        <v>474</v>
      </c>
      <c r="F672" s="97" t="s">
        <v>2</v>
      </c>
      <c r="G672" s="97"/>
      <c r="H672" s="99" t="s">
        <v>474</v>
      </c>
      <c r="I672" s="101" t="s">
        <v>1158</v>
      </c>
      <c r="J672" s="100"/>
      <c r="K672" s="30" t="s">
        <v>636</v>
      </c>
      <c r="L672" s="30" t="s">
        <v>957</v>
      </c>
      <c r="M672" s="29" t="s">
        <v>987</v>
      </c>
      <c r="N672" s="93" t="s">
        <v>639</v>
      </c>
      <c r="O672" s="301"/>
      <c r="P672" s="357"/>
      <c r="Q672" s="30"/>
      <c r="R672" s="30" t="s">
        <v>27</v>
      </c>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152" t="s">
        <v>1068</v>
      </c>
      <c r="BH672" s="152" t="s">
        <v>1068</v>
      </c>
      <c r="BI672" s="152" t="s">
        <v>1068</v>
      </c>
      <c r="BJ672" s="30">
        <v>2</v>
      </c>
      <c r="BK672" s="30">
        <v>1</v>
      </c>
      <c r="BL672" s="30">
        <v>2</v>
      </c>
      <c r="BM672" s="30">
        <v>2</v>
      </c>
      <c r="BN672" s="23">
        <v>1</v>
      </c>
      <c r="BO672" s="23">
        <v>1</v>
      </c>
      <c r="BP672" s="30">
        <v>2</v>
      </c>
      <c r="BQ672" s="30">
        <v>1</v>
      </c>
      <c r="BR672" s="30">
        <v>2</v>
      </c>
      <c r="BS672" s="30">
        <v>2</v>
      </c>
      <c r="BT672" s="30">
        <v>2</v>
      </c>
      <c r="BU672" s="23">
        <v>2</v>
      </c>
      <c r="BV672" s="30">
        <v>2</v>
      </c>
      <c r="BW672" s="23">
        <v>1</v>
      </c>
      <c r="BX672" s="30">
        <v>2</v>
      </c>
      <c r="BY672" s="30">
        <v>2</v>
      </c>
      <c r="BZ672" s="30">
        <v>2</v>
      </c>
      <c r="CA672" s="30">
        <v>1</v>
      </c>
      <c r="CB672" s="30"/>
      <c r="CC672" s="185">
        <f>COUNTIF(BJ672:CA672,"2")</f>
        <v>12</v>
      </c>
      <c r="CD672" s="186">
        <f t="shared" ref="CD672" si="2269">CC672/(CC672+CE672+CG672+CI672)</f>
        <v>0.66666666666666663</v>
      </c>
      <c r="CE672" s="185">
        <f>COUNTIF(BJ672:CA672,"1")</f>
        <v>6</v>
      </c>
      <c r="CF672" s="186">
        <f t="shared" ref="CF672" si="2270">CE672/(CC672+CE672+CG672+CI672)</f>
        <v>0.33333333333333331</v>
      </c>
      <c r="CG672" s="185">
        <f>COUNTIF(BJ672:CA672,"0")</f>
        <v>0</v>
      </c>
      <c r="CH672" s="186">
        <f t="shared" ref="CH672" si="2271">CG672/(CC672+CE672+CG672+CI672)</f>
        <v>0</v>
      </c>
      <c r="CI672" s="185">
        <f>COUNTIF(BJ672:CA672,"KĐG")</f>
        <v>0</v>
      </c>
      <c r="CJ672" s="186">
        <f t="shared" ref="CJ672" si="2272">CI672/(CC672+CE672+CG672+CI672)</f>
        <v>0</v>
      </c>
      <c r="CK672" s="187">
        <f t="shared" ref="CK672" si="2273">(((CC672*2)+(CE672*1)+(CG672*0)))/(CC672+CE672+CG672)</f>
        <v>1.6666666666666667</v>
      </c>
      <c r="CL672" s="169" t="str">
        <f t="shared" ref="CL672" si="2274">IF(CJ672&gt;=50%,"KĐG",IF(CK672&gt;=1.6,"ĐMT",IF(CK672&gt;=1,"CCG","CĐ")))</f>
        <v>ĐMT</v>
      </c>
      <c r="CM672" s="30"/>
      <c r="CN672" s="30"/>
      <c r="CO672" s="130"/>
      <c r="CP672" s="130"/>
      <c r="CQ672" s="130"/>
      <c r="CR672" s="130"/>
      <c r="CS672" s="130"/>
      <c r="CT672" s="130"/>
      <c r="CU672" s="130"/>
      <c r="CV672" s="130"/>
      <c r="CW672" s="130"/>
      <c r="CX672" s="130"/>
      <c r="CY672" s="30"/>
      <c r="CZ672" s="30"/>
      <c r="DA672" s="30"/>
      <c r="DB672" s="30"/>
      <c r="DC672" s="30"/>
      <c r="DD672" s="30"/>
      <c r="DE672" s="30"/>
      <c r="DF672" s="30"/>
      <c r="DG672" s="30"/>
      <c r="DH672" s="135"/>
      <c r="DI672" s="30"/>
      <c r="DJ672" s="30"/>
      <c r="DK672" s="30"/>
      <c r="DL672" s="30"/>
      <c r="DM672" s="30"/>
      <c r="DN672" s="30"/>
      <c r="DO672" s="30"/>
      <c r="DP672" s="30"/>
      <c r="DQ672" s="30"/>
      <c r="DR672" s="135"/>
      <c r="DS672" s="30"/>
      <c r="DT672" s="30"/>
      <c r="DU672" s="30"/>
      <c r="DV672" s="130"/>
      <c r="DW672" s="130"/>
      <c r="DX672" s="130"/>
      <c r="DY672" s="130"/>
      <c r="DZ672" s="130"/>
      <c r="EA672" s="130"/>
      <c r="EB672" s="130"/>
      <c r="EC672" s="130"/>
      <c r="ED672" s="130"/>
      <c r="EE672" s="130"/>
      <c r="EF672" s="130"/>
      <c r="EG672" s="130"/>
      <c r="EH672" s="130"/>
      <c r="EI672" s="130"/>
      <c r="EJ672" s="130"/>
      <c r="EK672" s="130"/>
      <c r="EL672" s="130"/>
      <c r="EM672" s="130"/>
      <c r="EN672" s="130"/>
      <c r="EO672" s="130"/>
      <c r="EP672" s="30"/>
      <c r="EQ672" s="30"/>
      <c r="ER672" s="30"/>
      <c r="ES672" s="30"/>
      <c r="ET672" s="30"/>
      <c r="EU672" s="30"/>
      <c r="EV672" s="30"/>
      <c r="EW672" s="30"/>
      <c r="EX672" s="30"/>
      <c r="EY672" s="135"/>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130"/>
      <c r="LE672" s="130"/>
      <c r="LF672" s="130"/>
      <c r="LG672" s="130"/>
      <c r="LH672" s="130"/>
      <c r="LI672" s="130"/>
      <c r="LJ672" s="130"/>
      <c r="LK672" s="130"/>
      <c r="LL672" s="130"/>
      <c r="LM672" s="130"/>
      <c r="LN672" s="130"/>
      <c r="LO672" s="130"/>
      <c r="LP672" s="130"/>
      <c r="LQ672" s="130"/>
      <c r="LR672" s="130"/>
      <c r="LS672" s="130"/>
      <c r="LT672" s="130"/>
      <c r="LU672" s="130"/>
      <c r="LV672" s="130"/>
      <c r="LW672" s="130"/>
      <c r="LX672" s="135"/>
      <c r="LY672" s="30"/>
      <c r="LZ672" s="30"/>
      <c r="MA672" s="30"/>
      <c r="MB672" s="30"/>
      <c r="MC672" s="30"/>
      <c r="MD672" s="30"/>
      <c r="ME672" s="30"/>
      <c r="MF672" s="30"/>
      <c r="MG672" s="30"/>
      <c r="MH672" s="30"/>
      <c r="MI672" s="30"/>
      <c r="MJ672" s="30"/>
      <c r="MK672" s="30"/>
      <c r="ML672" s="30"/>
      <c r="MM672" s="30"/>
      <c r="MN672" s="30"/>
      <c r="MO672" s="30"/>
      <c r="MP672" s="30"/>
      <c r="MQ672" s="30"/>
      <c r="MR672" s="30"/>
      <c r="MS672" s="30"/>
      <c r="MT672" s="30"/>
      <c r="MU672" s="30"/>
      <c r="MV672" s="30"/>
      <c r="MW672" s="30"/>
      <c r="MX672" s="30"/>
      <c r="MY672" s="30"/>
      <c r="MZ672" s="30"/>
      <c r="NA672" s="30"/>
      <c r="NB672" s="30"/>
      <c r="NC672" s="135"/>
      <c r="ND672" s="30"/>
      <c r="NE672" s="30"/>
      <c r="NF672" s="30"/>
      <c r="NG672" s="30"/>
      <c r="NH672" s="30"/>
      <c r="NI672" s="30"/>
      <c r="NJ672" s="30"/>
      <c r="NK672" s="30"/>
      <c r="NL672" s="30"/>
      <c r="NM672" s="30"/>
      <c r="NN672" s="30"/>
      <c r="NO672" s="30"/>
      <c r="NP672" s="30"/>
      <c r="NQ672" s="30"/>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f t="shared" si="2178"/>
        <v>1</v>
      </c>
      <c r="ON672" s="98"/>
    </row>
    <row r="673" spans="1:404" ht="42" hidden="1" customHeight="1">
      <c r="A673" s="310"/>
      <c r="B673" s="98">
        <v>180</v>
      </c>
      <c r="C673" s="99" t="s">
        <v>473</v>
      </c>
      <c r="D673" s="97" t="s">
        <v>0</v>
      </c>
      <c r="E673" s="99" t="s">
        <v>476</v>
      </c>
      <c r="F673" s="97" t="s">
        <v>2</v>
      </c>
      <c r="G673" s="29"/>
      <c r="H673" s="99" t="s">
        <v>476</v>
      </c>
      <c r="I673" s="101" t="s">
        <v>1204</v>
      </c>
      <c r="J673" s="54"/>
      <c r="K673" s="30" t="s">
        <v>636</v>
      </c>
      <c r="L673" s="30" t="s">
        <v>957</v>
      </c>
      <c r="M673" s="29" t="s">
        <v>987</v>
      </c>
      <c r="N673" s="93" t="s">
        <v>639</v>
      </c>
      <c r="O673" s="301"/>
      <c r="P673" s="357"/>
      <c r="Q673" s="30"/>
      <c r="R673" s="30"/>
      <c r="S673" s="30" t="s">
        <v>27</v>
      </c>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152" t="s">
        <v>1068</v>
      </c>
      <c r="CN673" s="152" t="s">
        <v>1068</v>
      </c>
      <c r="CO673" s="152" t="s">
        <v>1068</v>
      </c>
      <c r="CP673" s="30">
        <v>1</v>
      </c>
      <c r="CQ673" s="30">
        <v>2</v>
      </c>
      <c r="CR673" s="30">
        <v>2</v>
      </c>
      <c r="CS673" s="30">
        <v>2</v>
      </c>
      <c r="CT673" s="23">
        <v>1</v>
      </c>
      <c r="CU673" s="23">
        <v>1</v>
      </c>
      <c r="CV673" s="30">
        <v>2</v>
      </c>
      <c r="CW673" s="30">
        <v>1</v>
      </c>
      <c r="CX673" s="30">
        <v>2</v>
      </c>
      <c r="CY673" s="30">
        <v>2</v>
      </c>
      <c r="CZ673" s="30">
        <v>2</v>
      </c>
      <c r="DA673" s="23">
        <v>2</v>
      </c>
      <c r="DB673" s="30">
        <v>2</v>
      </c>
      <c r="DC673" s="23">
        <v>1</v>
      </c>
      <c r="DD673" s="30">
        <v>2</v>
      </c>
      <c r="DE673" s="30">
        <v>2</v>
      </c>
      <c r="DF673" s="30">
        <v>2</v>
      </c>
      <c r="DG673" s="30"/>
      <c r="DH673" s="201">
        <f>COUNTIF(CP673:DG673,"2")</f>
        <v>12</v>
      </c>
      <c r="DI673" s="198">
        <f t="shared" ref="DI673" si="2275">DH673/(DH673+DJ673+DL673+DN673)</f>
        <v>0.70588235294117652</v>
      </c>
      <c r="DJ673" s="201">
        <f>COUNTIF(CP673:DG673,"1")</f>
        <v>5</v>
      </c>
      <c r="DK673" s="198">
        <f t="shared" ref="DK673" si="2276">DJ673/(DH673+DJ673+DL673+DN673)</f>
        <v>0.29411764705882354</v>
      </c>
      <c r="DL673" s="201">
        <f>COUNTIF(CP673:DG673,"0")</f>
        <v>0</v>
      </c>
      <c r="DM673" s="198">
        <f t="shared" ref="DM673" si="2277">DL673/(DH673+DJ673+DL673+DN673)</f>
        <v>0</v>
      </c>
      <c r="DN673" s="201">
        <f>COUNTIF(CP673:DG673,"KĐG")</f>
        <v>0</v>
      </c>
      <c r="DO673" s="198">
        <f t="shared" ref="DO673" si="2278">DN673/(DH673+DJ673+DL673+DN673)</f>
        <v>0</v>
      </c>
      <c r="DP673" s="199">
        <f t="shared" ref="DP673" si="2279">(((DH673*2)+(DJ673*1)+(DL673*0)))/(DH673+DJ673+DL673)</f>
        <v>1.7058823529411764</v>
      </c>
      <c r="DQ673" s="169" t="str">
        <f t="shared" ref="DQ673" si="2280">IF(DO673&gt;=50%,"KĐG",IF(DP673&gt;=1.6,"ĐMT",IF(DP673&gt;=1,"CCG","CĐ")))</f>
        <v>ĐMT</v>
      </c>
      <c r="DR673" s="135"/>
      <c r="DS673" s="30"/>
      <c r="DT673" s="30"/>
      <c r="DU673" s="30"/>
      <c r="DV673" s="130"/>
      <c r="DW673" s="130"/>
      <c r="DX673" s="130"/>
      <c r="DY673" s="130"/>
      <c r="DZ673" s="130"/>
      <c r="EA673" s="130"/>
      <c r="EB673" s="130"/>
      <c r="EC673" s="130"/>
      <c r="ED673" s="130"/>
      <c r="EE673" s="130"/>
      <c r="EF673" s="130"/>
      <c r="EG673" s="130"/>
      <c r="EH673" s="130"/>
      <c r="EI673" s="130"/>
      <c r="EJ673" s="130"/>
      <c r="EK673" s="130"/>
      <c r="EL673" s="130"/>
      <c r="EM673" s="130"/>
      <c r="EN673" s="130"/>
      <c r="EO673" s="130"/>
      <c r="EP673" s="30"/>
      <c r="EQ673" s="30"/>
      <c r="ER673" s="30"/>
      <c r="ES673" s="30"/>
      <c r="ET673" s="30"/>
      <c r="EU673" s="30"/>
      <c r="EV673" s="30"/>
      <c r="EW673" s="30"/>
      <c r="EX673" s="30"/>
      <c r="EY673" s="135"/>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130"/>
      <c r="LE673" s="130"/>
      <c r="LF673" s="130"/>
      <c r="LG673" s="130"/>
      <c r="LH673" s="130"/>
      <c r="LI673" s="130"/>
      <c r="LJ673" s="130"/>
      <c r="LK673" s="130"/>
      <c r="LL673" s="130"/>
      <c r="LM673" s="130"/>
      <c r="LN673" s="130"/>
      <c r="LO673" s="130"/>
      <c r="LP673" s="130"/>
      <c r="LQ673" s="130"/>
      <c r="LR673" s="130"/>
      <c r="LS673" s="130"/>
      <c r="LT673" s="130"/>
      <c r="LU673" s="130"/>
      <c r="LV673" s="130"/>
      <c r="LW673" s="130"/>
      <c r="LX673" s="135"/>
      <c r="LY673" s="30"/>
      <c r="LZ673" s="30"/>
      <c r="MA673" s="30"/>
      <c r="MB673" s="30"/>
      <c r="MC673" s="30"/>
      <c r="MD673" s="30"/>
      <c r="ME673" s="30"/>
      <c r="MF673" s="30"/>
      <c r="MG673" s="30"/>
      <c r="MH673" s="30"/>
      <c r="MI673" s="30"/>
      <c r="MJ673" s="30"/>
      <c r="MK673" s="30"/>
      <c r="ML673" s="30"/>
      <c r="MM673" s="30"/>
      <c r="MN673" s="30"/>
      <c r="MO673" s="30"/>
      <c r="MP673" s="30"/>
      <c r="MQ673" s="30"/>
      <c r="MR673" s="30"/>
      <c r="MS673" s="30"/>
      <c r="MT673" s="30"/>
      <c r="MU673" s="30"/>
      <c r="MV673" s="30"/>
      <c r="MW673" s="30"/>
      <c r="MX673" s="30"/>
      <c r="MY673" s="30"/>
      <c r="MZ673" s="30"/>
      <c r="NA673" s="30"/>
      <c r="NB673" s="30"/>
      <c r="NC673" s="135"/>
      <c r="ND673" s="30"/>
      <c r="NE673" s="30"/>
      <c r="NF673" s="30"/>
      <c r="NG673" s="30"/>
      <c r="NH673" s="30"/>
      <c r="NI673" s="30"/>
      <c r="NJ673" s="30"/>
      <c r="NK673" s="30"/>
      <c r="NL673" s="30"/>
      <c r="NM673" s="30"/>
      <c r="NN673" s="30"/>
      <c r="NO673" s="30"/>
      <c r="NP673" s="30"/>
      <c r="NQ673" s="30"/>
      <c r="NR673" s="30"/>
      <c r="NS673" s="30"/>
      <c r="NT673" s="30"/>
      <c r="NU673" s="30"/>
      <c r="NV673" s="30"/>
      <c r="NW673" s="30"/>
      <c r="NX673" s="30"/>
      <c r="NY673" s="30"/>
      <c r="NZ673" s="30"/>
      <c r="OA673" s="30"/>
      <c r="OB673" s="30"/>
      <c r="OC673" s="30"/>
      <c r="OD673" s="30"/>
      <c r="OE673" s="30"/>
      <c r="OF673" s="30"/>
      <c r="OG673" s="30"/>
      <c r="OH673" s="30"/>
      <c r="OI673" s="30"/>
      <c r="OJ673" s="30"/>
      <c r="OK673" s="30"/>
      <c r="OL673" s="30"/>
      <c r="OM673" s="30">
        <f t="shared" si="2178"/>
        <v>1</v>
      </c>
      <c r="ON673" s="51"/>
    </row>
    <row r="674" spans="1:404" ht="42.75" hidden="1" customHeight="1">
      <c r="A674" s="310"/>
      <c r="B674" s="98">
        <v>180</v>
      </c>
      <c r="C674" s="99" t="s">
        <v>473</v>
      </c>
      <c r="D674" s="97" t="s">
        <v>0</v>
      </c>
      <c r="E674" s="24" t="s">
        <v>475</v>
      </c>
      <c r="F674" s="97" t="s">
        <v>2</v>
      </c>
      <c r="G674" s="14"/>
      <c r="H674" s="99" t="s">
        <v>475</v>
      </c>
      <c r="I674" s="101" t="s">
        <v>1252</v>
      </c>
      <c r="J674" s="54"/>
      <c r="K674" s="30" t="s">
        <v>636</v>
      </c>
      <c r="L674" s="30" t="s">
        <v>957</v>
      </c>
      <c r="M674" s="29" t="s">
        <v>987</v>
      </c>
      <c r="N674" s="93" t="s">
        <v>639</v>
      </c>
      <c r="O674" s="301"/>
      <c r="P674" s="357"/>
      <c r="Q674" s="30"/>
      <c r="R674" s="30"/>
      <c r="S674" s="30"/>
      <c r="T674" s="30" t="s">
        <v>27</v>
      </c>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130"/>
      <c r="CP674" s="130"/>
      <c r="CQ674" s="130"/>
      <c r="CR674" s="130"/>
      <c r="CS674" s="130"/>
      <c r="CT674" s="130"/>
      <c r="CU674" s="130"/>
      <c r="CV674" s="130"/>
      <c r="CW674" s="130"/>
      <c r="CX674" s="130"/>
      <c r="CY674" s="30"/>
      <c r="CZ674" s="30"/>
      <c r="DA674" s="30"/>
      <c r="DB674" s="30"/>
      <c r="DC674" s="30"/>
      <c r="DD674" s="30"/>
      <c r="DE674" s="30"/>
      <c r="DF674" s="30"/>
      <c r="DG674" s="30"/>
      <c r="DH674" s="135"/>
      <c r="DI674" s="30"/>
      <c r="DJ674" s="30"/>
      <c r="DK674" s="30"/>
      <c r="DL674" s="30"/>
      <c r="DM674" s="30"/>
      <c r="DN674" s="30"/>
      <c r="DO674" s="30"/>
      <c r="DP674" s="30"/>
      <c r="DQ674" s="30"/>
      <c r="DR674" s="152" t="s">
        <v>1068</v>
      </c>
      <c r="DS674" s="152" t="s">
        <v>1068</v>
      </c>
      <c r="DT674" s="152" t="s">
        <v>1068</v>
      </c>
      <c r="DU674" s="152" t="s">
        <v>1089</v>
      </c>
      <c r="DV674" s="152" t="s">
        <v>1068</v>
      </c>
      <c r="DW674" s="30">
        <v>2</v>
      </c>
      <c r="DX674" s="30">
        <v>2</v>
      </c>
      <c r="DY674" s="30">
        <v>2</v>
      </c>
      <c r="DZ674" s="30">
        <v>2</v>
      </c>
      <c r="EA674" s="23">
        <v>1</v>
      </c>
      <c r="EB674" s="23">
        <v>1</v>
      </c>
      <c r="EC674" s="30">
        <v>2</v>
      </c>
      <c r="ED674" s="30">
        <v>2</v>
      </c>
      <c r="EE674" s="30">
        <v>2</v>
      </c>
      <c r="EF674" s="30">
        <v>2</v>
      </c>
      <c r="EG674" s="30">
        <v>2</v>
      </c>
      <c r="EH674" s="23">
        <v>2</v>
      </c>
      <c r="EI674" s="30">
        <v>2</v>
      </c>
      <c r="EJ674" s="23">
        <v>1</v>
      </c>
      <c r="EK674" s="30">
        <v>2</v>
      </c>
      <c r="EL674" s="30">
        <v>2</v>
      </c>
      <c r="EM674" s="30">
        <v>2</v>
      </c>
      <c r="EN674" s="30"/>
      <c r="EO674" s="208">
        <f>COUNTIF(DW674:EN674,"2")</f>
        <v>14</v>
      </c>
      <c r="EP674" s="207">
        <f t="shared" ref="EP674" si="2281">EO674/(EO674+EQ674+ES674+EU674)</f>
        <v>0.82352941176470584</v>
      </c>
      <c r="EQ674" s="208">
        <f>COUNTIF(DW674:EN674,"1")</f>
        <v>3</v>
      </c>
      <c r="ER674" s="207">
        <f t="shared" ref="ER674" si="2282">EQ674/(EO674+EQ674+ES674+EU674)</f>
        <v>0.17647058823529413</v>
      </c>
      <c r="ES674" s="208">
        <f>COUNTIF(DW674:EN674,"0")</f>
        <v>0</v>
      </c>
      <c r="ET674" s="207">
        <f t="shared" ref="ET674" si="2283">ES674/(EO674+EQ674+ES674+EU674)</f>
        <v>0</v>
      </c>
      <c r="EU674" s="208">
        <f>COUNTIF(DW674:EN674,"KĐG")</f>
        <v>0</v>
      </c>
      <c r="EV674" s="207">
        <f t="shared" ref="EV674" si="2284">EU674/(EO674+EQ674+ES674+EU674)</f>
        <v>0</v>
      </c>
      <c r="EW674" s="209">
        <f t="shared" ref="EW674" si="2285">(((EO674*2)+(EQ674*1)+(ES674*0)))/(EO674+EQ674+ES674)</f>
        <v>1.8235294117647058</v>
      </c>
      <c r="EX674" s="169" t="str">
        <f t="shared" ref="EX674" si="2286">IF(EV674&gt;=50%,"KĐG",IF(EW674&gt;=1.6,"ĐMT",IF(EW674&gt;=1,"CCG","CĐ")))</f>
        <v>ĐMT</v>
      </c>
      <c r="EY674" s="135"/>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130"/>
      <c r="LE674" s="130"/>
      <c r="LF674" s="130"/>
      <c r="LG674" s="130"/>
      <c r="LH674" s="130"/>
      <c r="LI674" s="130"/>
      <c r="LJ674" s="130"/>
      <c r="LK674" s="130"/>
      <c r="LL674" s="130"/>
      <c r="LM674" s="130"/>
      <c r="LN674" s="130"/>
      <c r="LO674" s="130"/>
      <c r="LP674" s="130"/>
      <c r="LQ674" s="130"/>
      <c r="LR674" s="130"/>
      <c r="LS674" s="130"/>
      <c r="LT674" s="130"/>
      <c r="LU674" s="130"/>
      <c r="LV674" s="130"/>
      <c r="LW674" s="130"/>
      <c r="LX674" s="135"/>
      <c r="LY674" s="30"/>
      <c r="LZ674" s="30"/>
      <c r="MA674" s="30"/>
      <c r="MB674" s="30"/>
      <c r="MC674" s="30"/>
      <c r="MD674" s="30"/>
      <c r="ME674" s="30"/>
      <c r="MF674" s="30"/>
      <c r="MG674" s="30"/>
      <c r="MH674" s="30"/>
      <c r="MI674" s="30"/>
      <c r="MJ674" s="30"/>
      <c r="MK674" s="30"/>
      <c r="ML674" s="30"/>
      <c r="MM674" s="30"/>
      <c r="MN674" s="30"/>
      <c r="MO674" s="30"/>
      <c r="MP674" s="30"/>
      <c r="MQ674" s="30"/>
      <c r="MR674" s="30"/>
      <c r="MS674" s="30"/>
      <c r="MT674" s="30"/>
      <c r="MU674" s="30"/>
      <c r="MV674" s="30"/>
      <c r="MW674" s="30"/>
      <c r="MX674" s="30"/>
      <c r="MY674" s="30"/>
      <c r="MZ674" s="30"/>
      <c r="NA674" s="30"/>
      <c r="NB674" s="30"/>
      <c r="NC674" s="135"/>
      <c r="ND674" s="30"/>
      <c r="NE674" s="30"/>
      <c r="NF674" s="30"/>
      <c r="NG674" s="30"/>
      <c r="NH674" s="30"/>
      <c r="NI674" s="30"/>
      <c r="NJ674" s="30"/>
      <c r="NK674" s="30"/>
      <c r="NL674" s="30"/>
      <c r="NM674" s="30"/>
      <c r="NN674" s="30"/>
      <c r="NO674" s="30"/>
      <c r="NP674" s="30"/>
      <c r="NQ674" s="30"/>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f t="shared" si="2178"/>
        <v>1</v>
      </c>
      <c r="ON674" s="51"/>
    </row>
    <row r="675" spans="1:404" ht="34.5" hidden="1" customHeight="1">
      <c r="A675" s="310"/>
      <c r="B675" s="98">
        <v>180</v>
      </c>
      <c r="C675" s="99" t="s">
        <v>473</v>
      </c>
      <c r="D675" s="97" t="s">
        <v>0</v>
      </c>
      <c r="E675" s="99" t="s">
        <v>887</v>
      </c>
      <c r="F675" s="97" t="s">
        <v>2</v>
      </c>
      <c r="G675" s="97"/>
      <c r="H675" s="99" t="s">
        <v>887</v>
      </c>
      <c r="I675" s="101" t="s">
        <v>1276</v>
      </c>
      <c r="J675" s="100"/>
      <c r="K675" s="30" t="s">
        <v>636</v>
      </c>
      <c r="L675" s="30" t="s">
        <v>957</v>
      </c>
      <c r="M675" s="29" t="s">
        <v>987</v>
      </c>
      <c r="N675" s="93" t="s">
        <v>639</v>
      </c>
      <c r="O675" s="301"/>
      <c r="P675" s="357"/>
      <c r="Q675" s="30"/>
      <c r="R675" s="30"/>
      <c r="S675" s="30"/>
      <c r="T675" s="30"/>
      <c r="U675" s="30" t="s">
        <v>27</v>
      </c>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130"/>
      <c r="CP675" s="130"/>
      <c r="CQ675" s="130"/>
      <c r="CR675" s="130"/>
      <c r="CS675" s="130"/>
      <c r="CT675" s="130"/>
      <c r="CU675" s="130"/>
      <c r="CV675" s="130"/>
      <c r="CW675" s="130"/>
      <c r="CX675" s="130"/>
      <c r="CY675" s="30"/>
      <c r="CZ675" s="30"/>
      <c r="DA675" s="30"/>
      <c r="DB675" s="30"/>
      <c r="DC675" s="30"/>
      <c r="DD675" s="30"/>
      <c r="DE675" s="30"/>
      <c r="DF675" s="30"/>
      <c r="DG675" s="30"/>
      <c r="DH675" s="135"/>
      <c r="DI675" s="30"/>
      <c r="DJ675" s="30"/>
      <c r="DK675" s="30"/>
      <c r="DL675" s="30"/>
      <c r="DM675" s="30"/>
      <c r="DN675" s="30"/>
      <c r="DO675" s="30"/>
      <c r="DP675" s="30"/>
      <c r="DQ675" s="30"/>
      <c r="DR675" s="135"/>
      <c r="DS675" s="30"/>
      <c r="DT675" s="30"/>
      <c r="DU675" s="30"/>
      <c r="DV675" s="130"/>
      <c r="DW675" s="130"/>
      <c r="DX675" s="130"/>
      <c r="DY675" s="130"/>
      <c r="DZ675" s="130"/>
      <c r="EA675" s="130"/>
      <c r="EB675" s="130"/>
      <c r="EC675" s="130"/>
      <c r="ED675" s="130"/>
      <c r="EE675" s="130"/>
      <c r="EF675" s="130"/>
      <c r="EG675" s="130"/>
      <c r="EH675" s="130"/>
      <c r="EI675" s="130"/>
      <c r="EJ675" s="130"/>
      <c r="EK675" s="130"/>
      <c r="EL675" s="130"/>
      <c r="EM675" s="130"/>
      <c r="EN675" s="130"/>
      <c r="EO675" s="130"/>
      <c r="EP675" s="30"/>
      <c r="EQ675" s="30"/>
      <c r="ER675" s="30"/>
      <c r="ES675" s="30"/>
      <c r="ET675" s="30"/>
      <c r="EU675" s="30"/>
      <c r="EV675" s="30"/>
      <c r="EW675" s="30"/>
      <c r="EX675" s="30"/>
      <c r="EY675" s="152" t="s">
        <v>1068</v>
      </c>
      <c r="EZ675" s="152" t="s">
        <v>1068</v>
      </c>
      <c r="FA675" s="152" t="s">
        <v>1068</v>
      </c>
      <c r="FB675" s="30">
        <v>2</v>
      </c>
      <c r="FC675" s="30">
        <v>2</v>
      </c>
      <c r="FD675" s="30">
        <v>2</v>
      </c>
      <c r="FE675" s="30">
        <v>2</v>
      </c>
      <c r="FF675" s="23">
        <v>1</v>
      </c>
      <c r="FG675" s="23">
        <v>1</v>
      </c>
      <c r="FH675" s="30">
        <v>2</v>
      </c>
      <c r="FI675" s="30">
        <v>2</v>
      </c>
      <c r="FJ675" s="30">
        <v>2</v>
      </c>
      <c r="FK675" s="30">
        <v>2</v>
      </c>
      <c r="FL675" s="30">
        <v>2</v>
      </c>
      <c r="FM675" s="23">
        <v>2</v>
      </c>
      <c r="FN675" s="30">
        <v>2</v>
      </c>
      <c r="FO675" s="23">
        <v>1</v>
      </c>
      <c r="FP675" s="30">
        <v>2</v>
      </c>
      <c r="FQ675" s="30">
        <v>2</v>
      </c>
      <c r="FR675" s="30">
        <v>2</v>
      </c>
      <c r="FS675" s="30"/>
      <c r="FT675" s="214">
        <f>COUNTIF(FB675:FS675,"2")</f>
        <v>14</v>
      </c>
      <c r="FU675" s="215">
        <f t="shared" ref="FU675" si="2287">FT675/(FT675+FV675+FX675+FZ675)</f>
        <v>0.82352941176470584</v>
      </c>
      <c r="FV675" s="214">
        <f>COUNTIF(FB675:FS675,"1")</f>
        <v>3</v>
      </c>
      <c r="FW675" s="215">
        <f t="shared" ref="FW675" si="2288">FV675/(FT675+FV675+FX675+FZ675)</f>
        <v>0.17647058823529413</v>
      </c>
      <c r="FX675" s="214">
        <f>COUNTIF(FB675:FS675,"0")</f>
        <v>0</v>
      </c>
      <c r="FY675" s="215">
        <f t="shared" ref="FY675" si="2289">FX675/(FT675+FV675+FX675+FZ675)</f>
        <v>0</v>
      </c>
      <c r="FZ675" s="214">
        <f>COUNTIF(FB675:FS675,"KĐG")</f>
        <v>0</v>
      </c>
      <c r="GA675" s="215">
        <f t="shared" ref="GA675" si="2290">FZ675/(FT675+FV675+FX675+FZ675)</f>
        <v>0</v>
      </c>
      <c r="GB675" s="216">
        <f t="shared" ref="GB675" si="2291">(((FT675*2)+(FV675*1)+(FX675*0)))/(FT675+FV675+FX675)</f>
        <v>1.8235294117647058</v>
      </c>
      <c r="GC675" s="169" t="str">
        <f t="shared" ref="GC675" si="2292">IF(GA675&gt;=50%,"KĐG",IF(GB675&gt;=1.6,"ĐMT",IF(GB675&gt;=1,"CCG","CĐ")))</f>
        <v>ĐMT</v>
      </c>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130"/>
      <c r="LE675" s="130"/>
      <c r="LF675" s="130"/>
      <c r="LG675" s="130"/>
      <c r="LH675" s="130"/>
      <c r="LI675" s="130"/>
      <c r="LJ675" s="130"/>
      <c r="LK675" s="130"/>
      <c r="LL675" s="130"/>
      <c r="LM675" s="130"/>
      <c r="LN675" s="130"/>
      <c r="LO675" s="130"/>
      <c r="LP675" s="130"/>
      <c r="LQ675" s="130"/>
      <c r="LR675" s="130"/>
      <c r="LS675" s="130"/>
      <c r="LT675" s="130"/>
      <c r="LU675" s="130"/>
      <c r="LV675" s="130"/>
      <c r="LW675" s="130"/>
      <c r="LX675" s="135"/>
      <c r="LY675" s="30"/>
      <c r="LZ675" s="30"/>
      <c r="MA675" s="30"/>
      <c r="MB675" s="30"/>
      <c r="MC675" s="30"/>
      <c r="MD675" s="30"/>
      <c r="ME675" s="30"/>
      <c r="MF675" s="30"/>
      <c r="MG675" s="30"/>
      <c r="MH675" s="30"/>
      <c r="MI675" s="30"/>
      <c r="MJ675" s="30"/>
      <c r="MK675" s="30"/>
      <c r="ML675" s="30"/>
      <c r="MM675" s="30"/>
      <c r="MN675" s="30"/>
      <c r="MO675" s="30"/>
      <c r="MP675" s="30"/>
      <c r="MQ675" s="30"/>
      <c r="MR675" s="30"/>
      <c r="MS675" s="30"/>
      <c r="MT675" s="30"/>
      <c r="MU675" s="30"/>
      <c r="MV675" s="30"/>
      <c r="MW675" s="30"/>
      <c r="MX675" s="30"/>
      <c r="MY675" s="30"/>
      <c r="MZ675" s="30"/>
      <c r="NA675" s="30"/>
      <c r="NB675" s="30"/>
      <c r="NC675" s="135"/>
      <c r="ND675" s="30"/>
      <c r="NE675" s="30"/>
      <c r="NF675" s="30"/>
      <c r="NG675" s="30"/>
      <c r="NH675" s="30"/>
      <c r="NI675" s="30"/>
      <c r="NJ675" s="30"/>
      <c r="NK675" s="30"/>
      <c r="NL675" s="30"/>
      <c r="NM675" s="30"/>
      <c r="NN675" s="30"/>
      <c r="NO675" s="30"/>
      <c r="NP675" s="30"/>
      <c r="NQ675" s="30"/>
      <c r="NR675" s="30"/>
      <c r="NS675" s="30"/>
      <c r="NT675" s="30"/>
      <c r="NU675" s="30"/>
      <c r="NV675" s="30"/>
      <c r="NW675" s="30"/>
      <c r="NX675" s="30"/>
      <c r="NY675" s="30"/>
      <c r="NZ675" s="30"/>
      <c r="OA675" s="30"/>
      <c r="OB675" s="30"/>
      <c r="OC675" s="30"/>
      <c r="OD675" s="30"/>
      <c r="OE675" s="30"/>
      <c r="OF675" s="30"/>
      <c r="OG675" s="30"/>
      <c r="OH675" s="30"/>
      <c r="OI675" s="30"/>
      <c r="OJ675" s="30"/>
      <c r="OK675" s="30"/>
      <c r="OL675" s="30"/>
      <c r="OM675" s="30">
        <f t="shared" si="2178"/>
        <v>1</v>
      </c>
      <c r="ON675" s="98"/>
    </row>
    <row r="676" spans="1:404" ht="37.5" hidden="1" customHeight="1">
      <c r="A676" s="310"/>
      <c r="B676" s="98">
        <v>180</v>
      </c>
      <c r="C676" s="99" t="s">
        <v>473</v>
      </c>
      <c r="D676" s="97" t="s">
        <v>0</v>
      </c>
      <c r="E676" s="99" t="s">
        <v>888</v>
      </c>
      <c r="F676" s="97" t="s">
        <v>2</v>
      </c>
      <c r="G676" s="97"/>
      <c r="H676" s="99" t="s">
        <v>888</v>
      </c>
      <c r="I676" s="101" t="s">
        <v>1297</v>
      </c>
      <c r="J676" s="100"/>
      <c r="K676" s="30" t="s">
        <v>636</v>
      </c>
      <c r="L676" s="30" t="s">
        <v>957</v>
      </c>
      <c r="M676" s="29" t="s">
        <v>987</v>
      </c>
      <c r="N676" s="93" t="s">
        <v>639</v>
      </c>
      <c r="O676" s="301"/>
      <c r="P676" s="357"/>
      <c r="Q676" s="30"/>
      <c r="R676" s="30"/>
      <c r="S676" s="30"/>
      <c r="T676" s="30"/>
      <c r="U676" s="30"/>
      <c r="V676" s="30" t="s">
        <v>27</v>
      </c>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130"/>
      <c r="CP676" s="130"/>
      <c r="CQ676" s="130"/>
      <c r="CR676" s="130"/>
      <c r="CS676" s="130"/>
      <c r="CT676" s="130"/>
      <c r="CU676" s="130"/>
      <c r="CV676" s="130"/>
      <c r="CW676" s="130"/>
      <c r="CX676" s="130"/>
      <c r="CY676" s="30"/>
      <c r="CZ676" s="30"/>
      <c r="DA676" s="30"/>
      <c r="DB676" s="30"/>
      <c r="DC676" s="30"/>
      <c r="DD676" s="30"/>
      <c r="DE676" s="30"/>
      <c r="DF676" s="30"/>
      <c r="DG676" s="30"/>
      <c r="DH676" s="135"/>
      <c r="DI676" s="30"/>
      <c r="DJ676" s="30"/>
      <c r="DK676" s="30"/>
      <c r="DL676" s="30"/>
      <c r="DM676" s="30"/>
      <c r="DN676" s="30"/>
      <c r="DO676" s="30"/>
      <c r="DP676" s="30"/>
      <c r="DQ676" s="30"/>
      <c r="DR676" s="135"/>
      <c r="DS676" s="30"/>
      <c r="DT676" s="30"/>
      <c r="DU676" s="30"/>
      <c r="DV676" s="130"/>
      <c r="DW676" s="130"/>
      <c r="DX676" s="130"/>
      <c r="DY676" s="130"/>
      <c r="DZ676" s="130"/>
      <c r="EA676" s="130"/>
      <c r="EB676" s="130"/>
      <c r="EC676" s="130"/>
      <c r="ED676" s="130"/>
      <c r="EE676" s="130"/>
      <c r="EF676" s="130"/>
      <c r="EG676" s="130"/>
      <c r="EH676" s="130"/>
      <c r="EI676" s="130"/>
      <c r="EJ676" s="130"/>
      <c r="EK676" s="130"/>
      <c r="EL676" s="130"/>
      <c r="EM676" s="130"/>
      <c r="EN676" s="130"/>
      <c r="EO676" s="130"/>
      <c r="EP676" s="30"/>
      <c r="EQ676" s="30"/>
      <c r="ER676" s="30"/>
      <c r="ES676" s="30"/>
      <c r="ET676" s="30"/>
      <c r="EU676" s="30"/>
      <c r="EV676" s="30"/>
      <c r="EW676" s="30"/>
      <c r="EX676" s="30"/>
      <c r="EY676" s="135"/>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152" t="s">
        <v>1068</v>
      </c>
      <c r="GE676" s="152" t="s">
        <v>1068</v>
      </c>
      <c r="GF676" s="30">
        <v>2</v>
      </c>
      <c r="GG676" s="30">
        <v>2</v>
      </c>
      <c r="GH676" s="30">
        <v>2</v>
      </c>
      <c r="GI676" s="30">
        <v>2</v>
      </c>
      <c r="GJ676" s="23">
        <v>1</v>
      </c>
      <c r="GK676" s="23">
        <v>2</v>
      </c>
      <c r="GL676" s="30">
        <v>2</v>
      </c>
      <c r="GM676" s="30">
        <v>2</v>
      </c>
      <c r="GN676" s="30">
        <v>2</v>
      </c>
      <c r="GO676" s="30">
        <v>2</v>
      </c>
      <c r="GP676" s="30">
        <v>2</v>
      </c>
      <c r="GQ676" s="30">
        <v>2</v>
      </c>
      <c r="GR676" s="30">
        <v>2</v>
      </c>
      <c r="GS676" s="23">
        <v>1</v>
      </c>
      <c r="GT676" s="30">
        <v>2</v>
      </c>
      <c r="GU676" s="30">
        <v>2</v>
      </c>
      <c r="GV676" s="30">
        <v>2</v>
      </c>
      <c r="GW676" s="30"/>
      <c r="GX676" s="30">
        <v>2</v>
      </c>
      <c r="GY676" s="224">
        <f>COUNTIF(GF676:GX676,"2")</f>
        <v>16</v>
      </c>
      <c r="GZ676" s="225">
        <f t="shared" ref="GZ676" si="2293">GY676/(GY676+HA676+HC676+HE676)</f>
        <v>0.88888888888888884</v>
      </c>
      <c r="HA676" s="224">
        <f>COUNTIF(GG676:GX676,"1")</f>
        <v>2</v>
      </c>
      <c r="HB676" s="225">
        <f t="shared" ref="HB676" si="2294">HA676/(GY676+HA676+HC676+HE676)</f>
        <v>0.1111111111111111</v>
      </c>
      <c r="HC676" s="224">
        <f>COUNTIF(GG676:GX676,"0")</f>
        <v>0</v>
      </c>
      <c r="HD676" s="225">
        <f t="shared" ref="HD676" si="2295">HC676/(GY676+HA676+HC676+HE676)</f>
        <v>0</v>
      </c>
      <c r="HE676" s="224">
        <f>COUNTIF(GG676:GX676,"KĐG")</f>
        <v>0</v>
      </c>
      <c r="HF676" s="225">
        <f t="shared" ref="HF676" si="2296">HE676/(GY676+HA676+HC676+HE676)</f>
        <v>0</v>
      </c>
      <c r="HG676" s="226">
        <f t="shared" ref="HG676" si="2297">(((GY676*2)+(HA676*1)+(HC676*0)))/(GY676+HA676+HC676)</f>
        <v>1.8888888888888888</v>
      </c>
      <c r="HH676" s="169" t="str">
        <f t="shared" ref="HH676" si="2298">IF(HF676&gt;=50%,"KĐG",IF(HG676&gt;=1.6,"ĐMT",IF(HG676&gt;=1,"CCG","CĐ")))</f>
        <v>ĐMT</v>
      </c>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130"/>
      <c r="LE676" s="130"/>
      <c r="LF676" s="130"/>
      <c r="LG676" s="130"/>
      <c r="LH676" s="130"/>
      <c r="LI676" s="130"/>
      <c r="LJ676" s="130"/>
      <c r="LK676" s="130"/>
      <c r="LL676" s="130"/>
      <c r="LM676" s="130"/>
      <c r="LN676" s="130"/>
      <c r="LO676" s="130"/>
      <c r="LP676" s="130"/>
      <c r="LQ676" s="130"/>
      <c r="LR676" s="130"/>
      <c r="LS676" s="130"/>
      <c r="LT676" s="130"/>
      <c r="LU676" s="130"/>
      <c r="LV676" s="130"/>
      <c r="LW676" s="130"/>
      <c r="LX676" s="135"/>
      <c r="LY676" s="30"/>
      <c r="LZ676" s="30"/>
      <c r="MA676" s="30"/>
      <c r="MB676" s="30"/>
      <c r="MC676" s="30"/>
      <c r="MD676" s="30"/>
      <c r="ME676" s="30"/>
      <c r="MF676" s="30"/>
      <c r="MG676" s="30"/>
      <c r="MH676" s="30"/>
      <c r="MI676" s="30"/>
      <c r="MJ676" s="30"/>
      <c r="MK676" s="30"/>
      <c r="ML676" s="30"/>
      <c r="MM676" s="30"/>
      <c r="MN676" s="30"/>
      <c r="MO676" s="30"/>
      <c r="MP676" s="30"/>
      <c r="MQ676" s="30"/>
      <c r="MR676" s="30"/>
      <c r="MS676" s="30"/>
      <c r="MT676" s="30"/>
      <c r="MU676" s="30"/>
      <c r="MV676" s="30"/>
      <c r="MW676" s="30"/>
      <c r="MX676" s="30"/>
      <c r="MY676" s="30"/>
      <c r="MZ676" s="30"/>
      <c r="NA676" s="30"/>
      <c r="NB676" s="30"/>
      <c r="NC676" s="135"/>
      <c r="ND676" s="30"/>
      <c r="NE676" s="30"/>
      <c r="NF676" s="30"/>
      <c r="NG676" s="30"/>
      <c r="NH676" s="30"/>
      <c r="NI676" s="30"/>
      <c r="NJ676" s="30"/>
      <c r="NK676" s="30"/>
      <c r="NL676" s="30"/>
      <c r="NM676" s="30"/>
      <c r="NN676" s="30"/>
      <c r="NO676" s="30"/>
      <c r="NP676" s="30"/>
      <c r="NQ676" s="30"/>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f t="shared" si="2178"/>
        <v>1</v>
      </c>
      <c r="ON676" s="98"/>
    </row>
    <row r="677" spans="1:404" ht="33.75" customHeight="1">
      <c r="A677" s="310"/>
      <c r="B677" s="98">
        <v>180</v>
      </c>
      <c r="C677" s="99" t="s">
        <v>473</v>
      </c>
      <c r="D677" s="97" t="s">
        <v>0</v>
      </c>
      <c r="E677" s="24" t="s">
        <v>477</v>
      </c>
      <c r="F677" s="97" t="s">
        <v>2</v>
      </c>
      <c r="G677" s="14"/>
      <c r="H677" s="99" t="s">
        <v>477</v>
      </c>
      <c r="I677" s="101" t="s">
        <v>1332</v>
      </c>
      <c r="J677" s="54"/>
      <c r="K677" s="30" t="s">
        <v>636</v>
      </c>
      <c r="L677" s="30" t="s">
        <v>957</v>
      </c>
      <c r="M677" s="29" t="s">
        <v>987</v>
      </c>
      <c r="N677" s="93" t="s">
        <v>639</v>
      </c>
      <c r="O677" s="301"/>
      <c r="P677" s="357"/>
      <c r="Q677" s="30"/>
      <c r="R677" s="30"/>
      <c r="S677" s="30"/>
      <c r="T677" s="30"/>
      <c r="U677" s="30"/>
      <c r="V677" s="30"/>
      <c r="W677" s="30" t="s">
        <v>27</v>
      </c>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130"/>
      <c r="CP677" s="130"/>
      <c r="CQ677" s="130"/>
      <c r="CR677" s="130"/>
      <c r="CS677" s="130"/>
      <c r="CT677" s="130"/>
      <c r="CU677" s="130"/>
      <c r="CV677" s="130"/>
      <c r="CW677" s="130"/>
      <c r="CX677" s="130"/>
      <c r="CY677" s="30"/>
      <c r="CZ677" s="30"/>
      <c r="DA677" s="30"/>
      <c r="DB677" s="30"/>
      <c r="DC677" s="30"/>
      <c r="DD677" s="30"/>
      <c r="DE677" s="30"/>
      <c r="DF677" s="30"/>
      <c r="DG677" s="30"/>
      <c r="DH677" s="135"/>
      <c r="DI677" s="30"/>
      <c r="DJ677" s="30"/>
      <c r="DK677" s="30"/>
      <c r="DL677" s="30"/>
      <c r="DM677" s="30"/>
      <c r="DN677" s="30"/>
      <c r="DO677" s="30"/>
      <c r="DP677" s="30"/>
      <c r="DQ677" s="30"/>
      <c r="DR677" s="135"/>
      <c r="DS677" s="30"/>
      <c r="DT677" s="30"/>
      <c r="DU677" s="30"/>
      <c r="DV677" s="130"/>
      <c r="DW677" s="130"/>
      <c r="DX677" s="130"/>
      <c r="DY677" s="130"/>
      <c r="DZ677" s="130"/>
      <c r="EA677" s="130"/>
      <c r="EB677" s="130"/>
      <c r="EC677" s="130"/>
      <c r="ED677" s="130"/>
      <c r="EE677" s="130"/>
      <c r="EF677" s="130"/>
      <c r="EG677" s="130"/>
      <c r="EH677" s="130"/>
      <c r="EI677" s="130"/>
      <c r="EJ677" s="130"/>
      <c r="EK677" s="130"/>
      <c r="EL677" s="130"/>
      <c r="EM677" s="130"/>
      <c r="EN677" s="130"/>
      <c r="EO677" s="130"/>
      <c r="EP677" s="30"/>
      <c r="EQ677" s="30"/>
      <c r="ER677" s="30"/>
      <c r="ES677" s="30"/>
      <c r="ET677" s="30"/>
      <c r="EU677" s="30"/>
      <c r="EV677" s="30"/>
      <c r="EW677" s="30"/>
      <c r="EX677" s="30"/>
      <c r="EY677" s="135"/>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152" t="s">
        <v>1068</v>
      </c>
      <c r="HJ677" s="152" t="s">
        <v>1089</v>
      </c>
      <c r="HK677" s="152" t="s">
        <v>1068</v>
      </c>
      <c r="HL677" s="152" t="s">
        <v>1068</v>
      </c>
      <c r="HM677" s="152" t="s">
        <v>1068</v>
      </c>
      <c r="HN677" s="30">
        <v>2</v>
      </c>
      <c r="HO677" s="30">
        <v>1</v>
      </c>
      <c r="HP677" s="30">
        <v>2</v>
      </c>
      <c r="HQ677" s="30">
        <v>2</v>
      </c>
      <c r="HR677" s="23">
        <v>1</v>
      </c>
      <c r="HS677" s="23">
        <v>2</v>
      </c>
      <c r="HT677" s="30">
        <v>2</v>
      </c>
      <c r="HU677" s="30">
        <v>1</v>
      </c>
      <c r="HV677" s="30">
        <v>2</v>
      </c>
      <c r="HW677" s="30">
        <v>2</v>
      </c>
      <c r="HX677" s="30">
        <v>2</v>
      </c>
      <c r="HY677" s="30">
        <v>2</v>
      </c>
      <c r="HZ677" s="30">
        <v>2</v>
      </c>
      <c r="IA677" s="23">
        <v>1</v>
      </c>
      <c r="IB677" s="30">
        <v>2</v>
      </c>
      <c r="IC677" s="30">
        <v>2</v>
      </c>
      <c r="ID677" s="30">
        <v>2</v>
      </c>
      <c r="IE677" s="30"/>
      <c r="IF677" s="30">
        <v>2</v>
      </c>
      <c r="IG677" s="234">
        <f>COUNTIF(HN677:IF677,"2")</f>
        <v>14</v>
      </c>
      <c r="IH677" s="235">
        <f t="shared" ref="IH677" si="2299">IG677/(IG677+II677+IK677+IM677)</f>
        <v>0.77777777777777779</v>
      </c>
      <c r="II677" s="234">
        <f>COUNTIF(HO677:IF677,"1")</f>
        <v>4</v>
      </c>
      <c r="IJ677" s="235">
        <f t="shared" ref="IJ677" si="2300">II677/(IG677+II677+IK677+IM677)</f>
        <v>0.22222222222222221</v>
      </c>
      <c r="IK677" s="234">
        <f>COUNTIF(HO677:IF677,"0")</f>
        <v>0</v>
      </c>
      <c r="IL677" s="235">
        <f t="shared" ref="IL677" si="2301">IK677/(IG677+II677+IK677+IM677)</f>
        <v>0</v>
      </c>
      <c r="IM677" s="234">
        <f>COUNTIF(HO677:IF677,"KĐG")</f>
        <v>0</v>
      </c>
      <c r="IN677" s="235">
        <f t="shared" ref="IN677" si="2302">IM677/(IG677+II677+IK677+IM677)</f>
        <v>0</v>
      </c>
      <c r="IO677" s="236">
        <f t="shared" ref="IO677" si="2303">(((IG677*2)+(II677*1)+(IK677*0)))/(IG677+II677+IK677)</f>
        <v>1.7777777777777777</v>
      </c>
      <c r="IP677" s="169" t="str">
        <f t="shared" ref="IP677" si="2304">IF(IN677&gt;=50%,"KĐG",IF(IO677&gt;=1.6,"ĐMT",IF(IO677&gt;=1,"CCG","CĐ")))</f>
        <v>ĐMT</v>
      </c>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c r="JW677" s="30"/>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30"/>
      <c r="KX677" s="30"/>
      <c r="KY677" s="30"/>
      <c r="KZ677" s="30"/>
      <c r="LA677" s="30"/>
      <c r="LB677" s="30"/>
      <c r="LC677" s="30"/>
      <c r="LD677" s="130"/>
      <c r="LE677" s="130"/>
      <c r="LF677" s="130"/>
      <c r="LG677" s="130"/>
      <c r="LH677" s="130"/>
      <c r="LI677" s="130"/>
      <c r="LJ677" s="130"/>
      <c r="LK677" s="130"/>
      <c r="LL677" s="130"/>
      <c r="LM677" s="130"/>
      <c r="LN677" s="130"/>
      <c r="LO677" s="130"/>
      <c r="LP677" s="130"/>
      <c r="LQ677" s="130"/>
      <c r="LR677" s="130"/>
      <c r="LS677" s="130"/>
      <c r="LT677" s="130"/>
      <c r="LU677" s="130"/>
      <c r="LV677" s="130"/>
      <c r="LW677" s="130"/>
      <c r="LX677" s="135"/>
      <c r="LY677" s="30"/>
      <c r="LZ677" s="30"/>
      <c r="MA677" s="30"/>
      <c r="MB677" s="30"/>
      <c r="MC677" s="30"/>
      <c r="MD677" s="30"/>
      <c r="ME677" s="30"/>
      <c r="MF677" s="30"/>
      <c r="MG677" s="30"/>
      <c r="MH677" s="30"/>
      <c r="MI677" s="30"/>
      <c r="MJ677" s="30"/>
      <c r="MK677" s="30"/>
      <c r="ML677" s="30"/>
      <c r="MM677" s="30"/>
      <c r="MN677" s="30"/>
      <c r="MO677" s="30"/>
      <c r="MP677" s="30"/>
      <c r="MQ677" s="30"/>
      <c r="MR677" s="30"/>
      <c r="MS677" s="30"/>
      <c r="MT677" s="30"/>
      <c r="MU677" s="30"/>
      <c r="MV677" s="30"/>
      <c r="MW677" s="30"/>
      <c r="MX677" s="30"/>
      <c r="MY677" s="30"/>
      <c r="MZ677" s="30"/>
      <c r="NA677" s="30"/>
      <c r="NB677" s="30"/>
      <c r="NC677" s="135"/>
      <c r="ND677" s="30"/>
      <c r="NE677" s="30"/>
      <c r="NF677" s="30"/>
      <c r="NG677" s="30"/>
      <c r="NH677" s="30"/>
      <c r="NI677" s="30"/>
      <c r="NJ677" s="30"/>
      <c r="NK677" s="30"/>
      <c r="NL677" s="30"/>
      <c r="NM677" s="30"/>
      <c r="NN677" s="30"/>
      <c r="NO677" s="30"/>
      <c r="NP677" s="30"/>
      <c r="NQ677" s="30"/>
      <c r="NR677" s="30"/>
      <c r="NS677" s="30"/>
      <c r="NT677" s="30"/>
      <c r="NU677" s="30"/>
      <c r="NV677" s="30"/>
      <c r="NW677" s="30"/>
      <c r="NX677" s="30"/>
      <c r="NY677" s="30"/>
      <c r="NZ677" s="30"/>
      <c r="OA677" s="30"/>
      <c r="OB677" s="30"/>
      <c r="OC677" s="30"/>
      <c r="OD677" s="30"/>
      <c r="OE677" s="30"/>
      <c r="OF677" s="30"/>
      <c r="OG677" s="30"/>
      <c r="OH677" s="30"/>
      <c r="OI677" s="30"/>
      <c r="OJ677" s="30"/>
      <c r="OK677" s="30"/>
      <c r="OL677" s="30"/>
      <c r="OM677" s="30">
        <f t="shared" si="2178"/>
        <v>1</v>
      </c>
      <c r="ON677" s="51"/>
    </row>
    <row r="678" spans="1:404" ht="90" hidden="1" customHeight="1">
      <c r="A678" s="310"/>
      <c r="B678" s="98">
        <v>180</v>
      </c>
      <c r="C678" s="99" t="s">
        <v>473</v>
      </c>
      <c r="D678" s="97" t="s">
        <v>0</v>
      </c>
      <c r="E678" s="24" t="s">
        <v>521</v>
      </c>
      <c r="F678" s="97" t="s">
        <v>2</v>
      </c>
      <c r="G678" s="14"/>
      <c r="H678" s="99" t="s">
        <v>521</v>
      </c>
      <c r="I678" s="101" t="s">
        <v>891</v>
      </c>
      <c r="J678" s="54"/>
      <c r="K678" s="30" t="s">
        <v>636</v>
      </c>
      <c r="L678" s="30" t="s">
        <v>957</v>
      </c>
      <c r="M678" s="29" t="s">
        <v>987</v>
      </c>
      <c r="N678" s="93" t="s">
        <v>639</v>
      </c>
      <c r="O678" s="301"/>
      <c r="P678" s="54"/>
      <c r="Q678" s="30"/>
      <c r="R678" s="30"/>
      <c r="S678" s="30"/>
      <c r="T678" s="30"/>
      <c r="U678" s="30"/>
      <c r="V678" s="30"/>
      <c r="W678" s="30"/>
      <c r="X678" s="30" t="s">
        <v>27</v>
      </c>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130"/>
      <c r="CP678" s="130"/>
      <c r="CQ678" s="130"/>
      <c r="CR678" s="130"/>
      <c r="CS678" s="130"/>
      <c r="CT678" s="130"/>
      <c r="CU678" s="130"/>
      <c r="CV678" s="130"/>
      <c r="CW678" s="130"/>
      <c r="CX678" s="130"/>
      <c r="CY678" s="30"/>
      <c r="CZ678" s="30"/>
      <c r="DA678" s="30"/>
      <c r="DB678" s="30"/>
      <c r="DC678" s="30"/>
      <c r="DD678" s="30"/>
      <c r="DE678" s="30"/>
      <c r="DF678" s="30"/>
      <c r="DG678" s="30"/>
      <c r="DH678" s="135"/>
      <c r="DI678" s="30"/>
      <c r="DJ678" s="30"/>
      <c r="DK678" s="30"/>
      <c r="DL678" s="30"/>
      <c r="DM678" s="30"/>
      <c r="DN678" s="30"/>
      <c r="DO678" s="30"/>
      <c r="DP678" s="30"/>
      <c r="DQ678" s="30"/>
      <c r="DR678" s="135"/>
      <c r="DS678" s="30"/>
      <c r="DT678" s="30"/>
      <c r="DU678" s="30"/>
      <c r="DV678" s="130"/>
      <c r="DW678" s="130"/>
      <c r="DX678" s="130"/>
      <c r="DY678" s="130"/>
      <c r="DZ678" s="130"/>
      <c r="EA678" s="130"/>
      <c r="EB678" s="130"/>
      <c r="EC678" s="130"/>
      <c r="ED678" s="130"/>
      <c r="EE678" s="130"/>
      <c r="EF678" s="130"/>
      <c r="EG678" s="130"/>
      <c r="EH678" s="130"/>
      <c r="EI678" s="130"/>
      <c r="EJ678" s="130"/>
      <c r="EK678" s="130"/>
      <c r="EL678" s="130"/>
      <c r="EM678" s="130"/>
      <c r="EN678" s="130"/>
      <c r="EO678" s="130"/>
      <c r="EP678" s="30"/>
      <c r="EQ678" s="30"/>
      <c r="ER678" s="30"/>
      <c r="ES678" s="30"/>
      <c r="ET678" s="30"/>
      <c r="EU678" s="30"/>
      <c r="EV678" s="30"/>
      <c r="EW678" s="30"/>
      <c r="EX678" s="30"/>
      <c r="EY678" s="135"/>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130"/>
      <c r="LE678" s="130"/>
      <c r="LF678" s="130"/>
      <c r="LG678" s="130"/>
      <c r="LH678" s="130"/>
      <c r="LI678" s="130"/>
      <c r="LJ678" s="130"/>
      <c r="LK678" s="130"/>
      <c r="LL678" s="130"/>
      <c r="LM678" s="130"/>
      <c r="LN678" s="130"/>
      <c r="LO678" s="130"/>
      <c r="LP678" s="130"/>
      <c r="LQ678" s="130"/>
      <c r="LR678" s="130"/>
      <c r="LS678" s="130"/>
      <c r="LT678" s="130"/>
      <c r="LU678" s="130"/>
      <c r="LV678" s="130"/>
      <c r="LW678" s="130"/>
      <c r="LX678" s="135"/>
      <c r="LY678" s="30"/>
      <c r="LZ678" s="30"/>
      <c r="MA678" s="30"/>
      <c r="MB678" s="30"/>
      <c r="MC678" s="30"/>
      <c r="MD678" s="30"/>
      <c r="ME678" s="30"/>
      <c r="MF678" s="30"/>
      <c r="MG678" s="30"/>
      <c r="MH678" s="30"/>
      <c r="MI678" s="30"/>
      <c r="MJ678" s="30"/>
      <c r="MK678" s="30"/>
      <c r="ML678" s="30"/>
      <c r="MM678" s="30"/>
      <c r="MN678" s="30"/>
      <c r="MO678" s="30"/>
      <c r="MP678" s="30"/>
      <c r="MQ678" s="30"/>
      <c r="MR678" s="30"/>
      <c r="MS678" s="30"/>
      <c r="MT678" s="30"/>
      <c r="MU678" s="30"/>
      <c r="MV678" s="30"/>
      <c r="MW678" s="30"/>
      <c r="MX678" s="30"/>
      <c r="MY678" s="30"/>
      <c r="MZ678" s="30"/>
      <c r="NA678" s="30"/>
      <c r="NB678" s="30"/>
      <c r="NC678" s="135"/>
      <c r="ND678" s="30"/>
      <c r="NE678" s="30"/>
      <c r="NF678" s="30"/>
      <c r="NG678" s="30"/>
      <c r="NH678" s="30"/>
      <c r="NI678" s="30"/>
      <c r="NJ678" s="30"/>
      <c r="NK678" s="30"/>
      <c r="NL678" s="30"/>
      <c r="NM678" s="30"/>
      <c r="NN678" s="30"/>
      <c r="NO678" s="30"/>
      <c r="NP678" s="30"/>
      <c r="NQ678" s="30"/>
      <c r="NR678" s="30"/>
      <c r="NS678" s="30"/>
      <c r="NT678" s="30"/>
      <c r="NU678" s="30"/>
      <c r="NV678" s="30"/>
      <c r="NW678" s="30"/>
      <c r="NX678" s="30"/>
      <c r="NY678" s="30"/>
      <c r="NZ678" s="30"/>
      <c r="OA678" s="30"/>
      <c r="OB678" s="30"/>
      <c r="OC678" s="30"/>
      <c r="OD678" s="30"/>
      <c r="OE678" s="30"/>
      <c r="OF678" s="30"/>
      <c r="OG678" s="30"/>
      <c r="OH678" s="30"/>
      <c r="OI678" s="30"/>
      <c r="OJ678" s="30"/>
      <c r="OK678" s="30"/>
      <c r="OL678" s="30"/>
      <c r="OM678" s="30">
        <f t="shared" si="2178"/>
        <v>1</v>
      </c>
      <c r="ON678" s="51"/>
    </row>
    <row r="679" spans="1:404" ht="90" hidden="1" customHeight="1">
      <c r="A679" s="310"/>
      <c r="B679" s="98">
        <v>180</v>
      </c>
      <c r="C679" s="99" t="s">
        <v>473</v>
      </c>
      <c r="D679" s="97" t="s">
        <v>0</v>
      </c>
      <c r="E679" s="24" t="s">
        <v>478</v>
      </c>
      <c r="F679" s="97" t="s">
        <v>2</v>
      </c>
      <c r="G679" s="14"/>
      <c r="H679" s="99" t="s">
        <v>478</v>
      </c>
      <c r="I679" s="101" t="s">
        <v>892</v>
      </c>
      <c r="J679" s="54" t="s">
        <v>549</v>
      </c>
      <c r="K679" s="30" t="s">
        <v>636</v>
      </c>
      <c r="L679" s="30" t="s">
        <v>957</v>
      </c>
      <c r="M679" s="29" t="s">
        <v>987</v>
      </c>
      <c r="N679" s="93" t="s">
        <v>639</v>
      </c>
      <c r="O679" s="301"/>
      <c r="P679" s="54"/>
      <c r="Q679" s="30"/>
      <c r="R679" s="30"/>
      <c r="S679" s="30"/>
      <c r="T679" s="30"/>
      <c r="U679" s="30"/>
      <c r="V679" s="30"/>
      <c r="W679" s="30"/>
      <c r="X679" s="30"/>
      <c r="Y679" s="30" t="s">
        <v>27</v>
      </c>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130"/>
      <c r="CP679" s="130"/>
      <c r="CQ679" s="130"/>
      <c r="CR679" s="130"/>
      <c r="CS679" s="130"/>
      <c r="CT679" s="130"/>
      <c r="CU679" s="130"/>
      <c r="CV679" s="130"/>
      <c r="CW679" s="130"/>
      <c r="CX679" s="130"/>
      <c r="CY679" s="30"/>
      <c r="CZ679" s="30"/>
      <c r="DA679" s="30"/>
      <c r="DB679" s="30"/>
      <c r="DC679" s="30"/>
      <c r="DD679" s="30"/>
      <c r="DE679" s="30"/>
      <c r="DF679" s="30"/>
      <c r="DG679" s="30"/>
      <c r="DH679" s="135"/>
      <c r="DI679" s="30"/>
      <c r="DJ679" s="30"/>
      <c r="DK679" s="30"/>
      <c r="DL679" s="30"/>
      <c r="DM679" s="30"/>
      <c r="DN679" s="30"/>
      <c r="DO679" s="30"/>
      <c r="DP679" s="30"/>
      <c r="DQ679" s="30"/>
      <c r="DR679" s="135"/>
      <c r="DS679" s="30"/>
      <c r="DT679" s="30"/>
      <c r="DU679" s="30"/>
      <c r="DV679" s="130"/>
      <c r="DW679" s="130"/>
      <c r="DX679" s="130"/>
      <c r="DY679" s="130"/>
      <c r="DZ679" s="130"/>
      <c r="EA679" s="130"/>
      <c r="EB679" s="130"/>
      <c r="EC679" s="130"/>
      <c r="ED679" s="130"/>
      <c r="EE679" s="130"/>
      <c r="EF679" s="130"/>
      <c r="EG679" s="130"/>
      <c r="EH679" s="130"/>
      <c r="EI679" s="130"/>
      <c r="EJ679" s="130"/>
      <c r="EK679" s="130"/>
      <c r="EL679" s="130"/>
      <c r="EM679" s="130"/>
      <c r="EN679" s="130"/>
      <c r="EO679" s="130"/>
      <c r="EP679" s="30"/>
      <c r="EQ679" s="30"/>
      <c r="ER679" s="30"/>
      <c r="ES679" s="30"/>
      <c r="ET679" s="30"/>
      <c r="EU679" s="30"/>
      <c r="EV679" s="30"/>
      <c r="EW679" s="30"/>
      <c r="EX679" s="30"/>
      <c r="EY679" s="135"/>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c r="JW679" s="30"/>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30"/>
      <c r="KX679" s="30"/>
      <c r="KY679" s="30"/>
      <c r="KZ679" s="30"/>
      <c r="LA679" s="30"/>
      <c r="LB679" s="30"/>
      <c r="LC679" s="30"/>
      <c r="LD679" s="130"/>
      <c r="LE679" s="130"/>
      <c r="LF679" s="130"/>
      <c r="LG679" s="130"/>
      <c r="LH679" s="130"/>
      <c r="LI679" s="130"/>
      <c r="LJ679" s="130"/>
      <c r="LK679" s="130"/>
      <c r="LL679" s="130"/>
      <c r="LM679" s="130"/>
      <c r="LN679" s="130"/>
      <c r="LO679" s="130"/>
      <c r="LP679" s="130"/>
      <c r="LQ679" s="130"/>
      <c r="LR679" s="130"/>
      <c r="LS679" s="130"/>
      <c r="LT679" s="130"/>
      <c r="LU679" s="130"/>
      <c r="LV679" s="130"/>
      <c r="LW679" s="130"/>
      <c r="LX679" s="135"/>
      <c r="LY679" s="30"/>
      <c r="LZ679" s="30"/>
      <c r="MA679" s="30"/>
      <c r="MB679" s="30"/>
      <c r="MC679" s="30"/>
      <c r="MD679" s="30"/>
      <c r="ME679" s="30"/>
      <c r="MF679" s="30"/>
      <c r="MG679" s="30"/>
      <c r="MH679" s="30"/>
      <c r="MI679" s="30"/>
      <c r="MJ679" s="30"/>
      <c r="MK679" s="30"/>
      <c r="ML679" s="30"/>
      <c r="MM679" s="30"/>
      <c r="MN679" s="30"/>
      <c r="MO679" s="30"/>
      <c r="MP679" s="30"/>
      <c r="MQ679" s="30"/>
      <c r="MR679" s="30"/>
      <c r="MS679" s="30"/>
      <c r="MT679" s="30"/>
      <c r="MU679" s="30"/>
      <c r="MV679" s="30"/>
      <c r="MW679" s="30"/>
      <c r="MX679" s="30"/>
      <c r="MY679" s="30"/>
      <c r="MZ679" s="30"/>
      <c r="NA679" s="30"/>
      <c r="NB679" s="30"/>
      <c r="NC679" s="135"/>
      <c r="ND679" s="30"/>
      <c r="NE679" s="30"/>
      <c r="NF679" s="30"/>
      <c r="NG679" s="30"/>
      <c r="NH679" s="30"/>
      <c r="NI679" s="30"/>
      <c r="NJ679" s="30"/>
      <c r="NK679" s="30"/>
      <c r="NL679" s="30"/>
      <c r="NM679" s="30"/>
      <c r="NN679" s="30"/>
      <c r="NO679" s="30"/>
      <c r="NP679" s="30"/>
      <c r="NQ679" s="30"/>
      <c r="NR679" s="30"/>
      <c r="NS679" s="30"/>
      <c r="NT679" s="30"/>
      <c r="NU679" s="30"/>
      <c r="NV679" s="30"/>
      <c r="NW679" s="30"/>
      <c r="NX679" s="30"/>
      <c r="NY679" s="30"/>
      <c r="NZ679" s="30"/>
      <c r="OA679" s="30"/>
      <c r="OB679" s="30"/>
      <c r="OC679" s="30"/>
      <c r="OD679" s="30"/>
      <c r="OE679" s="30"/>
      <c r="OF679" s="30"/>
      <c r="OG679" s="30"/>
      <c r="OH679" s="30"/>
      <c r="OI679" s="30"/>
      <c r="OJ679" s="30"/>
      <c r="OK679" s="30"/>
      <c r="OL679" s="30"/>
      <c r="OM679" s="30">
        <f t="shared" si="2178"/>
        <v>1</v>
      </c>
      <c r="ON679" s="51"/>
    </row>
    <row r="680" spans="1:404" ht="90" hidden="1" customHeight="1">
      <c r="A680" s="310"/>
      <c r="B680" s="98">
        <v>180</v>
      </c>
      <c r="C680" s="99" t="s">
        <v>473</v>
      </c>
      <c r="D680" s="97" t="s">
        <v>0</v>
      </c>
      <c r="E680" s="99" t="s">
        <v>890</v>
      </c>
      <c r="F680" s="97" t="s">
        <v>2</v>
      </c>
      <c r="G680" s="97"/>
      <c r="H680" s="99" t="s">
        <v>890</v>
      </c>
      <c r="I680" s="101" t="s">
        <v>893</v>
      </c>
      <c r="J680" s="100"/>
      <c r="K680" s="30" t="s">
        <v>636</v>
      </c>
      <c r="L680" s="30" t="s">
        <v>957</v>
      </c>
      <c r="M680" s="29" t="s">
        <v>987</v>
      </c>
      <c r="N680" s="93" t="s">
        <v>639</v>
      </c>
      <c r="O680" s="301"/>
      <c r="P680" s="100"/>
      <c r="Q680" s="30"/>
      <c r="R680" s="30"/>
      <c r="S680" s="30"/>
      <c r="T680" s="30"/>
      <c r="U680" s="30"/>
      <c r="V680" s="30"/>
      <c r="W680" s="30"/>
      <c r="X680" s="30"/>
      <c r="Y680" s="30"/>
      <c r="Z680" s="30" t="s">
        <v>27</v>
      </c>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130"/>
      <c r="CP680" s="130"/>
      <c r="CQ680" s="130"/>
      <c r="CR680" s="130"/>
      <c r="CS680" s="130"/>
      <c r="CT680" s="130"/>
      <c r="CU680" s="130"/>
      <c r="CV680" s="130"/>
      <c r="CW680" s="130"/>
      <c r="CX680" s="130"/>
      <c r="CY680" s="30"/>
      <c r="CZ680" s="30"/>
      <c r="DA680" s="30"/>
      <c r="DB680" s="30"/>
      <c r="DC680" s="30"/>
      <c r="DD680" s="30"/>
      <c r="DE680" s="30"/>
      <c r="DF680" s="30"/>
      <c r="DG680" s="30"/>
      <c r="DH680" s="135"/>
      <c r="DI680" s="30"/>
      <c r="DJ680" s="30"/>
      <c r="DK680" s="30"/>
      <c r="DL680" s="30"/>
      <c r="DM680" s="30"/>
      <c r="DN680" s="30"/>
      <c r="DO680" s="30"/>
      <c r="DP680" s="30"/>
      <c r="DQ680" s="30"/>
      <c r="DR680" s="135"/>
      <c r="DS680" s="30"/>
      <c r="DT680" s="30"/>
      <c r="DU680" s="30"/>
      <c r="DV680" s="130"/>
      <c r="DW680" s="130"/>
      <c r="DX680" s="130"/>
      <c r="DY680" s="130"/>
      <c r="DZ680" s="130"/>
      <c r="EA680" s="130"/>
      <c r="EB680" s="130"/>
      <c r="EC680" s="130"/>
      <c r="ED680" s="130"/>
      <c r="EE680" s="130"/>
      <c r="EF680" s="130"/>
      <c r="EG680" s="130"/>
      <c r="EH680" s="130"/>
      <c r="EI680" s="130"/>
      <c r="EJ680" s="130"/>
      <c r="EK680" s="130"/>
      <c r="EL680" s="130"/>
      <c r="EM680" s="130"/>
      <c r="EN680" s="130"/>
      <c r="EO680" s="130"/>
      <c r="EP680" s="30"/>
      <c r="EQ680" s="30"/>
      <c r="ER680" s="30"/>
      <c r="ES680" s="30"/>
      <c r="ET680" s="30"/>
      <c r="EU680" s="30"/>
      <c r="EV680" s="30"/>
      <c r="EW680" s="30"/>
      <c r="EX680" s="30"/>
      <c r="EY680" s="135"/>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130"/>
      <c r="LE680" s="130"/>
      <c r="LF680" s="130"/>
      <c r="LG680" s="130"/>
      <c r="LH680" s="130"/>
      <c r="LI680" s="130"/>
      <c r="LJ680" s="130"/>
      <c r="LK680" s="130"/>
      <c r="LL680" s="130"/>
      <c r="LM680" s="130"/>
      <c r="LN680" s="130"/>
      <c r="LO680" s="130"/>
      <c r="LP680" s="130"/>
      <c r="LQ680" s="130"/>
      <c r="LR680" s="130"/>
      <c r="LS680" s="130"/>
      <c r="LT680" s="130"/>
      <c r="LU680" s="130"/>
      <c r="LV680" s="130"/>
      <c r="LW680" s="130"/>
      <c r="LX680" s="135"/>
      <c r="LY680" s="30"/>
      <c r="LZ680" s="30"/>
      <c r="MA680" s="30"/>
      <c r="MB680" s="30"/>
      <c r="MC680" s="30"/>
      <c r="MD680" s="30"/>
      <c r="ME680" s="30"/>
      <c r="MF680" s="30"/>
      <c r="MG680" s="30"/>
      <c r="MH680" s="30"/>
      <c r="MI680" s="30"/>
      <c r="MJ680" s="30"/>
      <c r="MK680" s="30"/>
      <c r="ML680" s="30"/>
      <c r="MM680" s="30"/>
      <c r="MN680" s="30"/>
      <c r="MO680" s="30"/>
      <c r="MP680" s="30"/>
      <c r="MQ680" s="30"/>
      <c r="MR680" s="30"/>
      <c r="MS680" s="30"/>
      <c r="MT680" s="30"/>
      <c r="MU680" s="30"/>
      <c r="MV680" s="30"/>
      <c r="MW680" s="30"/>
      <c r="MX680" s="30"/>
      <c r="MY680" s="30"/>
      <c r="MZ680" s="30"/>
      <c r="NA680" s="30"/>
      <c r="NB680" s="30"/>
      <c r="NC680" s="135"/>
      <c r="ND680" s="30"/>
      <c r="NE680" s="30"/>
      <c r="NF680" s="30"/>
      <c r="NG680" s="30"/>
      <c r="NH680" s="30"/>
      <c r="NI680" s="30"/>
      <c r="NJ680" s="30"/>
      <c r="NK680" s="30"/>
      <c r="NL680" s="30"/>
      <c r="NM680" s="30"/>
      <c r="NN680" s="30"/>
      <c r="NO680" s="30"/>
      <c r="NP680" s="30"/>
      <c r="NQ680" s="30"/>
      <c r="NR680" s="30"/>
      <c r="NS680" s="30"/>
      <c r="NT680" s="30"/>
      <c r="NU680" s="30"/>
      <c r="NV680" s="30"/>
      <c r="NW680" s="30"/>
      <c r="NX680" s="30"/>
      <c r="NY680" s="30"/>
      <c r="NZ680" s="30"/>
      <c r="OA680" s="30"/>
      <c r="OB680" s="30"/>
      <c r="OC680" s="30"/>
      <c r="OD680" s="30"/>
      <c r="OE680" s="30"/>
      <c r="OF680" s="30"/>
      <c r="OG680" s="30"/>
      <c r="OH680" s="30"/>
      <c r="OI680" s="30"/>
      <c r="OJ680" s="30"/>
      <c r="OK680" s="30"/>
      <c r="OL680" s="30"/>
      <c r="OM680" s="30">
        <f t="shared" ref="OM680:OM711" si="2305">COUNTIF(Q680:AA680,"x")</f>
        <v>1</v>
      </c>
      <c r="ON680" s="98"/>
    </row>
    <row r="681" spans="1:404" ht="102" hidden="1" customHeight="1">
      <c r="A681" s="311"/>
      <c r="B681" s="51">
        <v>180</v>
      </c>
      <c r="C681" s="16" t="s">
        <v>473</v>
      </c>
      <c r="D681" s="16" t="s">
        <v>0</v>
      </c>
      <c r="E681" s="24" t="s">
        <v>894</v>
      </c>
      <c r="F681" s="97" t="s">
        <v>2</v>
      </c>
      <c r="G681" s="14"/>
      <c r="H681" s="99" t="s">
        <v>895</v>
      </c>
      <c r="I681" s="101" t="s">
        <v>896</v>
      </c>
      <c r="J681" s="54"/>
      <c r="K681" s="30" t="s">
        <v>636</v>
      </c>
      <c r="L681" s="30" t="s">
        <v>957</v>
      </c>
      <c r="M681" s="29" t="s">
        <v>987</v>
      </c>
      <c r="N681" s="93" t="s">
        <v>639</v>
      </c>
      <c r="O681" s="302"/>
      <c r="P681" s="54"/>
      <c r="Q681" s="30"/>
      <c r="R681" s="30"/>
      <c r="S681" s="30"/>
      <c r="T681" s="30"/>
      <c r="U681" s="30"/>
      <c r="V681" s="30"/>
      <c r="W681" s="30"/>
      <c r="X681" s="30"/>
      <c r="Y681" s="30"/>
      <c r="Z681" s="30"/>
      <c r="AA681" s="30" t="s">
        <v>27</v>
      </c>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130"/>
      <c r="CP681" s="130"/>
      <c r="CQ681" s="130"/>
      <c r="CR681" s="130"/>
      <c r="CS681" s="130"/>
      <c r="CT681" s="130"/>
      <c r="CU681" s="130"/>
      <c r="CV681" s="130"/>
      <c r="CW681" s="130"/>
      <c r="CX681" s="130"/>
      <c r="CY681" s="30"/>
      <c r="CZ681" s="30"/>
      <c r="DA681" s="30"/>
      <c r="DB681" s="30"/>
      <c r="DC681" s="30"/>
      <c r="DD681" s="30"/>
      <c r="DE681" s="30"/>
      <c r="DF681" s="30"/>
      <c r="DG681" s="30"/>
      <c r="DH681" s="135"/>
      <c r="DI681" s="30"/>
      <c r="DJ681" s="30"/>
      <c r="DK681" s="30"/>
      <c r="DL681" s="30"/>
      <c r="DM681" s="30"/>
      <c r="DN681" s="30"/>
      <c r="DO681" s="30"/>
      <c r="DP681" s="30"/>
      <c r="DQ681" s="30"/>
      <c r="DR681" s="135"/>
      <c r="DS681" s="30"/>
      <c r="DT681" s="30"/>
      <c r="DU681" s="30"/>
      <c r="DV681" s="130"/>
      <c r="DW681" s="130"/>
      <c r="DX681" s="130"/>
      <c r="DY681" s="130"/>
      <c r="DZ681" s="130"/>
      <c r="EA681" s="130"/>
      <c r="EB681" s="130"/>
      <c r="EC681" s="130"/>
      <c r="ED681" s="130"/>
      <c r="EE681" s="130"/>
      <c r="EF681" s="130"/>
      <c r="EG681" s="130"/>
      <c r="EH681" s="130"/>
      <c r="EI681" s="130"/>
      <c r="EJ681" s="130"/>
      <c r="EK681" s="130"/>
      <c r="EL681" s="130"/>
      <c r="EM681" s="130"/>
      <c r="EN681" s="130"/>
      <c r="EO681" s="130"/>
      <c r="EP681" s="30"/>
      <c r="EQ681" s="30"/>
      <c r="ER681" s="30"/>
      <c r="ES681" s="30"/>
      <c r="ET681" s="30"/>
      <c r="EU681" s="30"/>
      <c r="EV681" s="30"/>
      <c r="EW681" s="30"/>
      <c r="EX681" s="30"/>
      <c r="EY681" s="135"/>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c r="JW681" s="30"/>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30"/>
      <c r="KX681" s="30"/>
      <c r="KY681" s="30"/>
      <c r="KZ681" s="30"/>
      <c r="LA681" s="30"/>
      <c r="LB681" s="30"/>
      <c r="LC681" s="30"/>
      <c r="LD681" s="130"/>
      <c r="LE681" s="130"/>
      <c r="LF681" s="130"/>
      <c r="LG681" s="130"/>
      <c r="LH681" s="130"/>
      <c r="LI681" s="130"/>
      <c r="LJ681" s="130"/>
      <c r="LK681" s="130"/>
      <c r="LL681" s="130"/>
      <c r="LM681" s="130"/>
      <c r="LN681" s="130"/>
      <c r="LO681" s="130"/>
      <c r="LP681" s="130"/>
      <c r="LQ681" s="130"/>
      <c r="LR681" s="130"/>
      <c r="LS681" s="130"/>
      <c r="LT681" s="130"/>
      <c r="LU681" s="130"/>
      <c r="LV681" s="130"/>
      <c r="LW681" s="130"/>
      <c r="LX681" s="135"/>
      <c r="LY681" s="30"/>
      <c r="LZ681" s="30"/>
      <c r="MA681" s="30"/>
      <c r="MB681" s="30"/>
      <c r="MC681" s="30"/>
      <c r="MD681" s="30"/>
      <c r="ME681" s="30"/>
      <c r="MF681" s="30"/>
      <c r="MG681" s="30"/>
      <c r="MH681" s="30"/>
      <c r="MI681" s="30"/>
      <c r="MJ681" s="30"/>
      <c r="MK681" s="30"/>
      <c r="ML681" s="30"/>
      <c r="MM681" s="30"/>
      <c r="MN681" s="30"/>
      <c r="MO681" s="30"/>
      <c r="MP681" s="30"/>
      <c r="MQ681" s="30"/>
      <c r="MR681" s="30"/>
      <c r="MS681" s="30"/>
      <c r="MT681" s="30"/>
      <c r="MU681" s="30"/>
      <c r="MV681" s="30"/>
      <c r="MW681" s="30"/>
      <c r="MX681" s="30"/>
      <c r="MY681" s="30"/>
      <c r="MZ681" s="30"/>
      <c r="NA681" s="30"/>
      <c r="NB681" s="30"/>
      <c r="NC681" s="135"/>
      <c r="ND681" s="30"/>
      <c r="NE681" s="30"/>
      <c r="NF681" s="30"/>
      <c r="NG681" s="30"/>
      <c r="NH681" s="30"/>
      <c r="NI681" s="30"/>
      <c r="NJ681" s="30"/>
      <c r="NK681" s="30"/>
      <c r="NL681" s="30"/>
      <c r="NM681" s="30"/>
      <c r="NN681" s="30"/>
      <c r="NO681" s="30"/>
      <c r="NP681" s="30"/>
      <c r="NQ681" s="30"/>
      <c r="NR681" s="30"/>
      <c r="NS681" s="30"/>
      <c r="NT681" s="30"/>
      <c r="NU681" s="30"/>
      <c r="NV681" s="30"/>
      <c r="NW681" s="30"/>
      <c r="NX681" s="30"/>
      <c r="NY681" s="30"/>
      <c r="NZ681" s="30"/>
      <c r="OA681" s="30"/>
      <c r="OB681" s="30"/>
      <c r="OC681" s="30"/>
      <c r="OD681" s="30"/>
      <c r="OE681" s="30"/>
      <c r="OF681" s="30"/>
      <c r="OG681" s="30"/>
      <c r="OH681" s="30"/>
      <c r="OI681" s="30"/>
      <c r="OJ681" s="30"/>
      <c r="OK681" s="30"/>
      <c r="OL681" s="30"/>
      <c r="OM681" s="30">
        <f t="shared" si="2305"/>
        <v>1</v>
      </c>
      <c r="ON681" s="51"/>
    </row>
    <row r="682" spans="1:404" ht="42" hidden="1" customHeight="1">
      <c r="A682" s="317">
        <v>577</v>
      </c>
      <c r="B682" s="98">
        <v>181</v>
      </c>
      <c r="C682" s="99" t="s">
        <v>479</v>
      </c>
      <c r="D682" s="97" t="s">
        <v>0</v>
      </c>
      <c r="E682" s="24" t="s">
        <v>480</v>
      </c>
      <c r="F682" s="97" t="s">
        <v>2</v>
      </c>
      <c r="G682" s="14"/>
      <c r="H682" s="99" t="s">
        <v>480</v>
      </c>
      <c r="I682" s="57" t="s">
        <v>1090</v>
      </c>
      <c r="J682" s="54"/>
      <c r="K682" s="30" t="s">
        <v>636</v>
      </c>
      <c r="L682" s="30" t="s">
        <v>957</v>
      </c>
      <c r="M682" s="29" t="s">
        <v>987</v>
      </c>
      <c r="N682" s="93" t="s">
        <v>639</v>
      </c>
      <c r="O682" s="300" t="s">
        <v>27</v>
      </c>
      <c r="P682" s="357">
        <v>2</v>
      </c>
      <c r="Q682" s="30" t="s">
        <v>27</v>
      </c>
      <c r="R682" s="30"/>
      <c r="S682" s="30"/>
      <c r="T682" s="30"/>
      <c r="U682" s="30"/>
      <c r="V682" s="30"/>
      <c r="W682" s="30"/>
      <c r="X682" s="30"/>
      <c r="Y682" s="30"/>
      <c r="Z682" s="30"/>
      <c r="AA682" s="30"/>
      <c r="AB682" s="152" t="s">
        <v>1068</v>
      </c>
      <c r="AC682" s="152" t="s">
        <v>1068</v>
      </c>
      <c r="AD682" s="152" t="s">
        <v>1068</v>
      </c>
      <c r="AE682" s="30">
        <v>2</v>
      </c>
      <c r="AF682" s="30">
        <v>2</v>
      </c>
      <c r="AG682" s="30">
        <v>2</v>
      </c>
      <c r="AH682" s="30">
        <v>2</v>
      </c>
      <c r="AI682" s="23">
        <v>2</v>
      </c>
      <c r="AJ682" s="23">
        <v>1</v>
      </c>
      <c r="AK682" s="30">
        <v>2</v>
      </c>
      <c r="AL682" s="30">
        <v>1</v>
      </c>
      <c r="AM682" s="30">
        <v>2</v>
      </c>
      <c r="AN682" s="30">
        <v>2</v>
      </c>
      <c r="AO682" s="30">
        <v>1</v>
      </c>
      <c r="AP682" s="23">
        <v>2</v>
      </c>
      <c r="AQ682" s="30">
        <v>2</v>
      </c>
      <c r="AR682" s="23">
        <v>1</v>
      </c>
      <c r="AS682" s="30">
        <v>2</v>
      </c>
      <c r="AT682" s="30">
        <v>2</v>
      </c>
      <c r="AU682" s="30">
        <v>2</v>
      </c>
      <c r="AV682" s="30">
        <v>2</v>
      </c>
      <c r="AW682" s="173">
        <f>COUNTIF(AE682:AV682,"2")</f>
        <v>14</v>
      </c>
      <c r="AX682" s="174">
        <f t="shared" ref="AX682" si="2306">AW682/(AW682+AY682+BA682+BC682)</f>
        <v>0.77777777777777779</v>
      </c>
      <c r="AY682" s="173">
        <f>COUNTIF(AE682:AV682,"1")</f>
        <v>4</v>
      </c>
      <c r="AZ682" s="174">
        <f t="shared" ref="AZ682" si="2307">AY682/(AW682+AY682+BA682+BC682)</f>
        <v>0.22222222222222221</v>
      </c>
      <c r="BA682" s="173">
        <f>COUNTIF(AE682:AV682,"0")</f>
        <v>0</v>
      </c>
      <c r="BB682" s="174">
        <f t="shared" ref="BB682" si="2308">BA682/(AW682+AY682+BA682+BC682)</f>
        <v>0</v>
      </c>
      <c r="BC682" s="173">
        <f>COUNTIF(AE682:AV682,"KĐG")</f>
        <v>0</v>
      </c>
      <c r="BD682" s="174">
        <f t="shared" ref="BD682" si="2309">BC682/(AW682+AY682+BA682+BC682)</f>
        <v>0</v>
      </c>
      <c r="BE682" s="175">
        <f t="shared" ref="BE682" si="2310">(((AW682*2)+(AY682*1)+(BA682*0)))/(AW682+AY682+BA682)</f>
        <v>1.7777777777777777</v>
      </c>
      <c r="BF682" s="169" t="str">
        <f t="shared" ref="BF682" si="2311">IF(BD682&gt;=50%,"KĐG",IF(BE682&gt;=1.6,"ĐMT",IF(BE682&gt;=1,"CCG","CĐ")))</f>
        <v>ĐMT</v>
      </c>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130"/>
      <c r="CP682" s="130"/>
      <c r="CQ682" s="130"/>
      <c r="CR682" s="130"/>
      <c r="CS682" s="130"/>
      <c r="CT682" s="130"/>
      <c r="CU682" s="130"/>
      <c r="CV682" s="130"/>
      <c r="CW682" s="130"/>
      <c r="CX682" s="130"/>
      <c r="CY682" s="30"/>
      <c r="CZ682" s="30"/>
      <c r="DA682" s="30"/>
      <c r="DB682" s="30"/>
      <c r="DC682" s="30"/>
      <c r="DD682" s="30"/>
      <c r="DE682" s="30"/>
      <c r="DF682" s="30"/>
      <c r="DG682" s="30"/>
      <c r="DH682" s="135"/>
      <c r="DI682" s="30"/>
      <c r="DJ682" s="30"/>
      <c r="DK682" s="30"/>
      <c r="DL682" s="30"/>
      <c r="DM682" s="30"/>
      <c r="DN682" s="30"/>
      <c r="DO682" s="30"/>
      <c r="DP682" s="30"/>
      <c r="DQ682" s="30"/>
      <c r="DR682" s="135"/>
      <c r="DS682" s="30"/>
      <c r="DT682" s="30"/>
      <c r="DU682" s="30"/>
      <c r="DV682" s="130"/>
      <c r="DW682" s="130"/>
      <c r="DX682" s="130"/>
      <c r="DY682" s="130"/>
      <c r="DZ682" s="130"/>
      <c r="EA682" s="130"/>
      <c r="EB682" s="130"/>
      <c r="EC682" s="130"/>
      <c r="ED682" s="130"/>
      <c r="EE682" s="130"/>
      <c r="EF682" s="130"/>
      <c r="EG682" s="130"/>
      <c r="EH682" s="130"/>
      <c r="EI682" s="130"/>
      <c r="EJ682" s="130"/>
      <c r="EK682" s="130"/>
      <c r="EL682" s="130"/>
      <c r="EM682" s="130"/>
      <c r="EN682" s="130"/>
      <c r="EO682" s="130"/>
      <c r="EP682" s="30"/>
      <c r="EQ682" s="30"/>
      <c r="ER682" s="30"/>
      <c r="ES682" s="30"/>
      <c r="ET682" s="30"/>
      <c r="EU682" s="30"/>
      <c r="EV682" s="30"/>
      <c r="EW682" s="30"/>
      <c r="EX682" s="30"/>
      <c r="EY682" s="135"/>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130"/>
      <c r="LE682" s="130"/>
      <c r="LF682" s="130"/>
      <c r="LG682" s="130"/>
      <c r="LH682" s="130"/>
      <c r="LI682" s="130"/>
      <c r="LJ682" s="130"/>
      <c r="LK682" s="130"/>
      <c r="LL682" s="130"/>
      <c r="LM682" s="130"/>
      <c r="LN682" s="130"/>
      <c r="LO682" s="130"/>
      <c r="LP682" s="130"/>
      <c r="LQ682" s="130"/>
      <c r="LR682" s="130"/>
      <c r="LS682" s="130"/>
      <c r="LT682" s="130"/>
      <c r="LU682" s="130"/>
      <c r="LV682" s="130"/>
      <c r="LW682" s="130"/>
      <c r="LX682" s="135"/>
      <c r="LY682" s="30"/>
      <c r="LZ682" s="30"/>
      <c r="MA682" s="30"/>
      <c r="MB682" s="30"/>
      <c r="MC682" s="30"/>
      <c r="MD682" s="30"/>
      <c r="ME682" s="30"/>
      <c r="MF682" s="30"/>
      <c r="MG682" s="30"/>
      <c r="MH682" s="30"/>
      <c r="MI682" s="30"/>
      <c r="MJ682" s="30"/>
      <c r="MK682" s="30"/>
      <c r="ML682" s="30"/>
      <c r="MM682" s="30"/>
      <c r="MN682" s="30"/>
      <c r="MO682" s="30"/>
      <c r="MP682" s="30"/>
      <c r="MQ682" s="30"/>
      <c r="MR682" s="30"/>
      <c r="MS682" s="30"/>
      <c r="MT682" s="30"/>
      <c r="MU682" s="30"/>
      <c r="MV682" s="30"/>
      <c r="MW682" s="30"/>
      <c r="MX682" s="30"/>
      <c r="MY682" s="30"/>
      <c r="MZ682" s="30"/>
      <c r="NA682" s="30"/>
      <c r="NB682" s="30"/>
      <c r="NC682" s="135"/>
      <c r="ND682" s="30"/>
      <c r="NE682" s="30"/>
      <c r="NF682" s="30"/>
      <c r="NG682" s="30"/>
      <c r="NH682" s="30"/>
      <c r="NI682" s="30"/>
      <c r="NJ682" s="30"/>
      <c r="NK682" s="30"/>
      <c r="NL682" s="30"/>
      <c r="NM682" s="30"/>
      <c r="NN682" s="30"/>
      <c r="NO682" s="30"/>
      <c r="NP682" s="30"/>
      <c r="NQ682" s="30"/>
      <c r="NR682" s="30"/>
      <c r="NS682" s="30"/>
      <c r="NT682" s="30"/>
      <c r="NU682" s="30"/>
      <c r="NV682" s="30"/>
      <c r="NW682" s="30"/>
      <c r="NX682" s="30"/>
      <c r="NY682" s="30"/>
      <c r="NZ682" s="30"/>
      <c r="OA682" s="30"/>
      <c r="OB682" s="30"/>
      <c r="OC682" s="30"/>
      <c r="OD682" s="30"/>
      <c r="OE682" s="30"/>
      <c r="OF682" s="30"/>
      <c r="OG682" s="30"/>
      <c r="OH682" s="30"/>
      <c r="OI682" s="30"/>
      <c r="OJ682" s="30"/>
      <c r="OK682" s="30"/>
      <c r="OL682" s="30"/>
      <c r="OM682" s="30">
        <f t="shared" si="2305"/>
        <v>1</v>
      </c>
      <c r="ON682" s="121"/>
    </row>
    <row r="683" spans="1:404" ht="36" hidden="1" customHeight="1">
      <c r="A683" s="317"/>
      <c r="B683" s="98">
        <v>181</v>
      </c>
      <c r="C683" s="99" t="s">
        <v>479</v>
      </c>
      <c r="D683" s="97" t="s">
        <v>0</v>
      </c>
      <c r="E683" s="99" t="s">
        <v>901</v>
      </c>
      <c r="F683" s="97" t="s">
        <v>2</v>
      </c>
      <c r="G683" s="97"/>
      <c r="H683" s="99" t="s">
        <v>901</v>
      </c>
      <c r="I683" s="57" t="s">
        <v>1179</v>
      </c>
      <c r="J683" s="100"/>
      <c r="K683" s="30" t="s">
        <v>636</v>
      </c>
      <c r="L683" s="30" t="s">
        <v>957</v>
      </c>
      <c r="M683" s="29" t="s">
        <v>987</v>
      </c>
      <c r="N683" s="93" t="s">
        <v>639</v>
      </c>
      <c r="O683" s="301"/>
      <c r="P683" s="357"/>
      <c r="Q683" s="30"/>
      <c r="R683" s="30" t="s">
        <v>27</v>
      </c>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152" t="s">
        <v>1068</v>
      </c>
      <c r="BH683" s="152" t="s">
        <v>1068</v>
      </c>
      <c r="BI683" s="152" t="s">
        <v>1089</v>
      </c>
      <c r="BJ683" s="30">
        <v>2</v>
      </c>
      <c r="BK683" s="30">
        <v>2</v>
      </c>
      <c r="BL683" s="30">
        <v>2</v>
      </c>
      <c r="BM683" s="30">
        <v>2</v>
      </c>
      <c r="BN683" s="23">
        <v>1</v>
      </c>
      <c r="BO683" s="23">
        <v>2</v>
      </c>
      <c r="BP683" s="30">
        <v>2</v>
      </c>
      <c r="BQ683" s="30">
        <v>2</v>
      </c>
      <c r="BR683" s="30">
        <v>2</v>
      </c>
      <c r="BS683" s="30">
        <v>2</v>
      </c>
      <c r="BT683" s="30">
        <v>2</v>
      </c>
      <c r="BU683" s="23">
        <v>2</v>
      </c>
      <c r="BV683" s="30">
        <v>2</v>
      </c>
      <c r="BW683" s="23">
        <v>1</v>
      </c>
      <c r="BX683" s="30">
        <v>2</v>
      </c>
      <c r="BY683" s="30">
        <v>2</v>
      </c>
      <c r="BZ683" s="30">
        <v>2</v>
      </c>
      <c r="CA683" s="30">
        <v>1</v>
      </c>
      <c r="CB683" s="30"/>
      <c r="CC683" s="185">
        <f>COUNTIF(BJ683:CA683,"2")</f>
        <v>15</v>
      </c>
      <c r="CD683" s="186">
        <f t="shared" ref="CD683" si="2312">CC683/(CC683+CE683+CG683+CI683)</f>
        <v>0.83333333333333337</v>
      </c>
      <c r="CE683" s="185">
        <f>COUNTIF(BJ683:CA683,"1")</f>
        <v>3</v>
      </c>
      <c r="CF683" s="186">
        <f t="shared" ref="CF683" si="2313">CE683/(CC683+CE683+CG683+CI683)</f>
        <v>0.16666666666666666</v>
      </c>
      <c r="CG683" s="185">
        <f>COUNTIF(BJ683:CA683,"0")</f>
        <v>0</v>
      </c>
      <c r="CH683" s="186">
        <f t="shared" ref="CH683" si="2314">CG683/(CC683+CE683+CG683+CI683)</f>
        <v>0</v>
      </c>
      <c r="CI683" s="185">
        <f>COUNTIF(BJ683:CA683,"KĐG")</f>
        <v>0</v>
      </c>
      <c r="CJ683" s="186">
        <f t="shared" ref="CJ683" si="2315">CI683/(CC683+CE683+CG683+CI683)</f>
        <v>0</v>
      </c>
      <c r="CK683" s="187">
        <f t="shared" ref="CK683" si="2316">(((CC683*2)+(CE683*1)+(CG683*0)))/(CC683+CE683+CG683)</f>
        <v>1.8333333333333333</v>
      </c>
      <c r="CL683" s="169" t="str">
        <f t="shared" ref="CL683" si="2317">IF(CJ683&gt;=50%,"KĐG",IF(CK683&gt;=1.6,"ĐMT",IF(CK683&gt;=1,"CCG","CĐ")))</f>
        <v>ĐMT</v>
      </c>
      <c r="CM683" s="30"/>
      <c r="CN683" s="30"/>
      <c r="CO683" s="130"/>
      <c r="CP683" s="130"/>
      <c r="CQ683" s="130"/>
      <c r="CR683" s="130"/>
      <c r="CS683" s="130"/>
      <c r="CT683" s="130"/>
      <c r="CU683" s="130"/>
      <c r="CV683" s="130"/>
      <c r="CW683" s="130"/>
      <c r="CX683" s="130"/>
      <c r="CY683" s="30"/>
      <c r="CZ683" s="30"/>
      <c r="DA683" s="30"/>
      <c r="DB683" s="30"/>
      <c r="DC683" s="30"/>
      <c r="DD683" s="30"/>
      <c r="DE683" s="30"/>
      <c r="DF683" s="30"/>
      <c r="DG683" s="30"/>
      <c r="DH683" s="135"/>
      <c r="DI683" s="30"/>
      <c r="DJ683" s="30"/>
      <c r="DK683" s="30"/>
      <c r="DL683" s="30"/>
      <c r="DM683" s="30"/>
      <c r="DN683" s="30"/>
      <c r="DO683" s="30"/>
      <c r="DP683" s="30"/>
      <c r="DQ683" s="30"/>
      <c r="DR683" s="135"/>
      <c r="DS683" s="30"/>
      <c r="DT683" s="30"/>
      <c r="DU683" s="30"/>
      <c r="DV683" s="130"/>
      <c r="DW683" s="130"/>
      <c r="DX683" s="130"/>
      <c r="DY683" s="130"/>
      <c r="DZ683" s="130"/>
      <c r="EA683" s="130"/>
      <c r="EB683" s="130"/>
      <c r="EC683" s="130"/>
      <c r="ED683" s="130"/>
      <c r="EE683" s="130"/>
      <c r="EF683" s="130"/>
      <c r="EG683" s="130"/>
      <c r="EH683" s="130"/>
      <c r="EI683" s="130"/>
      <c r="EJ683" s="130"/>
      <c r="EK683" s="130"/>
      <c r="EL683" s="130"/>
      <c r="EM683" s="130"/>
      <c r="EN683" s="130"/>
      <c r="EO683" s="130"/>
      <c r="EP683" s="30"/>
      <c r="EQ683" s="30"/>
      <c r="ER683" s="30"/>
      <c r="ES683" s="30"/>
      <c r="ET683" s="30"/>
      <c r="EU683" s="30"/>
      <c r="EV683" s="30"/>
      <c r="EW683" s="30"/>
      <c r="EX683" s="30"/>
      <c r="EY683" s="135"/>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c r="IM683" s="30"/>
      <c r="IN683" s="30"/>
      <c r="IO683" s="30"/>
      <c r="IP683" s="30"/>
      <c r="IQ683" s="30"/>
      <c r="IR683" s="30"/>
      <c r="IS683" s="30"/>
      <c r="IT683" s="30"/>
      <c r="IU683" s="30"/>
      <c r="IV683" s="30"/>
      <c r="IW683" s="30"/>
      <c r="IX683" s="30"/>
      <c r="IY683" s="30"/>
      <c r="IZ683" s="30"/>
      <c r="JA683" s="30"/>
      <c r="JB683" s="30"/>
      <c r="JC683" s="30"/>
      <c r="JD683" s="30"/>
      <c r="JE683" s="30"/>
      <c r="JF683" s="30"/>
      <c r="JG683" s="30"/>
      <c r="JH683" s="30"/>
      <c r="JI683" s="30"/>
      <c r="JJ683" s="30"/>
      <c r="JK683" s="30"/>
      <c r="JL683" s="30"/>
      <c r="JM683" s="30"/>
      <c r="JN683" s="30"/>
      <c r="JO683" s="30"/>
      <c r="JP683" s="30"/>
      <c r="JQ683" s="30"/>
      <c r="JR683" s="30"/>
      <c r="JS683" s="30"/>
      <c r="JT683" s="30"/>
      <c r="JU683" s="30"/>
      <c r="JV683" s="30"/>
      <c r="JW683" s="30"/>
      <c r="JX683" s="30"/>
      <c r="JY683" s="30"/>
      <c r="JZ683" s="30"/>
      <c r="KA683" s="30"/>
      <c r="KB683" s="30"/>
      <c r="KC683" s="30"/>
      <c r="KD683" s="30"/>
      <c r="KE683" s="30"/>
      <c r="KF683" s="30"/>
      <c r="KG683" s="30"/>
      <c r="KH683" s="30"/>
      <c r="KI683" s="30"/>
      <c r="KJ683" s="30"/>
      <c r="KK683" s="30"/>
      <c r="KL683" s="30"/>
      <c r="KM683" s="30"/>
      <c r="KN683" s="30"/>
      <c r="KO683" s="30"/>
      <c r="KP683" s="30"/>
      <c r="KQ683" s="30"/>
      <c r="KR683" s="30"/>
      <c r="KS683" s="30"/>
      <c r="KT683" s="30"/>
      <c r="KU683" s="30"/>
      <c r="KV683" s="30"/>
      <c r="KW683" s="30"/>
      <c r="KX683" s="30"/>
      <c r="KY683" s="30"/>
      <c r="KZ683" s="30"/>
      <c r="LA683" s="30"/>
      <c r="LB683" s="30"/>
      <c r="LC683" s="30"/>
      <c r="LD683" s="130"/>
      <c r="LE683" s="130"/>
      <c r="LF683" s="130"/>
      <c r="LG683" s="130"/>
      <c r="LH683" s="130"/>
      <c r="LI683" s="130"/>
      <c r="LJ683" s="130"/>
      <c r="LK683" s="130"/>
      <c r="LL683" s="130"/>
      <c r="LM683" s="130"/>
      <c r="LN683" s="130"/>
      <c r="LO683" s="130"/>
      <c r="LP683" s="130"/>
      <c r="LQ683" s="130"/>
      <c r="LR683" s="130"/>
      <c r="LS683" s="130"/>
      <c r="LT683" s="130"/>
      <c r="LU683" s="130"/>
      <c r="LV683" s="130"/>
      <c r="LW683" s="130"/>
      <c r="LX683" s="135"/>
      <c r="LY683" s="30"/>
      <c r="LZ683" s="30"/>
      <c r="MA683" s="30"/>
      <c r="MB683" s="30"/>
      <c r="MC683" s="30"/>
      <c r="MD683" s="30"/>
      <c r="ME683" s="30"/>
      <c r="MF683" s="30"/>
      <c r="MG683" s="30"/>
      <c r="MH683" s="30"/>
      <c r="MI683" s="30"/>
      <c r="MJ683" s="30"/>
      <c r="MK683" s="30"/>
      <c r="ML683" s="30"/>
      <c r="MM683" s="30"/>
      <c r="MN683" s="30"/>
      <c r="MO683" s="30"/>
      <c r="MP683" s="30"/>
      <c r="MQ683" s="30"/>
      <c r="MR683" s="30"/>
      <c r="MS683" s="30"/>
      <c r="MT683" s="30"/>
      <c r="MU683" s="30"/>
      <c r="MV683" s="30"/>
      <c r="MW683" s="30"/>
      <c r="MX683" s="30"/>
      <c r="MY683" s="30"/>
      <c r="MZ683" s="30"/>
      <c r="NA683" s="30"/>
      <c r="NB683" s="30"/>
      <c r="NC683" s="135"/>
      <c r="ND683" s="30"/>
      <c r="NE683" s="30"/>
      <c r="NF683" s="30"/>
      <c r="NG683" s="30"/>
      <c r="NH683" s="30"/>
      <c r="NI683" s="30"/>
      <c r="NJ683" s="30"/>
      <c r="NK683" s="30"/>
      <c r="NL683" s="30"/>
      <c r="NM683" s="30"/>
      <c r="NN683" s="30"/>
      <c r="NO683" s="30"/>
      <c r="NP683" s="30"/>
      <c r="NQ683" s="30"/>
      <c r="NR683" s="30"/>
      <c r="NS683" s="30"/>
      <c r="NT683" s="30"/>
      <c r="NU683" s="30"/>
      <c r="NV683" s="30"/>
      <c r="NW683" s="30"/>
      <c r="NX683" s="30"/>
      <c r="NY683" s="30"/>
      <c r="NZ683" s="30"/>
      <c r="OA683" s="30"/>
      <c r="OB683" s="30"/>
      <c r="OC683" s="30"/>
      <c r="OD683" s="30"/>
      <c r="OE683" s="30"/>
      <c r="OF683" s="30"/>
      <c r="OG683" s="30"/>
      <c r="OH683" s="30"/>
      <c r="OI683" s="30"/>
      <c r="OJ683" s="30"/>
      <c r="OK683" s="30"/>
      <c r="OL683" s="30"/>
      <c r="OM683" s="30">
        <f t="shared" si="2305"/>
        <v>1</v>
      </c>
      <c r="ON683" s="98"/>
    </row>
    <row r="684" spans="1:404" ht="41.25" hidden="1" customHeight="1">
      <c r="A684" s="317"/>
      <c r="B684" s="98">
        <v>181</v>
      </c>
      <c r="C684" s="99" t="s">
        <v>479</v>
      </c>
      <c r="D684" s="97" t="s">
        <v>0</v>
      </c>
      <c r="E684" s="99" t="s">
        <v>902</v>
      </c>
      <c r="F684" s="97" t="s">
        <v>2</v>
      </c>
      <c r="G684" s="29"/>
      <c r="H684" s="99" t="s">
        <v>902</v>
      </c>
      <c r="I684" s="57" t="s">
        <v>1205</v>
      </c>
      <c r="J684" s="100"/>
      <c r="K684" s="30" t="s">
        <v>636</v>
      </c>
      <c r="L684" s="30" t="s">
        <v>957</v>
      </c>
      <c r="M684" s="29" t="s">
        <v>987</v>
      </c>
      <c r="N684" s="93" t="s">
        <v>639</v>
      </c>
      <c r="O684" s="301"/>
      <c r="P684" s="357"/>
      <c r="Q684" s="30"/>
      <c r="R684" s="30"/>
      <c r="S684" s="30" t="s">
        <v>27</v>
      </c>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152" t="s">
        <v>1068</v>
      </c>
      <c r="CN684" s="152" t="s">
        <v>1068</v>
      </c>
      <c r="CO684" s="152" t="s">
        <v>1068</v>
      </c>
      <c r="CP684" s="30">
        <v>2</v>
      </c>
      <c r="CQ684" s="30">
        <v>1</v>
      </c>
      <c r="CR684" s="30">
        <v>2</v>
      </c>
      <c r="CS684" s="30">
        <v>2</v>
      </c>
      <c r="CT684" s="23">
        <v>1</v>
      </c>
      <c r="CU684" s="23">
        <v>2</v>
      </c>
      <c r="CV684" s="30">
        <v>2</v>
      </c>
      <c r="CW684" s="30">
        <v>1</v>
      </c>
      <c r="CX684" s="30">
        <v>2</v>
      </c>
      <c r="CY684" s="30">
        <v>2</v>
      </c>
      <c r="CZ684" s="30">
        <v>2</v>
      </c>
      <c r="DA684" s="23">
        <v>2</v>
      </c>
      <c r="DB684" s="30">
        <v>2</v>
      </c>
      <c r="DC684" s="23">
        <v>1</v>
      </c>
      <c r="DD684" s="30">
        <v>2</v>
      </c>
      <c r="DE684" s="30">
        <v>2</v>
      </c>
      <c r="DF684" s="30">
        <v>2</v>
      </c>
      <c r="DG684" s="30"/>
      <c r="DH684" s="201">
        <f>COUNTIF(CP684:DG684,"2")</f>
        <v>13</v>
      </c>
      <c r="DI684" s="198">
        <f t="shared" ref="DI684" si="2318">DH684/(DH684+DJ684+DL684+DN684)</f>
        <v>0.76470588235294112</v>
      </c>
      <c r="DJ684" s="201">
        <f>COUNTIF(CP684:DG684,"1")</f>
        <v>4</v>
      </c>
      <c r="DK684" s="198">
        <f t="shared" ref="DK684" si="2319">DJ684/(DH684+DJ684+DL684+DN684)</f>
        <v>0.23529411764705882</v>
      </c>
      <c r="DL684" s="201">
        <f>COUNTIF(CP684:DG684,"0")</f>
        <v>0</v>
      </c>
      <c r="DM684" s="198">
        <f t="shared" ref="DM684" si="2320">DL684/(DH684+DJ684+DL684+DN684)</f>
        <v>0</v>
      </c>
      <c r="DN684" s="201">
        <f>COUNTIF(CP684:DG684,"KĐG")</f>
        <v>0</v>
      </c>
      <c r="DO684" s="198">
        <f t="shared" ref="DO684" si="2321">DN684/(DH684+DJ684+DL684+DN684)</f>
        <v>0</v>
      </c>
      <c r="DP684" s="199">
        <f t="shared" ref="DP684" si="2322">(((DH684*2)+(DJ684*1)+(DL684*0)))/(DH684+DJ684+DL684)</f>
        <v>1.7647058823529411</v>
      </c>
      <c r="DQ684" s="169" t="str">
        <f t="shared" ref="DQ684" si="2323">IF(DO684&gt;=50%,"KĐG",IF(DP684&gt;=1.6,"ĐMT",IF(DP684&gt;=1,"CCG","CĐ")))</f>
        <v>ĐMT</v>
      </c>
      <c r="DR684" s="135"/>
      <c r="DS684" s="30"/>
      <c r="DT684" s="30"/>
      <c r="DU684" s="30"/>
      <c r="DV684" s="130"/>
      <c r="DW684" s="130"/>
      <c r="DX684" s="130"/>
      <c r="DY684" s="130"/>
      <c r="DZ684" s="130"/>
      <c r="EA684" s="130"/>
      <c r="EB684" s="130"/>
      <c r="EC684" s="130"/>
      <c r="ED684" s="130"/>
      <c r="EE684" s="130"/>
      <c r="EF684" s="130"/>
      <c r="EG684" s="130"/>
      <c r="EH684" s="130"/>
      <c r="EI684" s="130"/>
      <c r="EJ684" s="130"/>
      <c r="EK684" s="130"/>
      <c r="EL684" s="130"/>
      <c r="EM684" s="130"/>
      <c r="EN684" s="130"/>
      <c r="EO684" s="130"/>
      <c r="EP684" s="30"/>
      <c r="EQ684" s="30"/>
      <c r="ER684" s="30"/>
      <c r="ES684" s="30"/>
      <c r="ET684" s="30"/>
      <c r="EU684" s="30"/>
      <c r="EV684" s="30"/>
      <c r="EW684" s="30"/>
      <c r="EX684" s="30"/>
      <c r="EY684" s="135"/>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c r="JW684" s="30"/>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30"/>
      <c r="KX684" s="30"/>
      <c r="KY684" s="30"/>
      <c r="KZ684" s="30"/>
      <c r="LA684" s="30"/>
      <c r="LB684" s="30"/>
      <c r="LC684" s="30"/>
      <c r="LD684" s="130"/>
      <c r="LE684" s="130"/>
      <c r="LF684" s="130"/>
      <c r="LG684" s="130"/>
      <c r="LH684" s="130"/>
      <c r="LI684" s="130"/>
      <c r="LJ684" s="130"/>
      <c r="LK684" s="130"/>
      <c r="LL684" s="130"/>
      <c r="LM684" s="130"/>
      <c r="LN684" s="130"/>
      <c r="LO684" s="130"/>
      <c r="LP684" s="130"/>
      <c r="LQ684" s="130"/>
      <c r="LR684" s="130"/>
      <c r="LS684" s="130"/>
      <c r="LT684" s="130"/>
      <c r="LU684" s="130"/>
      <c r="LV684" s="130"/>
      <c r="LW684" s="130"/>
      <c r="LX684" s="135"/>
      <c r="LY684" s="30"/>
      <c r="LZ684" s="30"/>
      <c r="MA684" s="30"/>
      <c r="MB684" s="30"/>
      <c r="MC684" s="30"/>
      <c r="MD684" s="30"/>
      <c r="ME684" s="30"/>
      <c r="MF684" s="30"/>
      <c r="MG684" s="30"/>
      <c r="MH684" s="30"/>
      <c r="MI684" s="30"/>
      <c r="MJ684" s="30"/>
      <c r="MK684" s="30"/>
      <c r="ML684" s="30"/>
      <c r="MM684" s="30"/>
      <c r="MN684" s="30"/>
      <c r="MO684" s="30"/>
      <c r="MP684" s="30"/>
      <c r="MQ684" s="30"/>
      <c r="MR684" s="30"/>
      <c r="MS684" s="30"/>
      <c r="MT684" s="30"/>
      <c r="MU684" s="30"/>
      <c r="MV684" s="30"/>
      <c r="MW684" s="30"/>
      <c r="MX684" s="30"/>
      <c r="MY684" s="30"/>
      <c r="MZ684" s="30"/>
      <c r="NA684" s="30"/>
      <c r="NB684" s="30"/>
      <c r="NC684" s="135"/>
      <c r="ND684" s="30"/>
      <c r="NE684" s="30"/>
      <c r="NF684" s="30"/>
      <c r="NG684" s="30"/>
      <c r="NH684" s="30"/>
      <c r="NI684" s="30"/>
      <c r="NJ684" s="30"/>
      <c r="NK684" s="30"/>
      <c r="NL684" s="30"/>
      <c r="NM684" s="30"/>
      <c r="NN684" s="30"/>
      <c r="NO684" s="30"/>
      <c r="NP684" s="30"/>
      <c r="NQ684" s="30"/>
      <c r="NR684" s="30"/>
      <c r="NS684" s="30"/>
      <c r="NT684" s="30"/>
      <c r="NU684" s="30"/>
      <c r="NV684" s="30"/>
      <c r="NW684" s="30"/>
      <c r="NX684" s="30"/>
      <c r="NY684" s="30"/>
      <c r="NZ684" s="30"/>
      <c r="OA684" s="30"/>
      <c r="OB684" s="30"/>
      <c r="OC684" s="30"/>
      <c r="OD684" s="30"/>
      <c r="OE684" s="30"/>
      <c r="OF684" s="30"/>
      <c r="OG684" s="30"/>
      <c r="OH684" s="30"/>
      <c r="OI684" s="30"/>
      <c r="OJ684" s="30"/>
      <c r="OK684" s="30"/>
      <c r="OL684" s="30"/>
      <c r="OM684" s="30">
        <f t="shared" si="2305"/>
        <v>1</v>
      </c>
      <c r="ON684" s="98"/>
    </row>
    <row r="685" spans="1:404" ht="37.5" hidden="1" customHeight="1">
      <c r="A685" s="317"/>
      <c r="B685" s="98">
        <v>181</v>
      </c>
      <c r="C685" s="99" t="s">
        <v>479</v>
      </c>
      <c r="D685" s="97" t="s">
        <v>0</v>
      </c>
      <c r="E685" s="24" t="s">
        <v>481</v>
      </c>
      <c r="F685" s="97" t="s">
        <v>2</v>
      </c>
      <c r="G685" s="14"/>
      <c r="H685" s="99" t="s">
        <v>481</v>
      </c>
      <c r="I685" s="57" t="s">
        <v>1236</v>
      </c>
      <c r="J685" s="54"/>
      <c r="K685" s="30" t="s">
        <v>636</v>
      </c>
      <c r="L685" s="30" t="s">
        <v>957</v>
      </c>
      <c r="M685" s="29" t="s">
        <v>987</v>
      </c>
      <c r="N685" s="93" t="s">
        <v>639</v>
      </c>
      <c r="O685" s="301"/>
      <c r="P685" s="357"/>
      <c r="Q685" s="30"/>
      <c r="R685" s="30"/>
      <c r="S685" s="30"/>
      <c r="T685" s="30" t="s">
        <v>27</v>
      </c>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130"/>
      <c r="CP685" s="130"/>
      <c r="CQ685" s="130"/>
      <c r="CR685" s="130"/>
      <c r="CS685" s="130"/>
      <c r="CT685" s="130"/>
      <c r="CU685" s="130"/>
      <c r="CV685" s="130"/>
      <c r="CW685" s="130"/>
      <c r="CX685" s="130"/>
      <c r="CY685" s="30"/>
      <c r="CZ685" s="30"/>
      <c r="DA685" s="30"/>
      <c r="DB685" s="30"/>
      <c r="DC685" s="30"/>
      <c r="DD685" s="30"/>
      <c r="DE685" s="30"/>
      <c r="DF685" s="30"/>
      <c r="DG685" s="30"/>
      <c r="DH685" s="135"/>
      <c r="DI685" s="30"/>
      <c r="DJ685" s="30"/>
      <c r="DK685" s="30"/>
      <c r="DL685" s="30"/>
      <c r="DM685" s="30"/>
      <c r="DN685" s="30"/>
      <c r="DO685" s="30"/>
      <c r="DP685" s="30"/>
      <c r="DQ685" s="30"/>
      <c r="DR685" s="152" t="s">
        <v>1068</v>
      </c>
      <c r="DS685" s="152" t="s">
        <v>1068</v>
      </c>
      <c r="DT685" s="152" t="s">
        <v>1089</v>
      </c>
      <c r="DU685" s="152" t="s">
        <v>1068</v>
      </c>
      <c r="DV685" s="152" t="s">
        <v>1068</v>
      </c>
      <c r="DW685" s="30">
        <v>1</v>
      </c>
      <c r="DX685" s="30">
        <v>2</v>
      </c>
      <c r="DY685" s="30">
        <v>2</v>
      </c>
      <c r="DZ685" s="30">
        <v>2</v>
      </c>
      <c r="EA685" s="23">
        <v>1</v>
      </c>
      <c r="EB685" s="23">
        <v>1</v>
      </c>
      <c r="EC685" s="30">
        <v>2</v>
      </c>
      <c r="ED685" s="30">
        <v>2</v>
      </c>
      <c r="EE685" s="30">
        <v>2</v>
      </c>
      <c r="EF685" s="30">
        <v>2</v>
      </c>
      <c r="EG685" s="30">
        <v>2</v>
      </c>
      <c r="EH685" s="23">
        <v>2</v>
      </c>
      <c r="EI685" s="30">
        <v>2</v>
      </c>
      <c r="EJ685" s="23">
        <v>1</v>
      </c>
      <c r="EK685" s="30">
        <v>2</v>
      </c>
      <c r="EL685" s="30">
        <v>2</v>
      </c>
      <c r="EM685" s="30">
        <v>2</v>
      </c>
      <c r="EN685" s="30"/>
      <c r="EO685" s="208">
        <f>COUNTIF(DW685:EN685,"2")</f>
        <v>13</v>
      </c>
      <c r="EP685" s="207">
        <f t="shared" ref="EP685" si="2324">EO685/(EO685+EQ685+ES685+EU685)</f>
        <v>0.76470588235294112</v>
      </c>
      <c r="EQ685" s="208">
        <f>COUNTIF(DW685:EN685,"1")</f>
        <v>4</v>
      </c>
      <c r="ER685" s="207">
        <f t="shared" ref="ER685" si="2325">EQ685/(EO685+EQ685+ES685+EU685)</f>
        <v>0.23529411764705882</v>
      </c>
      <c r="ES685" s="208">
        <f>COUNTIF(DW685:EN685,"0")</f>
        <v>0</v>
      </c>
      <c r="ET685" s="207">
        <f t="shared" ref="ET685" si="2326">ES685/(EO685+EQ685+ES685+EU685)</f>
        <v>0</v>
      </c>
      <c r="EU685" s="208">
        <f>COUNTIF(DW685:EN685,"KĐG")</f>
        <v>0</v>
      </c>
      <c r="EV685" s="207">
        <f t="shared" ref="EV685" si="2327">EU685/(EO685+EQ685+ES685+EU685)</f>
        <v>0</v>
      </c>
      <c r="EW685" s="209">
        <f t="shared" ref="EW685" si="2328">(((EO685*2)+(EQ685*1)+(ES685*0)))/(EO685+EQ685+ES685)</f>
        <v>1.7647058823529411</v>
      </c>
      <c r="EX685" s="169" t="str">
        <f t="shared" ref="EX685" si="2329">IF(EV685&gt;=50%,"KĐG",IF(EW685&gt;=1.6,"ĐMT",IF(EW685&gt;=1,"CCG","CĐ")))</f>
        <v>ĐMT</v>
      </c>
      <c r="EY685" s="135"/>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c r="JW685" s="30"/>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30"/>
      <c r="KX685" s="30"/>
      <c r="KY685" s="30"/>
      <c r="KZ685" s="30"/>
      <c r="LA685" s="30"/>
      <c r="LB685" s="30"/>
      <c r="LC685" s="30"/>
      <c r="LD685" s="130"/>
      <c r="LE685" s="130"/>
      <c r="LF685" s="130"/>
      <c r="LG685" s="130"/>
      <c r="LH685" s="130"/>
      <c r="LI685" s="130"/>
      <c r="LJ685" s="130"/>
      <c r="LK685" s="130"/>
      <c r="LL685" s="130"/>
      <c r="LM685" s="130"/>
      <c r="LN685" s="130"/>
      <c r="LO685" s="130"/>
      <c r="LP685" s="130"/>
      <c r="LQ685" s="130"/>
      <c r="LR685" s="130"/>
      <c r="LS685" s="130"/>
      <c r="LT685" s="130"/>
      <c r="LU685" s="130"/>
      <c r="LV685" s="130"/>
      <c r="LW685" s="130"/>
      <c r="LX685" s="135"/>
      <c r="LY685" s="30"/>
      <c r="LZ685" s="30"/>
      <c r="MA685" s="30"/>
      <c r="MB685" s="30"/>
      <c r="MC685" s="30"/>
      <c r="MD685" s="30"/>
      <c r="ME685" s="30"/>
      <c r="MF685" s="30"/>
      <c r="MG685" s="30"/>
      <c r="MH685" s="30"/>
      <c r="MI685" s="30"/>
      <c r="MJ685" s="30"/>
      <c r="MK685" s="30"/>
      <c r="ML685" s="30"/>
      <c r="MM685" s="30"/>
      <c r="MN685" s="30"/>
      <c r="MO685" s="30"/>
      <c r="MP685" s="30"/>
      <c r="MQ685" s="30"/>
      <c r="MR685" s="30"/>
      <c r="MS685" s="30"/>
      <c r="MT685" s="30"/>
      <c r="MU685" s="30"/>
      <c r="MV685" s="30"/>
      <c r="MW685" s="30"/>
      <c r="MX685" s="30"/>
      <c r="MY685" s="30"/>
      <c r="MZ685" s="30"/>
      <c r="NA685" s="30"/>
      <c r="NB685" s="30"/>
      <c r="NC685" s="135"/>
      <c r="ND685" s="30"/>
      <c r="NE685" s="30"/>
      <c r="NF685" s="30"/>
      <c r="NG685" s="30"/>
      <c r="NH685" s="30"/>
      <c r="NI685" s="30"/>
      <c r="NJ685" s="30"/>
      <c r="NK685" s="30"/>
      <c r="NL685" s="30"/>
      <c r="NM685" s="30"/>
      <c r="NN685" s="30"/>
      <c r="NO685" s="30"/>
      <c r="NP685" s="30"/>
      <c r="NQ685" s="30"/>
      <c r="NR685" s="30"/>
      <c r="NS685" s="30"/>
      <c r="NT685" s="30"/>
      <c r="NU685" s="30"/>
      <c r="NV685" s="30"/>
      <c r="NW685" s="30"/>
      <c r="NX685" s="30"/>
      <c r="NY685" s="30"/>
      <c r="NZ685" s="30"/>
      <c r="OA685" s="30"/>
      <c r="OB685" s="30"/>
      <c r="OC685" s="30"/>
      <c r="OD685" s="30"/>
      <c r="OE685" s="30"/>
      <c r="OF685" s="30"/>
      <c r="OG685" s="30"/>
      <c r="OH685" s="30"/>
      <c r="OI685" s="30"/>
      <c r="OJ685" s="30"/>
      <c r="OK685" s="30"/>
      <c r="OL685" s="30"/>
      <c r="OM685" s="30">
        <f t="shared" si="2305"/>
        <v>1</v>
      </c>
      <c r="ON685" s="51"/>
    </row>
    <row r="686" spans="1:404" ht="36.75" hidden="1" customHeight="1">
      <c r="A686" s="317"/>
      <c r="B686" s="98">
        <v>181</v>
      </c>
      <c r="C686" s="99" t="s">
        <v>479</v>
      </c>
      <c r="D686" s="97" t="s">
        <v>0</v>
      </c>
      <c r="E686" s="99" t="s">
        <v>899</v>
      </c>
      <c r="F686" s="97" t="s">
        <v>2</v>
      </c>
      <c r="G686" s="97"/>
      <c r="H686" s="99" t="s">
        <v>899</v>
      </c>
      <c r="I686" s="57" t="s">
        <v>1275</v>
      </c>
      <c r="J686" s="100"/>
      <c r="K686" s="30" t="s">
        <v>636</v>
      </c>
      <c r="L686" s="30" t="s">
        <v>957</v>
      </c>
      <c r="M686" s="29" t="s">
        <v>987</v>
      </c>
      <c r="N686" s="93" t="s">
        <v>639</v>
      </c>
      <c r="O686" s="301"/>
      <c r="P686" s="357"/>
      <c r="Q686" s="30"/>
      <c r="R686" s="30"/>
      <c r="S686" s="30"/>
      <c r="T686" s="30"/>
      <c r="U686" s="30" t="s">
        <v>27</v>
      </c>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130"/>
      <c r="CP686" s="130"/>
      <c r="CQ686" s="130"/>
      <c r="CR686" s="130"/>
      <c r="CS686" s="130"/>
      <c r="CT686" s="130"/>
      <c r="CU686" s="130"/>
      <c r="CV686" s="130"/>
      <c r="CW686" s="130"/>
      <c r="CX686" s="130"/>
      <c r="CY686" s="30"/>
      <c r="CZ686" s="30"/>
      <c r="DA686" s="30"/>
      <c r="DB686" s="30"/>
      <c r="DC686" s="30"/>
      <c r="DD686" s="30"/>
      <c r="DE686" s="30"/>
      <c r="DF686" s="30"/>
      <c r="DG686" s="30"/>
      <c r="DH686" s="135"/>
      <c r="DI686" s="30"/>
      <c r="DJ686" s="30"/>
      <c r="DK686" s="30"/>
      <c r="DL686" s="30"/>
      <c r="DM686" s="30"/>
      <c r="DN686" s="30"/>
      <c r="DO686" s="30"/>
      <c r="DP686" s="30"/>
      <c r="DQ686" s="30"/>
      <c r="DR686" s="135"/>
      <c r="DS686" s="30"/>
      <c r="DT686" s="30"/>
      <c r="DU686" s="30"/>
      <c r="DV686" s="130"/>
      <c r="DW686" s="130"/>
      <c r="DX686" s="130"/>
      <c r="DY686" s="130"/>
      <c r="DZ686" s="130"/>
      <c r="EA686" s="130"/>
      <c r="EB686" s="130"/>
      <c r="EC686" s="130"/>
      <c r="ED686" s="130"/>
      <c r="EE686" s="130"/>
      <c r="EF686" s="130"/>
      <c r="EG686" s="130"/>
      <c r="EH686" s="130"/>
      <c r="EI686" s="130"/>
      <c r="EJ686" s="130"/>
      <c r="EK686" s="130"/>
      <c r="EL686" s="130"/>
      <c r="EM686" s="130"/>
      <c r="EN686" s="130"/>
      <c r="EO686" s="130"/>
      <c r="EP686" s="30"/>
      <c r="EQ686" s="30"/>
      <c r="ER686" s="30"/>
      <c r="ES686" s="30"/>
      <c r="ET686" s="30"/>
      <c r="EU686" s="30"/>
      <c r="EV686" s="30"/>
      <c r="EW686" s="30"/>
      <c r="EX686" s="30"/>
      <c r="EY686" s="152" t="s">
        <v>1068</v>
      </c>
      <c r="EZ686" s="152" t="s">
        <v>1068</v>
      </c>
      <c r="FA686" s="152" t="s">
        <v>1068</v>
      </c>
      <c r="FB686" s="30">
        <v>1</v>
      </c>
      <c r="FC686" s="30">
        <v>2</v>
      </c>
      <c r="FD686" s="30">
        <v>2</v>
      </c>
      <c r="FE686" s="30">
        <v>2</v>
      </c>
      <c r="FF686" s="23">
        <v>1</v>
      </c>
      <c r="FG686" s="23">
        <v>2</v>
      </c>
      <c r="FH686" s="30">
        <v>2</v>
      </c>
      <c r="FI686" s="30">
        <v>1</v>
      </c>
      <c r="FJ686" s="30">
        <v>2</v>
      </c>
      <c r="FK686" s="30">
        <v>2</v>
      </c>
      <c r="FL686" s="30">
        <v>2</v>
      </c>
      <c r="FM686" s="23">
        <v>2</v>
      </c>
      <c r="FN686" s="30">
        <v>2</v>
      </c>
      <c r="FO686" s="23">
        <v>1</v>
      </c>
      <c r="FP686" s="30">
        <v>2</v>
      </c>
      <c r="FQ686" s="30">
        <v>2</v>
      </c>
      <c r="FR686" s="30">
        <v>2</v>
      </c>
      <c r="FS686" s="30"/>
      <c r="FT686" s="214">
        <f>COUNTIF(FB686:FS686,"2")</f>
        <v>13</v>
      </c>
      <c r="FU686" s="215">
        <f t="shared" ref="FU686" si="2330">FT686/(FT686+FV686+FX686+FZ686)</f>
        <v>0.76470588235294112</v>
      </c>
      <c r="FV686" s="214">
        <f>COUNTIF(FB686:FS686,"1")</f>
        <v>4</v>
      </c>
      <c r="FW686" s="215">
        <f t="shared" ref="FW686" si="2331">FV686/(FT686+FV686+FX686+FZ686)</f>
        <v>0.23529411764705882</v>
      </c>
      <c r="FX686" s="214">
        <f>COUNTIF(FB686:FS686,"0")</f>
        <v>0</v>
      </c>
      <c r="FY686" s="215">
        <f t="shared" ref="FY686" si="2332">FX686/(FT686+FV686+FX686+FZ686)</f>
        <v>0</v>
      </c>
      <c r="FZ686" s="214">
        <f>COUNTIF(FB686:FS686,"KĐG")</f>
        <v>0</v>
      </c>
      <c r="GA686" s="215">
        <f t="shared" ref="GA686" si="2333">FZ686/(FT686+FV686+FX686+FZ686)</f>
        <v>0</v>
      </c>
      <c r="GB686" s="216">
        <f t="shared" ref="GB686" si="2334">(((FT686*2)+(FV686*1)+(FX686*0)))/(FT686+FV686+FX686)</f>
        <v>1.7647058823529411</v>
      </c>
      <c r="GC686" s="169" t="str">
        <f t="shared" ref="GC686" si="2335">IF(GA686&gt;=50%,"KĐG",IF(GB686&gt;=1.6,"ĐMT",IF(GB686&gt;=1,"CCG","CĐ")))</f>
        <v>ĐMT</v>
      </c>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c r="KZ686" s="30"/>
      <c r="LA686" s="30"/>
      <c r="LB686" s="30"/>
      <c r="LC686" s="30"/>
      <c r="LD686" s="130"/>
      <c r="LE686" s="130"/>
      <c r="LF686" s="130"/>
      <c r="LG686" s="130"/>
      <c r="LH686" s="130"/>
      <c r="LI686" s="130"/>
      <c r="LJ686" s="130"/>
      <c r="LK686" s="130"/>
      <c r="LL686" s="130"/>
      <c r="LM686" s="130"/>
      <c r="LN686" s="130"/>
      <c r="LO686" s="130"/>
      <c r="LP686" s="130"/>
      <c r="LQ686" s="130"/>
      <c r="LR686" s="130"/>
      <c r="LS686" s="130"/>
      <c r="LT686" s="130"/>
      <c r="LU686" s="130"/>
      <c r="LV686" s="130"/>
      <c r="LW686" s="130"/>
      <c r="LX686" s="135"/>
      <c r="LY686" s="30"/>
      <c r="LZ686" s="30"/>
      <c r="MA686" s="30"/>
      <c r="MB686" s="30"/>
      <c r="MC686" s="30"/>
      <c r="MD686" s="30"/>
      <c r="ME686" s="30"/>
      <c r="MF686" s="30"/>
      <c r="MG686" s="30"/>
      <c r="MH686" s="30"/>
      <c r="MI686" s="30"/>
      <c r="MJ686" s="30"/>
      <c r="MK686" s="30"/>
      <c r="ML686" s="30"/>
      <c r="MM686" s="30"/>
      <c r="MN686" s="30"/>
      <c r="MO686" s="30"/>
      <c r="MP686" s="30"/>
      <c r="MQ686" s="30"/>
      <c r="MR686" s="30"/>
      <c r="MS686" s="30"/>
      <c r="MT686" s="30"/>
      <c r="MU686" s="30"/>
      <c r="MV686" s="30"/>
      <c r="MW686" s="30"/>
      <c r="MX686" s="30"/>
      <c r="MY686" s="30"/>
      <c r="MZ686" s="30"/>
      <c r="NA686" s="30"/>
      <c r="NB686" s="30"/>
      <c r="NC686" s="135"/>
      <c r="ND686" s="30"/>
      <c r="NE686" s="30"/>
      <c r="NF686" s="30"/>
      <c r="NG686" s="30"/>
      <c r="NH686" s="30"/>
      <c r="NI686" s="30"/>
      <c r="NJ686" s="30"/>
      <c r="NK686" s="30"/>
      <c r="NL686" s="30"/>
      <c r="NM686" s="30"/>
      <c r="NN686" s="30"/>
      <c r="NO686" s="30"/>
      <c r="NP686" s="30"/>
      <c r="NQ686" s="30"/>
      <c r="NR686" s="30"/>
      <c r="NS686" s="30"/>
      <c r="NT686" s="30"/>
      <c r="NU686" s="30"/>
      <c r="NV686" s="30"/>
      <c r="NW686" s="30"/>
      <c r="NX686" s="30"/>
      <c r="NY686" s="30"/>
      <c r="NZ686" s="30"/>
      <c r="OA686" s="30"/>
      <c r="OB686" s="30"/>
      <c r="OC686" s="30"/>
      <c r="OD686" s="30"/>
      <c r="OE686" s="30"/>
      <c r="OF686" s="30"/>
      <c r="OG686" s="30"/>
      <c r="OH686" s="30"/>
      <c r="OI686" s="30"/>
      <c r="OJ686" s="30"/>
      <c r="OK686" s="30"/>
      <c r="OL686" s="30"/>
      <c r="OM686" s="30">
        <f t="shared" si="2305"/>
        <v>1</v>
      </c>
      <c r="ON686" s="98"/>
    </row>
    <row r="687" spans="1:404" ht="28.5" hidden="1" customHeight="1">
      <c r="A687" s="317"/>
      <c r="B687" s="98">
        <v>181</v>
      </c>
      <c r="C687" s="99" t="s">
        <v>479</v>
      </c>
      <c r="D687" s="97" t="s">
        <v>0</v>
      </c>
      <c r="E687" s="99" t="s">
        <v>900</v>
      </c>
      <c r="F687" s="97" t="s">
        <v>2</v>
      </c>
      <c r="G687" s="97"/>
      <c r="H687" s="99" t="s">
        <v>900</v>
      </c>
      <c r="I687" s="57" t="s">
        <v>1298</v>
      </c>
      <c r="J687" s="100"/>
      <c r="K687" s="30" t="s">
        <v>636</v>
      </c>
      <c r="L687" s="30" t="s">
        <v>957</v>
      </c>
      <c r="M687" s="29" t="s">
        <v>987</v>
      </c>
      <c r="N687" s="93" t="s">
        <v>639</v>
      </c>
      <c r="O687" s="301"/>
      <c r="P687" s="357"/>
      <c r="Q687" s="30"/>
      <c r="R687" s="30"/>
      <c r="S687" s="30"/>
      <c r="T687" s="30"/>
      <c r="U687" s="30"/>
      <c r="V687" s="30" t="s">
        <v>27</v>
      </c>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130"/>
      <c r="CP687" s="130"/>
      <c r="CQ687" s="130"/>
      <c r="CR687" s="130"/>
      <c r="CS687" s="130"/>
      <c r="CT687" s="130"/>
      <c r="CU687" s="130"/>
      <c r="CV687" s="130"/>
      <c r="CW687" s="130"/>
      <c r="CX687" s="130"/>
      <c r="CY687" s="30"/>
      <c r="CZ687" s="30"/>
      <c r="DA687" s="30"/>
      <c r="DB687" s="30"/>
      <c r="DC687" s="30"/>
      <c r="DD687" s="30"/>
      <c r="DE687" s="30"/>
      <c r="DF687" s="30"/>
      <c r="DG687" s="30"/>
      <c r="DH687" s="135"/>
      <c r="DI687" s="30"/>
      <c r="DJ687" s="30"/>
      <c r="DK687" s="30"/>
      <c r="DL687" s="30"/>
      <c r="DM687" s="30"/>
      <c r="DN687" s="30"/>
      <c r="DO687" s="30"/>
      <c r="DP687" s="30"/>
      <c r="DQ687" s="30"/>
      <c r="DR687" s="135"/>
      <c r="DS687" s="30"/>
      <c r="DT687" s="30"/>
      <c r="DU687" s="30"/>
      <c r="DV687" s="130"/>
      <c r="DW687" s="130"/>
      <c r="DX687" s="130"/>
      <c r="DY687" s="130"/>
      <c r="DZ687" s="130"/>
      <c r="EA687" s="130"/>
      <c r="EB687" s="130"/>
      <c r="EC687" s="130"/>
      <c r="ED687" s="130"/>
      <c r="EE687" s="130"/>
      <c r="EF687" s="130"/>
      <c r="EG687" s="130"/>
      <c r="EH687" s="130"/>
      <c r="EI687" s="130"/>
      <c r="EJ687" s="130"/>
      <c r="EK687" s="130"/>
      <c r="EL687" s="130"/>
      <c r="EM687" s="130"/>
      <c r="EN687" s="130"/>
      <c r="EO687" s="130"/>
      <c r="EP687" s="30"/>
      <c r="EQ687" s="30"/>
      <c r="ER687" s="30"/>
      <c r="ES687" s="30"/>
      <c r="ET687" s="30"/>
      <c r="EU687" s="30"/>
      <c r="EV687" s="30"/>
      <c r="EW687" s="30"/>
      <c r="EX687" s="30"/>
      <c r="EY687" s="135"/>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152" t="s">
        <v>1068</v>
      </c>
      <c r="GE687" s="152" t="s">
        <v>1068</v>
      </c>
      <c r="GF687" s="30">
        <v>2</v>
      </c>
      <c r="GG687" s="30">
        <v>2</v>
      </c>
      <c r="GH687" s="30">
        <v>2</v>
      </c>
      <c r="GI687" s="30">
        <v>2</v>
      </c>
      <c r="GJ687" s="23">
        <v>1</v>
      </c>
      <c r="GK687" s="23">
        <v>1</v>
      </c>
      <c r="GL687" s="30">
        <v>2</v>
      </c>
      <c r="GM687" s="30">
        <v>1</v>
      </c>
      <c r="GN687" s="30">
        <v>2</v>
      </c>
      <c r="GO687" s="30">
        <v>2</v>
      </c>
      <c r="GP687" s="30">
        <v>2</v>
      </c>
      <c r="GQ687" s="30">
        <v>2</v>
      </c>
      <c r="GR687" s="30">
        <v>2</v>
      </c>
      <c r="GS687" s="23">
        <v>1</v>
      </c>
      <c r="GT687" s="30">
        <v>2</v>
      </c>
      <c r="GU687" s="30">
        <v>2</v>
      </c>
      <c r="GV687" s="30">
        <v>2</v>
      </c>
      <c r="GW687" s="30"/>
      <c r="GX687" s="30">
        <v>2</v>
      </c>
      <c r="GY687" s="224">
        <f>COUNTIF(GF687:GX687,"2")</f>
        <v>14</v>
      </c>
      <c r="GZ687" s="225">
        <f t="shared" ref="GZ687" si="2336">GY687/(GY687+HA687+HC687+HE687)</f>
        <v>0.77777777777777779</v>
      </c>
      <c r="HA687" s="224">
        <f>COUNTIF(GG687:GX687,"1")</f>
        <v>4</v>
      </c>
      <c r="HB687" s="225">
        <f t="shared" ref="HB687" si="2337">HA687/(GY687+HA687+HC687+HE687)</f>
        <v>0.22222222222222221</v>
      </c>
      <c r="HC687" s="224">
        <f>COUNTIF(GG687:GX687,"0")</f>
        <v>0</v>
      </c>
      <c r="HD687" s="225">
        <f t="shared" ref="HD687" si="2338">HC687/(GY687+HA687+HC687+HE687)</f>
        <v>0</v>
      </c>
      <c r="HE687" s="224">
        <f>COUNTIF(GG687:GX687,"KĐG")</f>
        <v>0</v>
      </c>
      <c r="HF687" s="225">
        <f t="shared" ref="HF687" si="2339">HE687/(GY687+HA687+HC687+HE687)</f>
        <v>0</v>
      </c>
      <c r="HG687" s="226">
        <f t="shared" ref="HG687" si="2340">(((GY687*2)+(HA687*1)+(HC687*0)))/(GY687+HA687+HC687)</f>
        <v>1.7777777777777777</v>
      </c>
      <c r="HH687" s="169" t="str">
        <f t="shared" ref="HH687" si="2341">IF(HF687&gt;=50%,"KĐG",IF(HG687&gt;=1.6,"ĐMT",IF(HG687&gt;=1,"CCG","CĐ")))</f>
        <v>ĐMT</v>
      </c>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c r="JW687" s="30"/>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30"/>
      <c r="KX687" s="30"/>
      <c r="KY687" s="30"/>
      <c r="KZ687" s="30"/>
      <c r="LA687" s="30"/>
      <c r="LB687" s="30"/>
      <c r="LC687" s="30"/>
      <c r="LD687" s="130"/>
      <c r="LE687" s="130"/>
      <c r="LF687" s="130"/>
      <c r="LG687" s="130"/>
      <c r="LH687" s="130"/>
      <c r="LI687" s="130"/>
      <c r="LJ687" s="130"/>
      <c r="LK687" s="130"/>
      <c r="LL687" s="130"/>
      <c r="LM687" s="130"/>
      <c r="LN687" s="130"/>
      <c r="LO687" s="130"/>
      <c r="LP687" s="130"/>
      <c r="LQ687" s="130"/>
      <c r="LR687" s="130"/>
      <c r="LS687" s="130"/>
      <c r="LT687" s="130"/>
      <c r="LU687" s="130"/>
      <c r="LV687" s="130"/>
      <c r="LW687" s="130"/>
      <c r="LX687" s="135"/>
      <c r="LY687" s="30"/>
      <c r="LZ687" s="30"/>
      <c r="MA687" s="30"/>
      <c r="MB687" s="30"/>
      <c r="MC687" s="30"/>
      <c r="MD687" s="30"/>
      <c r="ME687" s="30"/>
      <c r="MF687" s="30"/>
      <c r="MG687" s="30"/>
      <c r="MH687" s="30"/>
      <c r="MI687" s="30"/>
      <c r="MJ687" s="30"/>
      <c r="MK687" s="30"/>
      <c r="ML687" s="30"/>
      <c r="MM687" s="30"/>
      <c r="MN687" s="30"/>
      <c r="MO687" s="30"/>
      <c r="MP687" s="30"/>
      <c r="MQ687" s="30"/>
      <c r="MR687" s="30"/>
      <c r="MS687" s="30"/>
      <c r="MT687" s="30"/>
      <c r="MU687" s="30"/>
      <c r="MV687" s="30"/>
      <c r="MW687" s="30"/>
      <c r="MX687" s="30"/>
      <c r="MY687" s="30"/>
      <c r="MZ687" s="30"/>
      <c r="NA687" s="30"/>
      <c r="NB687" s="30"/>
      <c r="NC687" s="135"/>
      <c r="ND687" s="30"/>
      <c r="NE687" s="30"/>
      <c r="NF687" s="30"/>
      <c r="NG687" s="30"/>
      <c r="NH687" s="30"/>
      <c r="NI687" s="30"/>
      <c r="NJ687" s="30"/>
      <c r="NK687" s="30"/>
      <c r="NL687" s="30"/>
      <c r="NM687" s="30"/>
      <c r="NN687" s="30"/>
      <c r="NO687" s="30"/>
      <c r="NP687" s="30"/>
      <c r="NQ687" s="30"/>
      <c r="NR687" s="30"/>
      <c r="NS687" s="30"/>
      <c r="NT687" s="30"/>
      <c r="NU687" s="30"/>
      <c r="NV687" s="30"/>
      <c r="NW687" s="30"/>
      <c r="NX687" s="30"/>
      <c r="NY687" s="30"/>
      <c r="NZ687" s="30"/>
      <c r="OA687" s="30"/>
      <c r="OB687" s="30"/>
      <c r="OC687" s="30"/>
      <c r="OD687" s="30"/>
      <c r="OE687" s="30"/>
      <c r="OF687" s="30"/>
      <c r="OG687" s="30"/>
      <c r="OH687" s="30"/>
      <c r="OI687" s="30"/>
      <c r="OJ687" s="30"/>
      <c r="OK687" s="30"/>
      <c r="OL687" s="30"/>
      <c r="OM687" s="30">
        <f t="shared" si="2305"/>
        <v>1</v>
      </c>
      <c r="ON687" s="98"/>
    </row>
    <row r="688" spans="1:404" ht="32.25" customHeight="1">
      <c r="A688" s="317"/>
      <c r="B688" s="98">
        <v>181</v>
      </c>
      <c r="C688" s="99" t="s">
        <v>479</v>
      </c>
      <c r="D688" s="97" t="s">
        <v>0</v>
      </c>
      <c r="E688" s="24" t="s">
        <v>482</v>
      </c>
      <c r="F688" s="97" t="s">
        <v>2</v>
      </c>
      <c r="G688" s="14"/>
      <c r="H688" s="99" t="s">
        <v>482</v>
      </c>
      <c r="I688" s="57" t="s">
        <v>1344</v>
      </c>
      <c r="J688" s="54" t="s">
        <v>550</v>
      </c>
      <c r="K688" s="30" t="s">
        <v>636</v>
      </c>
      <c r="L688" s="30" t="s">
        <v>957</v>
      </c>
      <c r="M688" s="29" t="s">
        <v>987</v>
      </c>
      <c r="N688" s="93" t="s">
        <v>639</v>
      </c>
      <c r="O688" s="301"/>
      <c r="P688" s="357"/>
      <c r="Q688" s="30"/>
      <c r="R688" s="30"/>
      <c r="S688" s="30"/>
      <c r="T688" s="30"/>
      <c r="U688" s="30"/>
      <c r="V688" s="30"/>
      <c r="W688" s="30" t="s">
        <v>27</v>
      </c>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130"/>
      <c r="CP688" s="130"/>
      <c r="CQ688" s="130"/>
      <c r="CR688" s="130"/>
      <c r="CS688" s="130"/>
      <c r="CT688" s="130"/>
      <c r="CU688" s="130"/>
      <c r="CV688" s="130"/>
      <c r="CW688" s="130"/>
      <c r="CX688" s="130"/>
      <c r="CY688" s="30"/>
      <c r="CZ688" s="30"/>
      <c r="DA688" s="30"/>
      <c r="DB688" s="30"/>
      <c r="DC688" s="30"/>
      <c r="DD688" s="30"/>
      <c r="DE688" s="30"/>
      <c r="DF688" s="30"/>
      <c r="DG688" s="30"/>
      <c r="DH688" s="135"/>
      <c r="DI688" s="30"/>
      <c r="DJ688" s="30"/>
      <c r="DK688" s="30"/>
      <c r="DL688" s="30"/>
      <c r="DM688" s="30"/>
      <c r="DN688" s="30"/>
      <c r="DO688" s="30"/>
      <c r="DP688" s="30"/>
      <c r="DQ688" s="30"/>
      <c r="DR688" s="135"/>
      <c r="DS688" s="30"/>
      <c r="DT688" s="30"/>
      <c r="DU688" s="30"/>
      <c r="DV688" s="130"/>
      <c r="DW688" s="130"/>
      <c r="DX688" s="130"/>
      <c r="DY688" s="130"/>
      <c r="DZ688" s="130"/>
      <c r="EA688" s="130"/>
      <c r="EB688" s="130"/>
      <c r="EC688" s="130"/>
      <c r="ED688" s="130"/>
      <c r="EE688" s="130"/>
      <c r="EF688" s="130"/>
      <c r="EG688" s="130"/>
      <c r="EH688" s="130"/>
      <c r="EI688" s="130"/>
      <c r="EJ688" s="130"/>
      <c r="EK688" s="130"/>
      <c r="EL688" s="130"/>
      <c r="EM688" s="130"/>
      <c r="EN688" s="130"/>
      <c r="EO688" s="130"/>
      <c r="EP688" s="30"/>
      <c r="EQ688" s="30"/>
      <c r="ER688" s="30"/>
      <c r="ES688" s="30"/>
      <c r="ET688" s="30"/>
      <c r="EU688" s="30"/>
      <c r="EV688" s="30"/>
      <c r="EW688" s="30"/>
      <c r="EX688" s="30"/>
      <c r="EY688" s="135"/>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152" t="s">
        <v>1068</v>
      </c>
      <c r="HJ688" s="152" t="s">
        <v>1068</v>
      </c>
      <c r="HK688" s="152" t="s">
        <v>1068</v>
      </c>
      <c r="HL688" s="152" t="s">
        <v>1068</v>
      </c>
      <c r="HM688" s="152" t="s">
        <v>1068</v>
      </c>
      <c r="HN688" s="30">
        <v>1</v>
      </c>
      <c r="HO688" s="30">
        <v>1</v>
      </c>
      <c r="HP688" s="30">
        <v>2</v>
      </c>
      <c r="HQ688" s="30">
        <v>2</v>
      </c>
      <c r="HR688" s="23">
        <v>1</v>
      </c>
      <c r="HS688" s="23">
        <v>2</v>
      </c>
      <c r="HT688" s="30">
        <v>2</v>
      </c>
      <c r="HU688" s="30">
        <v>1</v>
      </c>
      <c r="HV688" s="30">
        <v>2</v>
      </c>
      <c r="HW688" s="30">
        <v>2</v>
      </c>
      <c r="HX688" s="30">
        <v>2</v>
      </c>
      <c r="HY688" s="30">
        <v>2</v>
      </c>
      <c r="HZ688" s="30">
        <v>2</v>
      </c>
      <c r="IA688" s="23">
        <v>1</v>
      </c>
      <c r="IB688" s="30">
        <v>2</v>
      </c>
      <c r="IC688" s="30">
        <v>2</v>
      </c>
      <c r="ID688" s="30">
        <v>2</v>
      </c>
      <c r="IE688" s="30"/>
      <c r="IF688" s="30">
        <v>2</v>
      </c>
      <c r="IG688" s="234">
        <f>COUNTIF(HN688:IF688,"2")</f>
        <v>13</v>
      </c>
      <c r="IH688" s="235">
        <f t="shared" ref="IH688" si="2342">IG688/(IG688+II688+IK688+IM688)</f>
        <v>0.72222222222222221</v>
      </c>
      <c r="II688" s="237">
        <f>COUNTIF(HN688:IF688,"1")</f>
        <v>5</v>
      </c>
      <c r="IJ688" s="235">
        <f t="shared" ref="IJ688" si="2343">II688/(IG688+II688+IK688+IM688)</f>
        <v>0.27777777777777779</v>
      </c>
      <c r="IK688" s="234">
        <f>COUNTIF(HO688:IF688,"0")</f>
        <v>0</v>
      </c>
      <c r="IL688" s="235">
        <f t="shared" ref="IL688" si="2344">IK688/(IG688+II688+IK688+IM688)</f>
        <v>0</v>
      </c>
      <c r="IM688" s="234">
        <f>COUNTIF(HO688:IF688,"KĐG")</f>
        <v>0</v>
      </c>
      <c r="IN688" s="235">
        <f t="shared" ref="IN688" si="2345">IM688/(IG688+II688+IK688+IM688)</f>
        <v>0</v>
      </c>
      <c r="IO688" s="236">
        <f t="shared" ref="IO688" si="2346">(((IG688*2)+(II688*1)+(IK688*0)))/(IG688+II688+IK688)</f>
        <v>1.7222222222222223</v>
      </c>
      <c r="IP688" s="169" t="str">
        <f t="shared" ref="IP688" si="2347">IF(IN688&gt;=50%,"KĐG",IF(IO688&gt;=1.6,"ĐMT",IF(IO688&gt;=1,"CCG","CĐ")))</f>
        <v>ĐMT</v>
      </c>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130"/>
      <c r="LE688" s="130"/>
      <c r="LF688" s="130"/>
      <c r="LG688" s="130"/>
      <c r="LH688" s="130"/>
      <c r="LI688" s="130"/>
      <c r="LJ688" s="130"/>
      <c r="LK688" s="130"/>
      <c r="LL688" s="130"/>
      <c r="LM688" s="130"/>
      <c r="LN688" s="130"/>
      <c r="LO688" s="130"/>
      <c r="LP688" s="130"/>
      <c r="LQ688" s="130"/>
      <c r="LR688" s="130"/>
      <c r="LS688" s="130"/>
      <c r="LT688" s="130"/>
      <c r="LU688" s="130"/>
      <c r="LV688" s="130"/>
      <c r="LW688" s="130"/>
      <c r="LX688" s="135"/>
      <c r="LY688" s="30"/>
      <c r="LZ688" s="30"/>
      <c r="MA688" s="30"/>
      <c r="MB688" s="30"/>
      <c r="MC688" s="30"/>
      <c r="MD688" s="30"/>
      <c r="ME688" s="30"/>
      <c r="MF688" s="30"/>
      <c r="MG688" s="30"/>
      <c r="MH688" s="30"/>
      <c r="MI688" s="30"/>
      <c r="MJ688" s="30"/>
      <c r="MK688" s="30"/>
      <c r="ML688" s="30"/>
      <c r="MM688" s="30"/>
      <c r="MN688" s="30"/>
      <c r="MO688" s="30"/>
      <c r="MP688" s="30"/>
      <c r="MQ688" s="30"/>
      <c r="MR688" s="30"/>
      <c r="MS688" s="30"/>
      <c r="MT688" s="30"/>
      <c r="MU688" s="30"/>
      <c r="MV688" s="30"/>
      <c r="MW688" s="30"/>
      <c r="MX688" s="30"/>
      <c r="MY688" s="30"/>
      <c r="MZ688" s="30"/>
      <c r="NA688" s="30"/>
      <c r="NB688" s="30"/>
      <c r="NC688" s="135"/>
      <c r="ND688" s="30"/>
      <c r="NE688" s="30"/>
      <c r="NF688" s="30"/>
      <c r="NG688" s="30"/>
      <c r="NH688" s="30"/>
      <c r="NI688" s="30"/>
      <c r="NJ688" s="30"/>
      <c r="NK688" s="30"/>
      <c r="NL688" s="30"/>
      <c r="NM688" s="30"/>
      <c r="NN688" s="30"/>
      <c r="NO688" s="30"/>
      <c r="NP688" s="30"/>
      <c r="NQ688" s="30"/>
      <c r="NR688" s="30"/>
      <c r="NS688" s="30"/>
      <c r="NT688" s="30"/>
      <c r="NU688" s="30"/>
      <c r="NV688" s="30"/>
      <c r="NW688" s="30"/>
      <c r="NX688" s="30"/>
      <c r="NY688" s="30"/>
      <c r="NZ688" s="30"/>
      <c r="OA688" s="30"/>
      <c r="OB688" s="30"/>
      <c r="OC688" s="30"/>
      <c r="OD688" s="30"/>
      <c r="OE688" s="30"/>
      <c r="OF688" s="30"/>
      <c r="OG688" s="30"/>
      <c r="OH688" s="30"/>
      <c r="OI688" s="30"/>
      <c r="OJ688" s="30"/>
      <c r="OK688" s="30"/>
      <c r="OL688" s="30"/>
      <c r="OM688" s="30">
        <f t="shared" si="2305"/>
        <v>1</v>
      </c>
      <c r="ON688" s="51"/>
    </row>
    <row r="689" spans="1:404" ht="86.25" hidden="1" customHeight="1">
      <c r="A689" s="317"/>
      <c r="B689" s="98">
        <v>181</v>
      </c>
      <c r="C689" s="99" t="s">
        <v>479</v>
      </c>
      <c r="D689" s="97" t="s">
        <v>0</v>
      </c>
      <c r="E689" s="24" t="s">
        <v>483</v>
      </c>
      <c r="F689" s="97" t="s">
        <v>2</v>
      </c>
      <c r="G689" s="14"/>
      <c r="H689" s="99" t="s">
        <v>483</v>
      </c>
      <c r="I689" s="57" t="s">
        <v>903</v>
      </c>
      <c r="J689" s="54" t="s">
        <v>551</v>
      </c>
      <c r="K689" s="30" t="s">
        <v>636</v>
      </c>
      <c r="L689" s="30" t="s">
        <v>957</v>
      </c>
      <c r="M689" s="29" t="s">
        <v>987</v>
      </c>
      <c r="N689" s="93" t="s">
        <v>639</v>
      </c>
      <c r="O689" s="301"/>
      <c r="P689" s="357"/>
      <c r="Q689" s="30"/>
      <c r="R689" s="30"/>
      <c r="S689" s="30"/>
      <c r="T689" s="30"/>
      <c r="U689" s="30"/>
      <c r="V689" s="30"/>
      <c r="W689" s="30"/>
      <c r="X689" s="30" t="s">
        <v>27</v>
      </c>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130"/>
      <c r="CP689" s="130"/>
      <c r="CQ689" s="130"/>
      <c r="CR689" s="130"/>
      <c r="CS689" s="130"/>
      <c r="CT689" s="130"/>
      <c r="CU689" s="130"/>
      <c r="CV689" s="130"/>
      <c r="CW689" s="130"/>
      <c r="CX689" s="130"/>
      <c r="CY689" s="30"/>
      <c r="CZ689" s="30"/>
      <c r="DA689" s="30"/>
      <c r="DB689" s="30"/>
      <c r="DC689" s="30"/>
      <c r="DD689" s="30"/>
      <c r="DE689" s="30"/>
      <c r="DF689" s="30"/>
      <c r="DG689" s="30"/>
      <c r="DH689" s="135"/>
      <c r="DI689" s="30"/>
      <c r="DJ689" s="30"/>
      <c r="DK689" s="30"/>
      <c r="DL689" s="30"/>
      <c r="DM689" s="30"/>
      <c r="DN689" s="30"/>
      <c r="DO689" s="30"/>
      <c r="DP689" s="30"/>
      <c r="DQ689" s="30"/>
      <c r="DR689" s="135"/>
      <c r="DS689" s="30"/>
      <c r="DT689" s="30"/>
      <c r="DU689" s="30"/>
      <c r="DV689" s="130"/>
      <c r="DW689" s="130"/>
      <c r="DX689" s="130"/>
      <c r="DY689" s="130"/>
      <c r="DZ689" s="130"/>
      <c r="EA689" s="130"/>
      <c r="EB689" s="130"/>
      <c r="EC689" s="130"/>
      <c r="ED689" s="130"/>
      <c r="EE689" s="130"/>
      <c r="EF689" s="130"/>
      <c r="EG689" s="130"/>
      <c r="EH689" s="130"/>
      <c r="EI689" s="130"/>
      <c r="EJ689" s="130"/>
      <c r="EK689" s="130"/>
      <c r="EL689" s="130"/>
      <c r="EM689" s="130"/>
      <c r="EN689" s="130"/>
      <c r="EO689" s="130"/>
      <c r="EP689" s="30"/>
      <c r="EQ689" s="30"/>
      <c r="ER689" s="30"/>
      <c r="ES689" s="30"/>
      <c r="ET689" s="30"/>
      <c r="EU689" s="30"/>
      <c r="EV689" s="30"/>
      <c r="EW689" s="30"/>
      <c r="EX689" s="30"/>
      <c r="EY689" s="135"/>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30"/>
      <c r="IR689" s="30"/>
      <c r="IS689" s="30"/>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c r="JW689" s="30"/>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30"/>
      <c r="KX689" s="30"/>
      <c r="KY689" s="30"/>
      <c r="KZ689" s="30"/>
      <c r="LA689" s="30"/>
      <c r="LB689" s="30"/>
      <c r="LC689" s="30"/>
      <c r="LD689" s="130"/>
      <c r="LE689" s="130"/>
      <c r="LF689" s="130"/>
      <c r="LG689" s="130"/>
      <c r="LH689" s="130"/>
      <c r="LI689" s="130"/>
      <c r="LJ689" s="130"/>
      <c r="LK689" s="130"/>
      <c r="LL689" s="130"/>
      <c r="LM689" s="130"/>
      <c r="LN689" s="130"/>
      <c r="LO689" s="130"/>
      <c r="LP689" s="130"/>
      <c r="LQ689" s="130"/>
      <c r="LR689" s="130"/>
      <c r="LS689" s="130"/>
      <c r="LT689" s="130"/>
      <c r="LU689" s="130"/>
      <c r="LV689" s="130"/>
      <c r="LW689" s="130"/>
      <c r="LX689" s="135"/>
      <c r="LY689" s="30"/>
      <c r="LZ689" s="30"/>
      <c r="MA689" s="30"/>
      <c r="MB689" s="30"/>
      <c r="MC689" s="30"/>
      <c r="MD689" s="30"/>
      <c r="ME689" s="30"/>
      <c r="MF689" s="30"/>
      <c r="MG689" s="30"/>
      <c r="MH689" s="30"/>
      <c r="MI689" s="30"/>
      <c r="MJ689" s="30"/>
      <c r="MK689" s="30"/>
      <c r="ML689" s="30"/>
      <c r="MM689" s="30"/>
      <c r="MN689" s="30"/>
      <c r="MO689" s="30"/>
      <c r="MP689" s="30"/>
      <c r="MQ689" s="30"/>
      <c r="MR689" s="30"/>
      <c r="MS689" s="30"/>
      <c r="MT689" s="30"/>
      <c r="MU689" s="30"/>
      <c r="MV689" s="30"/>
      <c r="MW689" s="30"/>
      <c r="MX689" s="30"/>
      <c r="MY689" s="30"/>
      <c r="MZ689" s="30"/>
      <c r="NA689" s="30"/>
      <c r="NB689" s="30"/>
      <c r="NC689" s="135"/>
      <c r="ND689" s="30"/>
      <c r="NE689" s="30"/>
      <c r="NF689" s="30"/>
      <c r="NG689" s="30"/>
      <c r="NH689" s="30"/>
      <c r="NI689" s="30"/>
      <c r="NJ689" s="30"/>
      <c r="NK689" s="30"/>
      <c r="NL689" s="30"/>
      <c r="NM689" s="30"/>
      <c r="NN689" s="30"/>
      <c r="NO689" s="30"/>
      <c r="NP689" s="30"/>
      <c r="NQ689" s="30"/>
      <c r="NR689" s="30"/>
      <c r="NS689" s="30"/>
      <c r="NT689" s="30"/>
      <c r="NU689" s="30"/>
      <c r="NV689" s="30"/>
      <c r="NW689" s="30"/>
      <c r="NX689" s="30"/>
      <c r="NY689" s="30"/>
      <c r="NZ689" s="30"/>
      <c r="OA689" s="30"/>
      <c r="OB689" s="30"/>
      <c r="OC689" s="30"/>
      <c r="OD689" s="30"/>
      <c r="OE689" s="30"/>
      <c r="OF689" s="30"/>
      <c r="OG689" s="30"/>
      <c r="OH689" s="30"/>
      <c r="OI689" s="30"/>
      <c r="OJ689" s="30"/>
      <c r="OK689" s="30"/>
      <c r="OL689" s="30"/>
      <c r="OM689" s="30">
        <f t="shared" si="2305"/>
        <v>1</v>
      </c>
      <c r="ON689" s="51"/>
    </row>
    <row r="690" spans="1:404" ht="66" hidden="1" customHeight="1">
      <c r="A690" s="317"/>
      <c r="B690" s="98">
        <v>181</v>
      </c>
      <c r="C690" s="99" t="s">
        <v>479</v>
      </c>
      <c r="D690" s="97" t="s">
        <v>0</v>
      </c>
      <c r="E690" s="99" t="s">
        <v>898</v>
      </c>
      <c r="F690" s="97" t="s">
        <v>2</v>
      </c>
      <c r="G690" s="97"/>
      <c r="H690" s="99" t="s">
        <v>898</v>
      </c>
      <c r="I690" s="57" t="s">
        <v>904</v>
      </c>
      <c r="J690" s="100"/>
      <c r="K690" s="30" t="s">
        <v>636</v>
      </c>
      <c r="L690" s="30" t="s">
        <v>957</v>
      </c>
      <c r="M690" s="29" t="s">
        <v>987</v>
      </c>
      <c r="N690" s="93" t="s">
        <v>639</v>
      </c>
      <c r="O690" s="301"/>
      <c r="P690" s="100"/>
      <c r="Q690" s="30"/>
      <c r="R690" s="30"/>
      <c r="S690" s="30"/>
      <c r="T690" s="30"/>
      <c r="U690" s="30"/>
      <c r="V690" s="30"/>
      <c r="W690" s="30"/>
      <c r="X690" s="30"/>
      <c r="Y690" s="30" t="s">
        <v>27</v>
      </c>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130"/>
      <c r="CP690" s="130"/>
      <c r="CQ690" s="130"/>
      <c r="CR690" s="130"/>
      <c r="CS690" s="130"/>
      <c r="CT690" s="130"/>
      <c r="CU690" s="130"/>
      <c r="CV690" s="130"/>
      <c r="CW690" s="130"/>
      <c r="CX690" s="130"/>
      <c r="CY690" s="30"/>
      <c r="CZ690" s="30"/>
      <c r="DA690" s="30"/>
      <c r="DB690" s="30"/>
      <c r="DC690" s="30"/>
      <c r="DD690" s="30"/>
      <c r="DE690" s="30"/>
      <c r="DF690" s="30"/>
      <c r="DG690" s="30"/>
      <c r="DH690" s="135"/>
      <c r="DI690" s="30"/>
      <c r="DJ690" s="30"/>
      <c r="DK690" s="30"/>
      <c r="DL690" s="30"/>
      <c r="DM690" s="30"/>
      <c r="DN690" s="30"/>
      <c r="DO690" s="30"/>
      <c r="DP690" s="30"/>
      <c r="DQ690" s="30"/>
      <c r="DR690" s="135"/>
      <c r="DS690" s="30"/>
      <c r="DT690" s="30"/>
      <c r="DU690" s="30"/>
      <c r="DV690" s="130"/>
      <c r="DW690" s="130"/>
      <c r="DX690" s="130"/>
      <c r="DY690" s="130"/>
      <c r="DZ690" s="130"/>
      <c r="EA690" s="130"/>
      <c r="EB690" s="130"/>
      <c r="EC690" s="130"/>
      <c r="ED690" s="130"/>
      <c r="EE690" s="130"/>
      <c r="EF690" s="130"/>
      <c r="EG690" s="130"/>
      <c r="EH690" s="130"/>
      <c r="EI690" s="130"/>
      <c r="EJ690" s="130"/>
      <c r="EK690" s="130"/>
      <c r="EL690" s="130"/>
      <c r="EM690" s="130"/>
      <c r="EN690" s="130"/>
      <c r="EO690" s="130"/>
      <c r="EP690" s="30"/>
      <c r="EQ690" s="30"/>
      <c r="ER690" s="30"/>
      <c r="ES690" s="30"/>
      <c r="ET690" s="30"/>
      <c r="EU690" s="30"/>
      <c r="EV690" s="30"/>
      <c r="EW690" s="30"/>
      <c r="EX690" s="30"/>
      <c r="EY690" s="135"/>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130"/>
      <c r="LE690" s="130"/>
      <c r="LF690" s="130"/>
      <c r="LG690" s="130"/>
      <c r="LH690" s="130"/>
      <c r="LI690" s="130"/>
      <c r="LJ690" s="130"/>
      <c r="LK690" s="130"/>
      <c r="LL690" s="130"/>
      <c r="LM690" s="130"/>
      <c r="LN690" s="130"/>
      <c r="LO690" s="130"/>
      <c r="LP690" s="130"/>
      <c r="LQ690" s="130"/>
      <c r="LR690" s="130"/>
      <c r="LS690" s="130"/>
      <c r="LT690" s="130"/>
      <c r="LU690" s="130"/>
      <c r="LV690" s="130"/>
      <c r="LW690" s="130"/>
      <c r="LX690" s="135"/>
      <c r="LY690" s="30"/>
      <c r="LZ690" s="30"/>
      <c r="MA690" s="30"/>
      <c r="MB690" s="30"/>
      <c r="MC690" s="30"/>
      <c r="MD690" s="30"/>
      <c r="ME690" s="30"/>
      <c r="MF690" s="30"/>
      <c r="MG690" s="30"/>
      <c r="MH690" s="30"/>
      <c r="MI690" s="30"/>
      <c r="MJ690" s="30"/>
      <c r="MK690" s="30"/>
      <c r="ML690" s="30"/>
      <c r="MM690" s="30"/>
      <c r="MN690" s="30"/>
      <c r="MO690" s="30"/>
      <c r="MP690" s="30"/>
      <c r="MQ690" s="30"/>
      <c r="MR690" s="30"/>
      <c r="MS690" s="30"/>
      <c r="MT690" s="30"/>
      <c r="MU690" s="30"/>
      <c r="MV690" s="30"/>
      <c r="MW690" s="30"/>
      <c r="MX690" s="30"/>
      <c r="MY690" s="30"/>
      <c r="MZ690" s="30"/>
      <c r="NA690" s="30"/>
      <c r="NB690" s="30"/>
      <c r="NC690" s="135"/>
      <c r="ND690" s="30"/>
      <c r="NE690" s="30"/>
      <c r="NF690" s="30"/>
      <c r="NG690" s="30"/>
      <c r="NH690" s="30"/>
      <c r="NI690" s="30"/>
      <c r="NJ690" s="30"/>
      <c r="NK690" s="30"/>
      <c r="NL690" s="30"/>
      <c r="NM690" s="30"/>
      <c r="NN690" s="30"/>
      <c r="NO690" s="30"/>
      <c r="NP690" s="30"/>
      <c r="NQ690" s="30"/>
      <c r="NR690" s="30"/>
      <c r="NS690" s="30"/>
      <c r="NT690" s="30"/>
      <c r="NU690" s="30"/>
      <c r="NV690" s="30"/>
      <c r="NW690" s="30"/>
      <c r="NX690" s="30"/>
      <c r="NY690" s="30"/>
      <c r="NZ690" s="30"/>
      <c r="OA690" s="30"/>
      <c r="OB690" s="30"/>
      <c r="OC690" s="30"/>
      <c r="OD690" s="30"/>
      <c r="OE690" s="30"/>
      <c r="OF690" s="30"/>
      <c r="OG690" s="30"/>
      <c r="OH690" s="30"/>
      <c r="OI690" s="30"/>
      <c r="OJ690" s="30"/>
      <c r="OK690" s="30"/>
      <c r="OL690" s="30"/>
      <c r="OM690" s="30">
        <f t="shared" si="2305"/>
        <v>1</v>
      </c>
      <c r="ON690" s="98"/>
    </row>
    <row r="691" spans="1:404" ht="66" hidden="1" customHeight="1">
      <c r="A691" s="317"/>
      <c r="B691" s="98">
        <v>181</v>
      </c>
      <c r="C691" s="99" t="s">
        <v>479</v>
      </c>
      <c r="D691" s="97" t="s">
        <v>0</v>
      </c>
      <c r="E691" s="99" t="s">
        <v>897</v>
      </c>
      <c r="F691" s="97" t="s">
        <v>2</v>
      </c>
      <c r="G691" s="97"/>
      <c r="H691" s="99" t="s">
        <v>897</v>
      </c>
      <c r="I691" s="36" t="s">
        <v>905</v>
      </c>
      <c r="J691" s="100"/>
      <c r="K691" s="30" t="s">
        <v>636</v>
      </c>
      <c r="L691" s="30" t="s">
        <v>957</v>
      </c>
      <c r="M691" s="29" t="s">
        <v>987</v>
      </c>
      <c r="N691" s="93" t="s">
        <v>639</v>
      </c>
      <c r="O691" s="301"/>
      <c r="P691" s="100"/>
      <c r="Q691" s="30"/>
      <c r="R691" s="30"/>
      <c r="S691" s="30"/>
      <c r="T691" s="30"/>
      <c r="U691" s="30"/>
      <c r="V691" s="30"/>
      <c r="W691" s="30"/>
      <c r="X691" s="30"/>
      <c r="Y691" s="30"/>
      <c r="Z691" s="30" t="s">
        <v>27</v>
      </c>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130"/>
      <c r="CP691" s="130"/>
      <c r="CQ691" s="130"/>
      <c r="CR691" s="130"/>
      <c r="CS691" s="130"/>
      <c r="CT691" s="130"/>
      <c r="CU691" s="130"/>
      <c r="CV691" s="130"/>
      <c r="CW691" s="130"/>
      <c r="CX691" s="130"/>
      <c r="CY691" s="30"/>
      <c r="CZ691" s="30"/>
      <c r="DA691" s="30"/>
      <c r="DB691" s="30"/>
      <c r="DC691" s="30"/>
      <c r="DD691" s="30"/>
      <c r="DE691" s="30"/>
      <c r="DF691" s="30"/>
      <c r="DG691" s="30"/>
      <c r="DH691" s="135"/>
      <c r="DI691" s="30"/>
      <c r="DJ691" s="30"/>
      <c r="DK691" s="30"/>
      <c r="DL691" s="30"/>
      <c r="DM691" s="30"/>
      <c r="DN691" s="30"/>
      <c r="DO691" s="30"/>
      <c r="DP691" s="30"/>
      <c r="DQ691" s="30"/>
      <c r="DR691" s="135"/>
      <c r="DS691" s="30"/>
      <c r="DT691" s="30"/>
      <c r="DU691" s="30"/>
      <c r="DV691" s="130"/>
      <c r="DW691" s="130"/>
      <c r="DX691" s="130"/>
      <c r="DY691" s="130"/>
      <c r="DZ691" s="130"/>
      <c r="EA691" s="130"/>
      <c r="EB691" s="130"/>
      <c r="EC691" s="130"/>
      <c r="ED691" s="130"/>
      <c r="EE691" s="130"/>
      <c r="EF691" s="130"/>
      <c r="EG691" s="130"/>
      <c r="EH691" s="130"/>
      <c r="EI691" s="130"/>
      <c r="EJ691" s="130"/>
      <c r="EK691" s="130"/>
      <c r="EL691" s="130"/>
      <c r="EM691" s="130"/>
      <c r="EN691" s="130"/>
      <c r="EO691" s="130"/>
      <c r="EP691" s="30"/>
      <c r="EQ691" s="30"/>
      <c r="ER691" s="30"/>
      <c r="ES691" s="30"/>
      <c r="ET691" s="30"/>
      <c r="EU691" s="30"/>
      <c r="EV691" s="30"/>
      <c r="EW691" s="30"/>
      <c r="EX691" s="30"/>
      <c r="EY691" s="135"/>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c r="JW691" s="30"/>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30"/>
      <c r="KX691" s="30"/>
      <c r="KY691" s="30"/>
      <c r="KZ691" s="30"/>
      <c r="LA691" s="30"/>
      <c r="LB691" s="30"/>
      <c r="LC691" s="30"/>
      <c r="LD691" s="130"/>
      <c r="LE691" s="130"/>
      <c r="LF691" s="130"/>
      <c r="LG691" s="130"/>
      <c r="LH691" s="130"/>
      <c r="LI691" s="130"/>
      <c r="LJ691" s="130"/>
      <c r="LK691" s="130"/>
      <c r="LL691" s="130"/>
      <c r="LM691" s="130"/>
      <c r="LN691" s="130"/>
      <c r="LO691" s="130"/>
      <c r="LP691" s="130"/>
      <c r="LQ691" s="130"/>
      <c r="LR691" s="130"/>
      <c r="LS691" s="130"/>
      <c r="LT691" s="130"/>
      <c r="LU691" s="130"/>
      <c r="LV691" s="130"/>
      <c r="LW691" s="130"/>
      <c r="LX691" s="135"/>
      <c r="LY691" s="30"/>
      <c r="LZ691" s="30"/>
      <c r="MA691" s="30"/>
      <c r="MB691" s="30"/>
      <c r="MC691" s="30"/>
      <c r="MD691" s="30"/>
      <c r="ME691" s="30"/>
      <c r="MF691" s="30"/>
      <c r="MG691" s="30"/>
      <c r="MH691" s="30"/>
      <c r="MI691" s="30"/>
      <c r="MJ691" s="30"/>
      <c r="MK691" s="30"/>
      <c r="ML691" s="30"/>
      <c r="MM691" s="30"/>
      <c r="MN691" s="30"/>
      <c r="MO691" s="30"/>
      <c r="MP691" s="30"/>
      <c r="MQ691" s="30"/>
      <c r="MR691" s="30"/>
      <c r="MS691" s="30"/>
      <c r="MT691" s="30"/>
      <c r="MU691" s="30"/>
      <c r="MV691" s="30"/>
      <c r="MW691" s="30"/>
      <c r="MX691" s="30"/>
      <c r="MY691" s="30"/>
      <c r="MZ691" s="30"/>
      <c r="NA691" s="30"/>
      <c r="NB691" s="30"/>
      <c r="NC691" s="135"/>
      <c r="ND691" s="30"/>
      <c r="NE691" s="30"/>
      <c r="NF691" s="30"/>
      <c r="NG691" s="30"/>
      <c r="NH691" s="30"/>
      <c r="NI691" s="30"/>
      <c r="NJ691" s="30"/>
      <c r="NK691" s="30"/>
      <c r="NL691" s="30"/>
      <c r="NM691" s="30"/>
      <c r="NN691" s="30"/>
      <c r="NO691" s="30"/>
      <c r="NP691" s="30"/>
      <c r="NQ691" s="30"/>
      <c r="NR691" s="30"/>
      <c r="NS691" s="30"/>
      <c r="NT691" s="30"/>
      <c r="NU691" s="30"/>
      <c r="NV691" s="30"/>
      <c r="NW691" s="30"/>
      <c r="NX691" s="30"/>
      <c r="NY691" s="30"/>
      <c r="NZ691" s="30"/>
      <c r="OA691" s="30"/>
      <c r="OB691" s="30"/>
      <c r="OC691" s="30"/>
      <c r="OD691" s="30"/>
      <c r="OE691" s="30"/>
      <c r="OF691" s="30"/>
      <c r="OG691" s="30"/>
      <c r="OH691" s="30"/>
      <c r="OI691" s="30"/>
      <c r="OJ691" s="30"/>
      <c r="OK691" s="30"/>
      <c r="OL691" s="30"/>
      <c r="OM691" s="30">
        <f t="shared" si="2305"/>
        <v>1</v>
      </c>
      <c r="ON691" s="98"/>
    </row>
    <row r="692" spans="1:404" ht="72.75" hidden="1" customHeight="1">
      <c r="A692" s="317"/>
      <c r="B692" s="98">
        <v>181</v>
      </c>
      <c r="C692" s="99" t="s">
        <v>479</v>
      </c>
      <c r="D692" s="97" t="s">
        <v>0</v>
      </c>
      <c r="E692" s="24" t="s">
        <v>484</v>
      </c>
      <c r="F692" s="97" t="s">
        <v>2</v>
      </c>
      <c r="G692" s="14"/>
      <c r="H692" s="99" t="s">
        <v>484</v>
      </c>
      <c r="I692" s="36" t="s">
        <v>906</v>
      </c>
      <c r="J692" s="54"/>
      <c r="K692" s="30" t="s">
        <v>636</v>
      </c>
      <c r="L692" s="30" t="s">
        <v>957</v>
      </c>
      <c r="M692" s="29" t="s">
        <v>987</v>
      </c>
      <c r="N692" s="93" t="s">
        <v>639</v>
      </c>
      <c r="O692" s="302"/>
      <c r="P692" s="54"/>
      <c r="Q692" s="30"/>
      <c r="R692" s="30"/>
      <c r="S692" s="30"/>
      <c r="T692" s="30"/>
      <c r="U692" s="30"/>
      <c r="V692" s="30"/>
      <c r="W692" s="30"/>
      <c r="X692" s="30"/>
      <c r="Y692" s="30"/>
      <c r="Z692" s="30"/>
      <c r="AA692" s="30" t="s">
        <v>27</v>
      </c>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130"/>
      <c r="CP692" s="130"/>
      <c r="CQ692" s="130"/>
      <c r="CR692" s="130"/>
      <c r="CS692" s="130"/>
      <c r="CT692" s="130"/>
      <c r="CU692" s="130"/>
      <c r="CV692" s="130"/>
      <c r="CW692" s="130"/>
      <c r="CX692" s="130"/>
      <c r="CY692" s="30"/>
      <c r="CZ692" s="30"/>
      <c r="DA692" s="30"/>
      <c r="DB692" s="30"/>
      <c r="DC692" s="30"/>
      <c r="DD692" s="30"/>
      <c r="DE692" s="30"/>
      <c r="DF692" s="30"/>
      <c r="DG692" s="30"/>
      <c r="DH692" s="135"/>
      <c r="DI692" s="30"/>
      <c r="DJ692" s="30"/>
      <c r="DK692" s="30"/>
      <c r="DL692" s="30"/>
      <c r="DM692" s="30"/>
      <c r="DN692" s="30"/>
      <c r="DO692" s="30"/>
      <c r="DP692" s="30"/>
      <c r="DQ692" s="30"/>
      <c r="DR692" s="135"/>
      <c r="DS692" s="30"/>
      <c r="DT692" s="30"/>
      <c r="DU692" s="30"/>
      <c r="DV692" s="130"/>
      <c r="DW692" s="130"/>
      <c r="DX692" s="130"/>
      <c r="DY692" s="130"/>
      <c r="DZ692" s="130"/>
      <c r="EA692" s="130"/>
      <c r="EB692" s="130"/>
      <c r="EC692" s="130"/>
      <c r="ED692" s="130"/>
      <c r="EE692" s="130"/>
      <c r="EF692" s="130"/>
      <c r="EG692" s="130"/>
      <c r="EH692" s="130"/>
      <c r="EI692" s="130"/>
      <c r="EJ692" s="130"/>
      <c r="EK692" s="130"/>
      <c r="EL692" s="130"/>
      <c r="EM692" s="130"/>
      <c r="EN692" s="130"/>
      <c r="EO692" s="130"/>
      <c r="EP692" s="30"/>
      <c r="EQ692" s="30"/>
      <c r="ER692" s="30"/>
      <c r="ES692" s="30"/>
      <c r="ET692" s="30"/>
      <c r="EU692" s="30"/>
      <c r="EV692" s="30"/>
      <c r="EW692" s="30"/>
      <c r="EX692" s="30"/>
      <c r="EY692" s="135"/>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130"/>
      <c r="LE692" s="130"/>
      <c r="LF692" s="130"/>
      <c r="LG692" s="130"/>
      <c r="LH692" s="130"/>
      <c r="LI692" s="130"/>
      <c r="LJ692" s="130"/>
      <c r="LK692" s="130"/>
      <c r="LL692" s="130"/>
      <c r="LM692" s="130"/>
      <c r="LN692" s="130"/>
      <c r="LO692" s="130"/>
      <c r="LP692" s="130"/>
      <c r="LQ692" s="130"/>
      <c r="LR692" s="130"/>
      <c r="LS692" s="130"/>
      <c r="LT692" s="130"/>
      <c r="LU692" s="130"/>
      <c r="LV692" s="130"/>
      <c r="LW692" s="130"/>
      <c r="LX692" s="135"/>
      <c r="LY692" s="30"/>
      <c r="LZ692" s="30"/>
      <c r="MA692" s="30"/>
      <c r="MB692" s="30"/>
      <c r="MC692" s="30"/>
      <c r="MD692" s="30"/>
      <c r="ME692" s="30"/>
      <c r="MF692" s="30"/>
      <c r="MG692" s="30"/>
      <c r="MH692" s="30"/>
      <c r="MI692" s="30"/>
      <c r="MJ692" s="30"/>
      <c r="MK692" s="30"/>
      <c r="ML692" s="30"/>
      <c r="MM692" s="30"/>
      <c r="MN692" s="30"/>
      <c r="MO692" s="30"/>
      <c r="MP692" s="30"/>
      <c r="MQ692" s="30"/>
      <c r="MR692" s="30"/>
      <c r="MS692" s="30"/>
      <c r="MT692" s="30"/>
      <c r="MU692" s="30"/>
      <c r="MV692" s="30"/>
      <c r="MW692" s="30"/>
      <c r="MX692" s="30"/>
      <c r="MY692" s="30"/>
      <c r="MZ692" s="30"/>
      <c r="NA692" s="30"/>
      <c r="NB692" s="30"/>
      <c r="NC692" s="135"/>
      <c r="ND692" s="30"/>
      <c r="NE692" s="30"/>
      <c r="NF692" s="30"/>
      <c r="NG692" s="30"/>
      <c r="NH692" s="30"/>
      <c r="NI692" s="30"/>
      <c r="NJ692" s="30"/>
      <c r="NK692" s="30"/>
      <c r="NL692" s="30"/>
      <c r="NM692" s="30"/>
      <c r="NN692" s="30"/>
      <c r="NO692" s="30"/>
      <c r="NP692" s="30"/>
      <c r="NQ692" s="30"/>
      <c r="NR692" s="30"/>
      <c r="NS692" s="30"/>
      <c r="NT692" s="30"/>
      <c r="NU692" s="30"/>
      <c r="NV692" s="30"/>
      <c r="NW692" s="30"/>
      <c r="NX692" s="30"/>
      <c r="NY692" s="30"/>
      <c r="NZ692" s="30"/>
      <c r="OA692" s="30"/>
      <c r="OB692" s="30"/>
      <c r="OC692" s="30"/>
      <c r="OD692" s="30"/>
      <c r="OE692" s="30"/>
      <c r="OF692" s="30"/>
      <c r="OG692" s="30"/>
      <c r="OH692" s="30"/>
      <c r="OI692" s="30"/>
      <c r="OJ692" s="30"/>
      <c r="OK692" s="30"/>
      <c r="OL692" s="30"/>
      <c r="OM692" s="30">
        <f t="shared" si="2305"/>
        <v>1</v>
      </c>
      <c r="ON692" s="51"/>
    </row>
    <row r="693" spans="1:404" ht="58.5" hidden="1" customHeight="1">
      <c r="A693" s="317">
        <v>580</v>
      </c>
      <c r="B693" s="98">
        <v>182</v>
      </c>
      <c r="C693" s="99" t="s">
        <v>485</v>
      </c>
      <c r="D693" s="97" t="s">
        <v>0</v>
      </c>
      <c r="E693" s="24" t="s">
        <v>486</v>
      </c>
      <c r="F693" s="97" t="s">
        <v>2</v>
      </c>
      <c r="G693" s="14"/>
      <c r="H693" s="99" t="s">
        <v>486</v>
      </c>
      <c r="I693" s="36" t="s">
        <v>1091</v>
      </c>
      <c r="J693" s="54"/>
      <c r="K693" s="30" t="s">
        <v>636</v>
      </c>
      <c r="L693" s="30" t="s">
        <v>957</v>
      </c>
      <c r="M693" s="29" t="s">
        <v>987</v>
      </c>
      <c r="N693" s="93" t="s">
        <v>639</v>
      </c>
      <c r="O693" s="300" t="s">
        <v>27</v>
      </c>
      <c r="P693" s="357">
        <v>2</v>
      </c>
      <c r="Q693" s="30" t="s">
        <v>27</v>
      </c>
      <c r="R693" s="30"/>
      <c r="S693" s="30"/>
      <c r="T693" s="30"/>
      <c r="U693" s="30"/>
      <c r="V693" s="30"/>
      <c r="W693" s="30"/>
      <c r="X693" s="30"/>
      <c r="Y693" s="30"/>
      <c r="Z693" s="30"/>
      <c r="AA693" s="30"/>
      <c r="AB693" s="152" t="s">
        <v>1068</v>
      </c>
      <c r="AC693" s="152" t="s">
        <v>1068</v>
      </c>
      <c r="AD693" s="152" t="s">
        <v>1068</v>
      </c>
      <c r="AE693" s="30">
        <v>2</v>
      </c>
      <c r="AF693" s="30">
        <v>2</v>
      </c>
      <c r="AG693" s="30">
        <v>2</v>
      </c>
      <c r="AH693" s="30">
        <v>2</v>
      </c>
      <c r="AI693" s="23">
        <v>2</v>
      </c>
      <c r="AJ693" s="23">
        <v>2</v>
      </c>
      <c r="AK693" s="30">
        <v>2</v>
      </c>
      <c r="AL693" s="30">
        <v>1</v>
      </c>
      <c r="AM693" s="30">
        <v>2</v>
      </c>
      <c r="AN693" s="30">
        <v>2</v>
      </c>
      <c r="AO693" s="30">
        <v>1</v>
      </c>
      <c r="AP693" s="23">
        <v>2</v>
      </c>
      <c r="AQ693" s="30">
        <v>2</v>
      </c>
      <c r="AR693" s="23">
        <v>1</v>
      </c>
      <c r="AS693" s="30">
        <v>2</v>
      </c>
      <c r="AT693" s="30">
        <v>2</v>
      </c>
      <c r="AU693" s="30">
        <v>2</v>
      </c>
      <c r="AV693" s="30">
        <v>2</v>
      </c>
      <c r="AW693" s="173">
        <f>COUNTIF(AE693:AV693,"2")</f>
        <v>15</v>
      </c>
      <c r="AX693" s="174">
        <f t="shared" ref="AX693" si="2348">AW693/(AW693+AY693+BA693+BC693)</f>
        <v>0.83333333333333337</v>
      </c>
      <c r="AY693" s="173">
        <f>COUNTIF(AE693:AV693,"1")</f>
        <v>3</v>
      </c>
      <c r="AZ693" s="174">
        <f t="shared" ref="AZ693" si="2349">AY693/(AW693+AY693+BA693+BC693)</f>
        <v>0.16666666666666666</v>
      </c>
      <c r="BA693" s="173">
        <f>COUNTIF(AE693:AV693,"0")</f>
        <v>0</v>
      </c>
      <c r="BB693" s="174">
        <f t="shared" ref="BB693" si="2350">BA693/(AW693+AY693+BA693+BC693)</f>
        <v>0</v>
      </c>
      <c r="BC693" s="173">
        <f>COUNTIF(AE693:AV693,"KĐG")</f>
        <v>0</v>
      </c>
      <c r="BD693" s="174">
        <f t="shared" ref="BD693" si="2351">BC693/(AW693+AY693+BA693+BC693)</f>
        <v>0</v>
      </c>
      <c r="BE693" s="175">
        <f t="shared" ref="BE693" si="2352">(((AW693*2)+(AY693*1)+(BA693*0)))/(AW693+AY693+BA693)</f>
        <v>1.8333333333333333</v>
      </c>
      <c r="BF693" s="169" t="str">
        <f t="shared" ref="BF693" si="2353">IF(BD693&gt;=50%,"KĐG",IF(BE693&gt;=1.6,"ĐMT",IF(BE693&gt;=1,"CCG","CĐ")))</f>
        <v>ĐMT</v>
      </c>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130"/>
      <c r="CP693" s="130"/>
      <c r="CQ693" s="130"/>
      <c r="CR693" s="130"/>
      <c r="CS693" s="130"/>
      <c r="CT693" s="130"/>
      <c r="CU693" s="130"/>
      <c r="CV693" s="130"/>
      <c r="CW693" s="130"/>
      <c r="CX693" s="130"/>
      <c r="CY693" s="30"/>
      <c r="CZ693" s="30"/>
      <c r="DA693" s="30"/>
      <c r="DB693" s="30"/>
      <c r="DC693" s="30"/>
      <c r="DD693" s="30"/>
      <c r="DE693" s="30"/>
      <c r="DF693" s="30"/>
      <c r="DG693" s="30"/>
      <c r="DH693" s="135"/>
      <c r="DI693" s="30"/>
      <c r="DJ693" s="30"/>
      <c r="DK693" s="30"/>
      <c r="DL693" s="30"/>
      <c r="DM693" s="30"/>
      <c r="DN693" s="30"/>
      <c r="DO693" s="30"/>
      <c r="DP693" s="30"/>
      <c r="DQ693" s="30"/>
      <c r="DR693" s="135"/>
      <c r="DS693" s="30"/>
      <c r="DT693" s="30"/>
      <c r="DU693" s="30"/>
      <c r="DV693" s="130"/>
      <c r="DW693" s="130"/>
      <c r="DX693" s="130"/>
      <c r="DY693" s="130"/>
      <c r="DZ693" s="130"/>
      <c r="EA693" s="130"/>
      <c r="EB693" s="130"/>
      <c r="EC693" s="130"/>
      <c r="ED693" s="130"/>
      <c r="EE693" s="130"/>
      <c r="EF693" s="130"/>
      <c r="EG693" s="130"/>
      <c r="EH693" s="130"/>
      <c r="EI693" s="130"/>
      <c r="EJ693" s="130"/>
      <c r="EK693" s="130"/>
      <c r="EL693" s="130"/>
      <c r="EM693" s="130"/>
      <c r="EN693" s="130"/>
      <c r="EO693" s="130"/>
      <c r="EP693" s="30"/>
      <c r="EQ693" s="30"/>
      <c r="ER693" s="30"/>
      <c r="ES693" s="30"/>
      <c r="ET693" s="30"/>
      <c r="EU693" s="30"/>
      <c r="EV693" s="30"/>
      <c r="EW693" s="30"/>
      <c r="EX693" s="30"/>
      <c r="EY693" s="135"/>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c r="IM693" s="30"/>
      <c r="IN693" s="30"/>
      <c r="IO693" s="30"/>
      <c r="IP693" s="30"/>
      <c r="IQ693" s="30"/>
      <c r="IR693" s="30"/>
      <c r="IS693" s="30"/>
      <c r="IT693" s="30"/>
      <c r="IU693" s="30"/>
      <c r="IV693" s="30"/>
      <c r="IW693" s="30"/>
      <c r="IX693" s="30"/>
      <c r="IY693" s="30"/>
      <c r="IZ693" s="30"/>
      <c r="JA693" s="30"/>
      <c r="JB693" s="30"/>
      <c r="JC693" s="30"/>
      <c r="JD693" s="30"/>
      <c r="JE693" s="30"/>
      <c r="JF693" s="30"/>
      <c r="JG693" s="30"/>
      <c r="JH693" s="30"/>
      <c r="JI693" s="30"/>
      <c r="JJ693" s="30"/>
      <c r="JK693" s="30"/>
      <c r="JL693" s="30"/>
      <c r="JM693" s="30"/>
      <c r="JN693" s="30"/>
      <c r="JO693" s="30"/>
      <c r="JP693" s="30"/>
      <c r="JQ693" s="30"/>
      <c r="JR693" s="30"/>
      <c r="JS693" s="30"/>
      <c r="JT693" s="30"/>
      <c r="JU693" s="30"/>
      <c r="JV693" s="30"/>
      <c r="JW693" s="30"/>
      <c r="JX693" s="30"/>
      <c r="JY693" s="30"/>
      <c r="JZ693" s="30"/>
      <c r="KA693" s="30"/>
      <c r="KB693" s="30"/>
      <c r="KC693" s="30"/>
      <c r="KD693" s="30"/>
      <c r="KE693" s="30"/>
      <c r="KF693" s="30"/>
      <c r="KG693" s="30"/>
      <c r="KH693" s="30"/>
      <c r="KI693" s="30"/>
      <c r="KJ693" s="30"/>
      <c r="KK693" s="30"/>
      <c r="KL693" s="30"/>
      <c r="KM693" s="30"/>
      <c r="KN693" s="30"/>
      <c r="KO693" s="30"/>
      <c r="KP693" s="30"/>
      <c r="KQ693" s="30"/>
      <c r="KR693" s="30"/>
      <c r="KS693" s="30"/>
      <c r="KT693" s="30"/>
      <c r="KU693" s="30"/>
      <c r="KV693" s="30"/>
      <c r="KW693" s="30"/>
      <c r="KX693" s="30"/>
      <c r="KY693" s="30"/>
      <c r="KZ693" s="30"/>
      <c r="LA693" s="30"/>
      <c r="LB693" s="30"/>
      <c r="LC693" s="30"/>
      <c r="LD693" s="130"/>
      <c r="LE693" s="130"/>
      <c r="LF693" s="130"/>
      <c r="LG693" s="130"/>
      <c r="LH693" s="130"/>
      <c r="LI693" s="130"/>
      <c r="LJ693" s="130"/>
      <c r="LK693" s="130"/>
      <c r="LL693" s="130"/>
      <c r="LM693" s="130"/>
      <c r="LN693" s="130"/>
      <c r="LO693" s="130"/>
      <c r="LP693" s="130"/>
      <c r="LQ693" s="130"/>
      <c r="LR693" s="130"/>
      <c r="LS693" s="130"/>
      <c r="LT693" s="130"/>
      <c r="LU693" s="130"/>
      <c r="LV693" s="130"/>
      <c r="LW693" s="130"/>
      <c r="LX693" s="135"/>
      <c r="LY693" s="30"/>
      <c r="LZ693" s="30"/>
      <c r="MA693" s="30"/>
      <c r="MB693" s="30"/>
      <c r="MC693" s="30"/>
      <c r="MD693" s="30"/>
      <c r="ME693" s="30"/>
      <c r="MF693" s="30"/>
      <c r="MG693" s="30"/>
      <c r="MH693" s="30"/>
      <c r="MI693" s="30"/>
      <c r="MJ693" s="30"/>
      <c r="MK693" s="30"/>
      <c r="ML693" s="30"/>
      <c r="MM693" s="30"/>
      <c r="MN693" s="30"/>
      <c r="MO693" s="30"/>
      <c r="MP693" s="30"/>
      <c r="MQ693" s="30"/>
      <c r="MR693" s="30"/>
      <c r="MS693" s="30"/>
      <c r="MT693" s="30"/>
      <c r="MU693" s="30"/>
      <c r="MV693" s="30"/>
      <c r="MW693" s="30"/>
      <c r="MX693" s="30"/>
      <c r="MY693" s="30"/>
      <c r="MZ693" s="30"/>
      <c r="NA693" s="30"/>
      <c r="NB693" s="30"/>
      <c r="NC693" s="135"/>
      <c r="ND693" s="30"/>
      <c r="NE693" s="30"/>
      <c r="NF693" s="30"/>
      <c r="NG693" s="30"/>
      <c r="NH693" s="30"/>
      <c r="NI693" s="30"/>
      <c r="NJ693" s="30"/>
      <c r="NK693" s="30"/>
      <c r="NL693" s="30"/>
      <c r="NM693" s="30"/>
      <c r="NN693" s="30"/>
      <c r="NO693" s="30"/>
      <c r="NP693" s="30"/>
      <c r="NQ693" s="30"/>
      <c r="NR693" s="30"/>
      <c r="NS693" s="30"/>
      <c r="NT693" s="30"/>
      <c r="NU693" s="30"/>
      <c r="NV693" s="30"/>
      <c r="NW693" s="30"/>
      <c r="NX693" s="30"/>
      <c r="NY693" s="30"/>
      <c r="NZ693" s="30"/>
      <c r="OA693" s="30"/>
      <c r="OB693" s="30"/>
      <c r="OC693" s="30"/>
      <c r="OD693" s="30"/>
      <c r="OE693" s="30"/>
      <c r="OF693" s="30"/>
      <c r="OG693" s="30"/>
      <c r="OH693" s="30"/>
      <c r="OI693" s="30"/>
      <c r="OJ693" s="30"/>
      <c r="OK693" s="30"/>
      <c r="OL693" s="30"/>
      <c r="OM693" s="30">
        <f t="shared" si="2305"/>
        <v>1</v>
      </c>
      <c r="ON693" s="121"/>
    </row>
    <row r="694" spans="1:404" ht="38.25" hidden="1" customHeight="1">
      <c r="A694" s="317"/>
      <c r="B694" s="98">
        <v>182</v>
      </c>
      <c r="C694" s="99" t="s">
        <v>485</v>
      </c>
      <c r="D694" s="97" t="s">
        <v>0</v>
      </c>
      <c r="E694" s="24" t="s">
        <v>487</v>
      </c>
      <c r="F694" s="97" t="s">
        <v>2</v>
      </c>
      <c r="G694" s="14"/>
      <c r="H694" s="99" t="s">
        <v>487</v>
      </c>
      <c r="I694" s="36" t="s">
        <v>1159</v>
      </c>
      <c r="J694" s="54"/>
      <c r="K694" s="30" t="s">
        <v>636</v>
      </c>
      <c r="L694" s="30" t="s">
        <v>957</v>
      </c>
      <c r="M694" s="29" t="s">
        <v>987</v>
      </c>
      <c r="N694" s="93" t="s">
        <v>639</v>
      </c>
      <c r="O694" s="301"/>
      <c r="P694" s="357"/>
      <c r="Q694" s="30"/>
      <c r="R694" s="30" t="s">
        <v>27</v>
      </c>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152" t="s">
        <v>1068</v>
      </c>
      <c r="BH694" s="152" t="s">
        <v>1068</v>
      </c>
      <c r="BI694" s="152" t="s">
        <v>1068</v>
      </c>
      <c r="BJ694" s="30">
        <v>2</v>
      </c>
      <c r="BK694" s="30">
        <v>2</v>
      </c>
      <c r="BL694" s="30">
        <v>2</v>
      </c>
      <c r="BM694" s="30">
        <v>2</v>
      </c>
      <c r="BN694" s="23">
        <v>1</v>
      </c>
      <c r="BO694" s="23">
        <v>1</v>
      </c>
      <c r="BP694" s="30">
        <v>2</v>
      </c>
      <c r="BQ694" s="30">
        <v>2</v>
      </c>
      <c r="BR694" s="30">
        <v>2</v>
      </c>
      <c r="BS694" s="30">
        <v>2</v>
      </c>
      <c r="BT694" s="30">
        <v>2</v>
      </c>
      <c r="BU694" s="23">
        <v>2</v>
      </c>
      <c r="BV694" s="30">
        <v>2</v>
      </c>
      <c r="BW694" s="23">
        <v>1</v>
      </c>
      <c r="BX694" s="30">
        <v>2</v>
      </c>
      <c r="BY694" s="30">
        <v>2</v>
      </c>
      <c r="BZ694" s="30">
        <v>2</v>
      </c>
      <c r="CA694" s="30">
        <v>1</v>
      </c>
      <c r="CB694" s="30"/>
      <c r="CC694" s="185">
        <f>COUNTIF(BJ694:CA694,"2")</f>
        <v>14</v>
      </c>
      <c r="CD694" s="186">
        <f t="shared" ref="CD694" si="2354">CC694/(CC694+CE694+CG694+CI694)</f>
        <v>0.77777777777777779</v>
      </c>
      <c r="CE694" s="185">
        <f>COUNTIF(BJ694:CA694,"1")</f>
        <v>4</v>
      </c>
      <c r="CF694" s="186">
        <f t="shared" ref="CF694" si="2355">CE694/(CC694+CE694+CG694+CI694)</f>
        <v>0.22222222222222221</v>
      </c>
      <c r="CG694" s="185">
        <f>COUNTIF(BJ694:CA694,"0")</f>
        <v>0</v>
      </c>
      <c r="CH694" s="186">
        <f t="shared" ref="CH694" si="2356">CG694/(CC694+CE694+CG694+CI694)</f>
        <v>0</v>
      </c>
      <c r="CI694" s="185">
        <f>COUNTIF(BJ694:CA694,"KĐG")</f>
        <v>0</v>
      </c>
      <c r="CJ694" s="186">
        <f t="shared" ref="CJ694" si="2357">CI694/(CC694+CE694+CG694+CI694)</f>
        <v>0</v>
      </c>
      <c r="CK694" s="187">
        <f t="shared" ref="CK694" si="2358">(((CC694*2)+(CE694*1)+(CG694*0)))/(CC694+CE694+CG694)</f>
        <v>1.7777777777777777</v>
      </c>
      <c r="CL694" s="169" t="str">
        <f t="shared" ref="CL694" si="2359">IF(CJ694&gt;=50%,"KĐG",IF(CK694&gt;=1.6,"ĐMT",IF(CK694&gt;=1,"CCG","CĐ")))</f>
        <v>ĐMT</v>
      </c>
      <c r="CM694" s="30"/>
      <c r="CN694" s="30"/>
      <c r="CO694" s="130"/>
      <c r="CP694" s="130"/>
      <c r="CQ694" s="130"/>
      <c r="CR694" s="130"/>
      <c r="CS694" s="130"/>
      <c r="CT694" s="130"/>
      <c r="CU694" s="130"/>
      <c r="CV694" s="130"/>
      <c r="CW694" s="130"/>
      <c r="CX694" s="130"/>
      <c r="CY694" s="30"/>
      <c r="CZ694" s="30"/>
      <c r="DA694" s="30"/>
      <c r="DB694" s="30"/>
      <c r="DC694" s="30"/>
      <c r="DD694" s="30"/>
      <c r="DE694" s="30"/>
      <c r="DF694" s="30"/>
      <c r="DG694" s="30"/>
      <c r="DH694" s="135"/>
      <c r="DI694" s="30"/>
      <c r="DJ694" s="30"/>
      <c r="DK694" s="30"/>
      <c r="DL694" s="30"/>
      <c r="DM694" s="30"/>
      <c r="DN694" s="30"/>
      <c r="DO694" s="30"/>
      <c r="DP694" s="30"/>
      <c r="DQ694" s="30"/>
      <c r="DR694" s="135"/>
      <c r="DS694" s="30"/>
      <c r="DT694" s="30"/>
      <c r="DU694" s="30"/>
      <c r="DV694" s="130"/>
      <c r="DW694" s="130"/>
      <c r="DX694" s="130"/>
      <c r="DY694" s="130"/>
      <c r="DZ694" s="130"/>
      <c r="EA694" s="130"/>
      <c r="EB694" s="130"/>
      <c r="EC694" s="130"/>
      <c r="ED694" s="130"/>
      <c r="EE694" s="130"/>
      <c r="EF694" s="130"/>
      <c r="EG694" s="130"/>
      <c r="EH694" s="130"/>
      <c r="EI694" s="130"/>
      <c r="EJ694" s="130"/>
      <c r="EK694" s="130"/>
      <c r="EL694" s="130"/>
      <c r="EM694" s="130"/>
      <c r="EN694" s="130"/>
      <c r="EO694" s="130"/>
      <c r="EP694" s="30"/>
      <c r="EQ694" s="30"/>
      <c r="ER694" s="30"/>
      <c r="ES694" s="30"/>
      <c r="ET694" s="30"/>
      <c r="EU694" s="30"/>
      <c r="EV694" s="30"/>
      <c r="EW694" s="30"/>
      <c r="EX694" s="30"/>
      <c r="EY694" s="135"/>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c r="JW694" s="30"/>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130"/>
      <c r="LE694" s="130"/>
      <c r="LF694" s="130"/>
      <c r="LG694" s="130"/>
      <c r="LH694" s="130"/>
      <c r="LI694" s="130"/>
      <c r="LJ694" s="130"/>
      <c r="LK694" s="130"/>
      <c r="LL694" s="130"/>
      <c r="LM694" s="130"/>
      <c r="LN694" s="130"/>
      <c r="LO694" s="130"/>
      <c r="LP694" s="130"/>
      <c r="LQ694" s="130"/>
      <c r="LR694" s="130"/>
      <c r="LS694" s="130"/>
      <c r="LT694" s="130"/>
      <c r="LU694" s="130"/>
      <c r="LV694" s="130"/>
      <c r="LW694" s="130"/>
      <c r="LX694" s="135"/>
      <c r="LY694" s="30"/>
      <c r="LZ694" s="30"/>
      <c r="MA694" s="30"/>
      <c r="MB694" s="30"/>
      <c r="MC694" s="30"/>
      <c r="MD694" s="30"/>
      <c r="ME694" s="30"/>
      <c r="MF694" s="30"/>
      <c r="MG694" s="30"/>
      <c r="MH694" s="30"/>
      <c r="MI694" s="30"/>
      <c r="MJ694" s="30"/>
      <c r="MK694" s="30"/>
      <c r="ML694" s="30"/>
      <c r="MM694" s="30"/>
      <c r="MN694" s="30"/>
      <c r="MO694" s="30"/>
      <c r="MP694" s="30"/>
      <c r="MQ694" s="30"/>
      <c r="MR694" s="30"/>
      <c r="MS694" s="30"/>
      <c r="MT694" s="30"/>
      <c r="MU694" s="30"/>
      <c r="MV694" s="30"/>
      <c r="MW694" s="30"/>
      <c r="MX694" s="30"/>
      <c r="MY694" s="30"/>
      <c r="MZ694" s="30"/>
      <c r="NA694" s="30"/>
      <c r="NB694" s="30"/>
      <c r="NC694" s="135"/>
      <c r="ND694" s="30"/>
      <c r="NE694" s="30"/>
      <c r="NF694" s="30"/>
      <c r="NG694" s="30"/>
      <c r="NH694" s="30"/>
      <c r="NI694" s="30"/>
      <c r="NJ694" s="30"/>
      <c r="NK694" s="30"/>
      <c r="NL694" s="30"/>
      <c r="NM694" s="30"/>
      <c r="NN694" s="30"/>
      <c r="NO694" s="30"/>
      <c r="NP694" s="30"/>
      <c r="NQ694" s="30"/>
      <c r="NR694" s="30"/>
      <c r="NS694" s="30"/>
      <c r="NT694" s="30"/>
      <c r="NU694" s="30"/>
      <c r="NV694" s="30"/>
      <c r="NW694" s="30"/>
      <c r="NX694" s="30"/>
      <c r="NY694" s="30"/>
      <c r="NZ694" s="30"/>
      <c r="OA694" s="30"/>
      <c r="OB694" s="30"/>
      <c r="OC694" s="30"/>
      <c r="OD694" s="30"/>
      <c r="OE694" s="30"/>
      <c r="OF694" s="30"/>
      <c r="OG694" s="30"/>
      <c r="OH694" s="30"/>
      <c r="OI694" s="30"/>
      <c r="OJ694" s="30"/>
      <c r="OK694" s="30"/>
      <c r="OL694" s="30"/>
      <c r="OM694" s="30">
        <f t="shared" si="2305"/>
        <v>1</v>
      </c>
      <c r="ON694" s="51"/>
    </row>
    <row r="695" spans="1:404" ht="42" hidden="1" customHeight="1">
      <c r="A695" s="317"/>
      <c r="B695" s="98">
        <v>182</v>
      </c>
      <c r="C695" s="99" t="s">
        <v>485</v>
      </c>
      <c r="D695" s="97" t="s">
        <v>0</v>
      </c>
      <c r="E695" s="24" t="s">
        <v>488</v>
      </c>
      <c r="F695" s="97" t="s">
        <v>2</v>
      </c>
      <c r="G695" s="29"/>
      <c r="H695" s="99" t="s">
        <v>488</v>
      </c>
      <c r="I695" s="36" t="s">
        <v>1208</v>
      </c>
      <c r="J695" s="54"/>
      <c r="K695" s="30" t="s">
        <v>636</v>
      </c>
      <c r="L695" s="30" t="s">
        <v>957</v>
      </c>
      <c r="M695" s="29" t="s">
        <v>987</v>
      </c>
      <c r="N695" s="93" t="s">
        <v>639</v>
      </c>
      <c r="O695" s="301"/>
      <c r="P695" s="357"/>
      <c r="Q695" s="30"/>
      <c r="R695" s="30"/>
      <c r="S695" s="30" t="s">
        <v>27</v>
      </c>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152" t="s">
        <v>1089</v>
      </c>
      <c r="CN695" s="152" t="s">
        <v>1068</v>
      </c>
      <c r="CO695" s="152" t="s">
        <v>1068</v>
      </c>
      <c r="CP695" s="30">
        <v>1</v>
      </c>
      <c r="CQ695" s="30">
        <v>2</v>
      </c>
      <c r="CR695" s="30">
        <v>2</v>
      </c>
      <c r="CS695" s="30">
        <v>2</v>
      </c>
      <c r="CT695" s="23">
        <v>1</v>
      </c>
      <c r="CU695" s="23">
        <v>2</v>
      </c>
      <c r="CV695" s="30">
        <v>2</v>
      </c>
      <c r="CW695" s="30">
        <v>2</v>
      </c>
      <c r="CX695" s="30">
        <v>2</v>
      </c>
      <c r="CY695" s="30">
        <v>2</v>
      </c>
      <c r="CZ695" s="30">
        <v>2</v>
      </c>
      <c r="DA695" s="23">
        <v>2</v>
      </c>
      <c r="DB695" s="30">
        <v>2</v>
      </c>
      <c r="DC695" s="23">
        <v>1</v>
      </c>
      <c r="DD695" s="30">
        <v>2</v>
      </c>
      <c r="DE695" s="30">
        <v>2</v>
      </c>
      <c r="DF695" s="30">
        <v>2</v>
      </c>
      <c r="DG695" s="30"/>
      <c r="DH695" s="201">
        <f>COUNTIF(CP695:DG695,"2")</f>
        <v>14</v>
      </c>
      <c r="DI695" s="198">
        <f t="shared" ref="DI695" si="2360">DH695/(DH695+DJ695+DL695+DN695)</f>
        <v>0.82352941176470584</v>
      </c>
      <c r="DJ695" s="201">
        <f>COUNTIF(CP695:DG695,"1")</f>
        <v>3</v>
      </c>
      <c r="DK695" s="198">
        <f t="shared" ref="DK695" si="2361">DJ695/(DH695+DJ695+DL695+DN695)</f>
        <v>0.17647058823529413</v>
      </c>
      <c r="DL695" s="201">
        <f>COUNTIF(CP695:DG695,"0")</f>
        <v>0</v>
      </c>
      <c r="DM695" s="198">
        <f t="shared" ref="DM695" si="2362">DL695/(DH695+DJ695+DL695+DN695)</f>
        <v>0</v>
      </c>
      <c r="DN695" s="201">
        <f>COUNTIF(CP695:DG695,"KĐG")</f>
        <v>0</v>
      </c>
      <c r="DO695" s="198">
        <f t="shared" ref="DO695" si="2363">DN695/(DH695+DJ695+DL695+DN695)</f>
        <v>0</v>
      </c>
      <c r="DP695" s="199">
        <f t="shared" ref="DP695" si="2364">(((DH695*2)+(DJ695*1)+(DL695*0)))/(DH695+DJ695+DL695)</f>
        <v>1.8235294117647058</v>
      </c>
      <c r="DQ695" s="169" t="str">
        <f t="shared" ref="DQ695" si="2365">IF(DO695&gt;=50%,"KĐG",IF(DP695&gt;=1.6,"ĐMT",IF(DP695&gt;=1,"CCG","CĐ")))</f>
        <v>ĐMT</v>
      </c>
      <c r="DR695" s="135"/>
      <c r="DS695" s="30"/>
      <c r="DT695" s="30"/>
      <c r="DU695" s="30"/>
      <c r="DV695" s="130"/>
      <c r="DW695" s="130"/>
      <c r="DX695" s="130"/>
      <c r="DY695" s="130"/>
      <c r="DZ695" s="130"/>
      <c r="EA695" s="130"/>
      <c r="EB695" s="130"/>
      <c r="EC695" s="130"/>
      <c r="ED695" s="130"/>
      <c r="EE695" s="130"/>
      <c r="EF695" s="130"/>
      <c r="EG695" s="130"/>
      <c r="EH695" s="130"/>
      <c r="EI695" s="130"/>
      <c r="EJ695" s="130"/>
      <c r="EK695" s="130"/>
      <c r="EL695" s="130"/>
      <c r="EM695" s="130"/>
      <c r="EN695" s="130"/>
      <c r="EO695" s="130"/>
      <c r="EP695" s="30"/>
      <c r="EQ695" s="30"/>
      <c r="ER695" s="30"/>
      <c r="ES695" s="30"/>
      <c r="ET695" s="30"/>
      <c r="EU695" s="30"/>
      <c r="EV695" s="30"/>
      <c r="EW695" s="30"/>
      <c r="EX695" s="30"/>
      <c r="EY695" s="135"/>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c r="IM695" s="30"/>
      <c r="IN695" s="30"/>
      <c r="IO695" s="30"/>
      <c r="IP695" s="30"/>
      <c r="IQ695" s="30"/>
      <c r="IR695" s="30"/>
      <c r="IS695" s="30"/>
      <c r="IT695" s="30"/>
      <c r="IU695" s="30"/>
      <c r="IV695" s="30"/>
      <c r="IW695" s="30"/>
      <c r="IX695" s="30"/>
      <c r="IY695" s="30"/>
      <c r="IZ695" s="30"/>
      <c r="JA695" s="30"/>
      <c r="JB695" s="30"/>
      <c r="JC695" s="30"/>
      <c r="JD695" s="30"/>
      <c r="JE695" s="30"/>
      <c r="JF695" s="30"/>
      <c r="JG695" s="30"/>
      <c r="JH695" s="30"/>
      <c r="JI695" s="30"/>
      <c r="JJ695" s="30"/>
      <c r="JK695" s="30"/>
      <c r="JL695" s="30"/>
      <c r="JM695" s="30"/>
      <c r="JN695" s="30"/>
      <c r="JO695" s="30"/>
      <c r="JP695" s="30"/>
      <c r="JQ695" s="30"/>
      <c r="JR695" s="30"/>
      <c r="JS695" s="30"/>
      <c r="JT695" s="30"/>
      <c r="JU695" s="30"/>
      <c r="JV695" s="30"/>
      <c r="JW695" s="30"/>
      <c r="JX695" s="30"/>
      <c r="JY695" s="30"/>
      <c r="JZ695" s="30"/>
      <c r="KA695" s="30"/>
      <c r="KB695" s="30"/>
      <c r="KC695" s="30"/>
      <c r="KD695" s="30"/>
      <c r="KE695" s="30"/>
      <c r="KF695" s="30"/>
      <c r="KG695" s="30"/>
      <c r="KH695" s="30"/>
      <c r="KI695" s="30"/>
      <c r="KJ695" s="30"/>
      <c r="KK695" s="30"/>
      <c r="KL695" s="30"/>
      <c r="KM695" s="30"/>
      <c r="KN695" s="30"/>
      <c r="KO695" s="30"/>
      <c r="KP695" s="30"/>
      <c r="KQ695" s="30"/>
      <c r="KR695" s="30"/>
      <c r="KS695" s="30"/>
      <c r="KT695" s="30"/>
      <c r="KU695" s="30"/>
      <c r="KV695" s="30"/>
      <c r="KW695" s="30"/>
      <c r="KX695" s="30"/>
      <c r="KY695" s="30"/>
      <c r="KZ695" s="30"/>
      <c r="LA695" s="30"/>
      <c r="LB695" s="30"/>
      <c r="LC695" s="30"/>
      <c r="LD695" s="130"/>
      <c r="LE695" s="130"/>
      <c r="LF695" s="130"/>
      <c r="LG695" s="130"/>
      <c r="LH695" s="130"/>
      <c r="LI695" s="130"/>
      <c r="LJ695" s="130"/>
      <c r="LK695" s="130"/>
      <c r="LL695" s="130"/>
      <c r="LM695" s="130"/>
      <c r="LN695" s="130"/>
      <c r="LO695" s="130"/>
      <c r="LP695" s="130"/>
      <c r="LQ695" s="130"/>
      <c r="LR695" s="130"/>
      <c r="LS695" s="130"/>
      <c r="LT695" s="130"/>
      <c r="LU695" s="130"/>
      <c r="LV695" s="130"/>
      <c r="LW695" s="130"/>
      <c r="LX695" s="135"/>
      <c r="LY695" s="30"/>
      <c r="LZ695" s="30"/>
      <c r="MA695" s="30"/>
      <c r="MB695" s="30"/>
      <c r="MC695" s="30"/>
      <c r="MD695" s="30"/>
      <c r="ME695" s="30"/>
      <c r="MF695" s="30"/>
      <c r="MG695" s="30"/>
      <c r="MH695" s="30"/>
      <c r="MI695" s="30"/>
      <c r="MJ695" s="30"/>
      <c r="MK695" s="30"/>
      <c r="ML695" s="30"/>
      <c r="MM695" s="30"/>
      <c r="MN695" s="30"/>
      <c r="MO695" s="30"/>
      <c r="MP695" s="30"/>
      <c r="MQ695" s="30"/>
      <c r="MR695" s="30"/>
      <c r="MS695" s="30"/>
      <c r="MT695" s="30"/>
      <c r="MU695" s="30"/>
      <c r="MV695" s="30"/>
      <c r="MW695" s="30"/>
      <c r="MX695" s="30"/>
      <c r="MY695" s="30"/>
      <c r="MZ695" s="30"/>
      <c r="NA695" s="30"/>
      <c r="NB695" s="30"/>
      <c r="NC695" s="135"/>
      <c r="ND695" s="30"/>
      <c r="NE695" s="30"/>
      <c r="NF695" s="30"/>
      <c r="NG695" s="30"/>
      <c r="NH695" s="30"/>
      <c r="NI695" s="30"/>
      <c r="NJ695" s="30"/>
      <c r="NK695" s="30"/>
      <c r="NL695" s="30"/>
      <c r="NM695" s="30"/>
      <c r="NN695" s="30"/>
      <c r="NO695" s="30"/>
      <c r="NP695" s="30"/>
      <c r="NQ695" s="30"/>
      <c r="NR695" s="30"/>
      <c r="NS695" s="30"/>
      <c r="NT695" s="30"/>
      <c r="NU695" s="30"/>
      <c r="NV695" s="30"/>
      <c r="NW695" s="30"/>
      <c r="NX695" s="30"/>
      <c r="NY695" s="30"/>
      <c r="NZ695" s="30"/>
      <c r="OA695" s="30"/>
      <c r="OB695" s="30"/>
      <c r="OC695" s="30"/>
      <c r="OD695" s="30"/>
      <c r="OE695" s="30"/>
      <c r="OF695" s="30"/>
      <c r="OG695" s="30"/>
      <c r="OH695" s="30"/>
      <c r="OI695" s="30"/>
      <c r="OJ695" s="30"/>
      <c r="OK695" s="30"/>
      <c r="OL695" s="30"/>
      <c r="OM695" s="30">
        <f t="shared" si="2305"/>
        <v>1</v>
      </c>
      <c r="ON695" s="51"/>
    </row>
    <row r="696" spans="1:404" ht="18" hidden="1" customHeight="1">
      <c r="A696" s="317"/>
      <c r="B696" s="98">
        <v>182</v>
      </c>
      <c r="C696" s="99" t="s">
        <v>485</v>
      </c>
      <c r="D696" s="97" t="s">
        <v>0</v>
      </c>
      <c r="E696" s="24" t="s">
        <v>489</v>
      </c>
      <c r="F696" s="97" t="s">
        <v>2</v>
      </c>
      <c r="G696" s="14"/>
      <c r="H696" s="99" t="s">
        <v>489</v>
      </c>
      <c r="I696" s="36" t="s">
        <v>1237</v>
      </c>
      <c r="J696" s="54"/>
      <c r="K696" s="30" t="s">
        <v>636</v>
      </c>
      <c r="L696" s="30" t="s">
        <v>957</v>
      </c>
      <c r="M696" s="29" t="s">
        <v>987</v>
      </c>
      <c r="N696" s="93" t="s">
        <v>639</v>
      </c>
      <c r="O696" s="301"/>
      <c r="P696" s="357"/>
      <c r="Q696" s="30"/>
      <c r="R696" s="30"/>
      <c r="S696" s="30"/>
      <c r="T696" s="30" t="s">
        <v>27</v>
      </c>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130"/>
      <c r="CP696" s="130"/>
      <c r="CQ696" s="130"/>
      <c r="CR696" s="130"/>
      <c r="CS696" s="130"/>
      <c r="CT696" s="130"/>
      <c r="CU696" s="130"/>
      <c r="CV696" s="130"/>
      <c r="CW696" s="130"/>
      <c r="CX696" s="130"/>
      <c r="CY696" s="30"/>
      <c r="CZ696" s="30"/>
      <c r="DA696" s="30"/>
      <c r="DB696" s="30"/>
      <c r="DC696" s="30"/>
      <c r="DD696" s="30"/>
      <c r="DE696" s="30"/>
      <c r="DF696" s="30"/>
      <c r="DG696" s="30"/>
      <c r="DH696" s="135"/>
      <c r="DI696" s="30"/>
      <c r="DJ696" s="30"/>
      <c r="DK696" s="30"/>
      <c r="DL696" s="30"/>
      <c r="DM696" s="30"/>
      <c r="DN696" s="30"/>
      <c r="DO696" s="30"/>
      <c r="DP696" s="30"/>
      <c r="DQ696" s="30"/>
      <c r="DR696" s="152" t="s">
        <v>1068</v>
      </c>
      <c r="DS696" s="152" t="s">
        <v>1068</v>
      </c>
      <c r="DT696" s="152" t="s">
        <v>1068</v>
      </c>
      <c r="DU696" s="152" t="s">
        <v>1068</v>
      </c>
      <c r="DV696" s="152" t="s">
        <v>1068</v>
      </c>
      <c r="DW696" s="30">
        <v>2</v>
      </c>
      <c r="DX696" s="30">
        <v>2</v>
      </c>
      <c r="DY696" s="30">
        <v>2</v>
      </c>
      <c r="DZ696" s="30">
        <v>2</v>
      </c>
      <c r="EA696" s="23">
        <v>1</v>
      </c>
      <c r="EB696" s="23">
        <v>2</v>
      </c>
      <c r="EC696" s="30">
        <v>2</v>
      </c>
      <c r="ED696" s="30">
        <v>1</v>
      </c>
      <c r="EE696" s="30">
        <v>2</v>
      </c>
      <c r="EF696" s="30">
        <v>2</v>
      </c>
      <c r="EG696" s="30">
        <v>2</v>
      </c>
      <c r="EH696" s="23">
        <v>2</v>
      </c>
      <c r="EI696" s="30">
        <v>2</v>
      </c>
      <c r="EJ696" s="23">
        <v>1</v>
      </c>
      <c r="EK696" s="30">
        <v>2</v>
      </c>
      <c r="EL696" s="30">
        <v>2</v>
      </c>
      <c r="EM696" s="30">
        <v>2</v>
      </c>
      <c r="EN696" s="30"/>
      <c r="EO696" s="208">
        <f>COUNTIF(DW696:EN696,"2")</f>
        <v>14</v>
      </c>
      <c r="EP696" s="207">
        <f t="shared" ref="EP696" si="2366">EO696/(EO696+EQ696+ES696+EU696)</f>
        <v>0.82352941176470584</v>
      </c>
      <c r="EQ696" s="208">
        <f>COUNTIF(DW696:EN696,"1")</f>
        <v>3</v>
      </c>
      <c r="ER696" s="207">
        <f t="shared" ref="ER696" si="2367">EQ696/(EO696+EQ696+ES696+EU696)</f>
        <v>0.17647058823529413</v>
      </c>
      <c r="ES696" s="208">
        <f>COUNTIF(DW696:EN696,"0")</f>
        <v>0</v>
      </c>
      <c r="ET696" s="207">
        <f t="shared" ref="ET696" si="2368">ES696/(EO696+EQ696+ES696+EU696)</f>
        <v>0</v>
      </c>
      <c r="EU696" s="208">
        <f>COUNTIF(DW696:EN696,"KĐG")</f>
        <v>0</v>
      </c>
      <c r="EV696" s="207">
        <f t="shared" ref="EV696" si="2369">EU696/(EO696+EQ696+ES696+EU696)</f>
        <v>0</v>
      </c>
      <c r="EW696" s="209">
        <f t="shared" ref="EW696" si="2370">(((EO696*2)+(EQ696*1)+(ES696*0)))/(EO696+EQ696+ES696)</f>
        <v>1.8235294117647058</v>
      </c>
      <c r="EX696" s="169" t="str">
        <f t="shared" ref="EX696" si="2371">IF(EV696&gt;=50%,"KĐG",IF(EW696&gt;=1.6,"ĐMT",IF(EW696&gt;=1,"CCG","CĐ")))</f>
        <v>ĐMT</v>
      </c>
      <c r="EY696" s="135"/>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130"/>
      <c r="LE696" s="130"/>
      <c r="LF696" s="130"/>
      <c r="LG696" s="130"/>
      <c r="LH696" s="130"/>
      <c r="LI696" s="130"/>
      <c r="LJ696" s="130"/>
      <c r="LK696" s="130"/>
      <c r="LL696" s="130"/>
      <c r="LM696" s="130"/>
      <c r="LN696" s="130"/>
      <c r="LO696" s="130"/>
      <c r="LP696" s="130"/>
      <c r="LQ696" s="130"/>
      <c r="LR696" s="130"/>
      <c r="LS696" s="130"/>
      <c r="LT696" s="130"/>
      <c r="LU696" s="130"/>
      <c r="LV696" s="130"/>
      <c r="LW696" s="130"/>
      <c r="LX696" s="135"/>
      <c r="LY696" s="30"/>
      <c r="LZ696" s="30"/>
      <c r="MA696" s="30"/>
      <c r="MB696" s="30"/>
      <c r="MC696" s="30"/>
      <c r="MD696" s="30"/>
      <c r="ME696" s="30"/>
      <c r="MF696" s="30"/>
      <c r="MG696" s="30"/>
      <c r="MH696" s="30"/>
      <c r="MI696" s="30"/>
      <c r="MJ696" s="30"/>
      <c r="MK696" s="30"/>
      <c r="ML696" s="30"/>
      <c r="MM696" s="30"/>
      <c r="MN696" s="30"/>
      <c r="MO696" s="30"/>
      <c r="MP696" s="30"/>
      <c r="MQ696" s="30"/>
      <c r="MR696" s="30"/>
      <c r="MS696" s="30"/>
      <c r="MT696" s="30"/>
      <c r="MU696" s="30"/>
      <c r="MV696" s="30"/>
      <c r="MW696" s="30"/>
      <c r="MX696" s="30"/>
      <c r="MY696" s="30"/>
      <c r="MZ696" s="30"/>
      <c r="NA696" s="30"/>
      <c r="NB696" s="30"/>
      <c r="NC696" s="135"/>
      <c r="ND696" s="30"/>
      <c r="NE696" s="30"/>
      <c r="NF696" s="30"/>
      <c r="NG696" s="30"/>
      <c r="NH696" s="30"/>
      <c r="NI696" s="30"/>
      <c r="NJ696" s="30"/>
      <c r="NK696" s="30"/>
      <c r="NL696" s="30"/>
      <c r="NM696" s="30"/>
      <c r="NN696" s="30"/>
      <c r="NO696" s="30"/>
      <c r="NP696" s="30"/>
      <c r="NQ696" s="30"/>
      <c r="NR696" s="30"/>
      <c r="NS696" s="30"/>
      <c r="NT696" s="30"/>
      <c r="NU696" s="30"/>
      <c r="NV696" s="30"/>
      <c r="NW696" s="30"/>
      <c r="NX696" s="30"/>
      <c r="NY696" s="30"/>
      <c r="NZ696" s="30"/>
      <c r="OA696" s="30"/>
      <c r="OB696" s="30"/>
      <c r="OC696" s="30"/>
      <c r="OD696" s="30"/>
      <c r="OE696" s="30"/>
      <c r="OF696" s="30"/>
      <c r="OG696" s="30"/>
      <c r="OH696" s="30"/>
      <c r="OI696" s="30"/>
      <c r="OJ696" s="30"/>
      <c r="OK696" s="30"/>
      <c r="OL696" s="30"/>
      <c r="OM696" s="30">
        <f t="shared" si="2305"/>
        <v>1</v>
      </c>
      <c r="ON696" s="51"/>
    </row>
    <row r="697" spans="1:404" ht="39" hidden="1" customHeight="1">
      <c r="A697" s="317"/>
      <c r="B697" s="98">
        <v>182</v>
      </c>
      <c r="C697" s="99" t="s">
        <v>485</v>
      </c>
      <c r="D697" s="97" t="s">
        <v>0</v>
      </c>
      <c r="E697" s="99" t="s">
        <v>907</v>
      </c>
      <c r="F697" s="97" t="s">
        <v>2</v>
      </c>
      <c r="G697" s="97"/>
      <c r="H697" s="99" t="s">
        <v>907</v>
      </c>
      <c r="I697" s="57" t="s">
        <v>1280</v>
      </c>
      <c r="J697" s="100"/>
      <c r="K697" s="30" t="s">
        <v>636</v>
      </c>
      <c r="L697" s="30" t="s">
        <v>957</v>
      </c>
      <c r="M697" s="29" t="s">
        <v>987</v>
      </c>
      <c r="N697" s="93" t="s">
        <v>639</v>
      </c>
      <c r="O697" s="301"/>
      <c r="P697" s="357"/>
      <c r="Q697" s="30"/>
      <c r="R697" s="30"/>
      <c r="S697" s="30"/>
      <c r="T697" s="30"/>
      <c r="U697" s="30" t="s">
        <v>27</v>
      </c>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130"/>
      <c r="CP697" s="130"/>
      <c r="CQ697" s="130"/>
      <c r="CR697" s="130"/>
      <c r="CS697" s="130"/>
      <c r="CT697" s="130"/>
      <c r="CU697" s="130"/>
      <c r="CV697" s="130"/>
      <c r="CW697" s="130"/>
      <c r="CX697" s="130"/>
      <c r="CY697" s="30"/>
      <c r="CZ697" s="30"/>
      <c r="DA697" s="30"/>
      <c r="DB697" s="30"/>
      <c r="DC697" s="30"/>
      <c r="DD697" s="30"/>
      <c r="DE697" s="30"/>
      <c r="DF697" s="30"/>
      <c r="DG697" s="30"/>
      <c r="DH697" s="135"/>
      <c r="DI697" s="30"/>
      <c r="DJ697" s="30"/>
      <c r="DK697" s="30"/>
      <c r="DL697" s="30"/>
      <c r="DM697" s="30"/>
      <c r="DN697" s="30"/>
      <c r="DO697" s="30"/>
      <c r="DP697" s="30"/>
      <c r="DQ697" s="30"/>
      <c r="DR697" s="135"/>
      <c r="DS697" s="30"/>
      <c r="DT697" s="30"/>
      <c r="DU697" s="30"/>
      <c r="DV697" s="130"/>
      <c r="DW697" s="130"/>
      <c r="DX697" s="130"/>
      <c r="DY697" s="130"/>
      <c r="DZ697" s="130"/>
      <c r="EA697" s="130"/>
      <c r="EB697" s="130"/>
      <c r="EC697" s="130"/>
      <c r="ED697" s="130"/>
      <c r="EE697" s="130"/>
      <c r="EF697" s="130"/>
      <c r="EG697" s="130"/>
      <c r="EH697" s="130"/>
      <c r="EI697" s="130"/>
      <c r="EJ697" s="130"/>
      <c r="EK697" s="130"/>
      <c r="EL697" s="130"/>
      <c r="EM697" s="130"/>
      <c r="EN697" s="130"/>
      <c r="EO697" s="130"/>
      <c r="EP697" s="30"/>
      <c r="EQ697" s="30"/>
      <c r="ER697" s="30"/>
      <c r="ES697" s="30"/>
      <c r="ET697" s="30"/>
      <c r="EU697" s="30"/>
      <c r="EV697" s="30"/>
      <c r="EW697" s="30"/>
      <c r="EX697" s="30"/>
      <c r="EY697" s="152" t="s">
        <v>1068</v>
      </c>
      <c r="EZ697" s="152" t="s">
        <v>1068</v>
      </c>
      <c r="FA697" s="152" t="s">
        <v>1068</v>
      </c>
      <c r="FB697" s="30">
        <v>2</v>
      </c>
      <c r="FC697" s="30">
        <v>2</v>
      </c>
      <c r="FD697" s="30">
        <v>2</v>
      </c>
      <c r="FE697" s="30">
        <v>2</v>
      </c>
      <c r="FF697" s="23">
        <v>1</v>
      </c>
      <c r="FG697" s="23">
        <v>2</v>
      </c>
      <c r="FH697" s="30">
        <v>2</v>
      </c>
      <c r="FI697" s="30">
        <v>2</v>
      </c>
      <c r="FJ697" s="30">
        <v>2</v>
      </c>
      <c r="FK697" s="30">
        <v>2</v>
      </c>
      <c r="FL697" s="30">
        <v>2</v>
      </c>
      <c r="FM697" s="23">
        <v>2</v>
      </c>
      <c r="FN697" s="30">
        <v>2</v>
      </c>
      <c r="FO697" s="23">
        <v>1</v>
      </c>
      <c r="FP697" s="30">
        <v>2</v>
      </c>
      <c r="FQ697" s="30">
        <v>2</v>
      </c>
      <c r="FR697" s="30">
        <v>2</v>
      </c>
      <c r="FS697" s="30"/>
      <c r="FT697" s="214">
        <f>COUNTIF(FB697:FS697,"2")</f>
        <v>15</v>
      </c>
      <c r="FU697" s="215">
        <f t="shared" ref="FU697" si="2372">FT697/(FT697+FV697+FX697+FZ697)</f>
        <v>0.88235294117647056</v>
      </c>
      <c r="FV697" s="214">
        <f>COUNTIF(FB697:FS697,"1")</f>
        <v>2</v>
      </c>
      <c r="FW697" s="215">
        <f t="shared" ref="FW697" si="2373">FV697/(FT697+FV697+FX697+FZ697)</f>
        <v>0.11764705882352941</v>
      </c>
      <c r="FX697" s="214">
        <f>COUNTIF(FB697:FS697,"0")</f>
        <v>0</v>
      </c>
      <c r="FY697" s="215">
        <f t="shared" ref="FY697" si="2374">FX697/(FT697+FV697+FX697+FZ697)</f>
        <v>0</v>
      </c>
      <c r="FZ697" s="214">
        <f>COUNTIF(FB697:FS697,"KĐG")</f>
        <v>0</v>
      </c>
      <c r="GA697" s="215">
        <f t="shared" ref="GA697" si="2375">FZ697/(FT697+FV697+FX697+FZ697)</f>
        <v>0</v>
      </c>
      <c r="GB697" s="216">
        <f t="shared" ref="GB697" si="2376">(((FT697*2)+(FV697*1)+(FX697*0)))/(FT697+FV697+FX697)</f>
        <v>1.8823529411764706</v>
      </c>
      <c r="GC697" s="169" t="str">
        <f t="shared" ref="GC697" si="2377">IF(GA697&gt;=50%,"KĐG",IF(GB697&gt;=1.6,"ĐMT",IF(GB697&gt;=1,"CCG","CĐ")))</f>
        <v>ĐMT</v>
      </c>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c r="JW697" s="30"/>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130"/>
      <c r="LE697" s="130"/>
      <c r="LF697" s="130"/>
      <c r="LG697" s="130"/>
      <c r="LH697" s="130"/>
      <c r="LI697" s="130"/>
      <c r="LJ697" s="130"/>
      <c r="LK697" s="130"/>
      <c r="LL697" s="130"/>
      <c r="LM697" s="130"/>
      <c r="LN697" s="130"/>
      <c r="LO697" s="130"/>
      <c r="LP697" s="130"/>
      <c r="LQ697" s="130"/>
      <c r="LR697" s="130"/>
      <c r="LS697" s="130"/>
      <c r="LT697" s="130"/>
      <c r="LU697" s="130"/>
      <c r="LV697" s="130"/>
      <c r="LW697" s="130"/>
      <c r="LX697" s="135"/>
      <c r="LY697" s="30"/>
      <c r="LZ697" s="30"/>
      <c r="MA697" s="30"/>
      <c r="MB697" s="30"/>
      <c r="MC697" s="30"/>
      <c r="MD697" s="30"/>
      <c r="ME697" s="30"/>
      <c r="MF697" s="30"/>
      <c r="MG697" s="30"/>
      <c r="MH697" s="30"/>
      <c r="MI697" s="30"/>
      <c r="MJ697" s="30"/>
      <c r="MK697" s="30"/>
      <c r="ML697" s="30"/>
      <c r="MM697" s="30"/>
      <c r="MN697" s="30"/>
      <c r="MO697" s="30"/>
      <c r="MP697" s="30"/>
      <c r="MQ697" s="30"/>
      <c r="MR697" s="30"/>
      <c r="MS697" s="30"/>
      <c r="MT697" s="30"/>
      <c r="MU697" s="30"/>
      <c r="MV697" s="30"/>
      <c r="MW697" s="30"/>
      <c r="MX697" s="30"/>
      <c r="MY697" s="30"/>
      <c r="MZ697" s="30"/>
      <c r="NA697" s="30"/>
      <c r="NB697" s="30"/>
      <c r="NC697" s="135"/>
      <c r="ND697" s="30"/>
      <c r="NE697" s="30"/>
      <c r="NF697" s="30"/>
      <c r="NG697" s="30"/>
      <c r="NH697" s="30"/>
      <c r="NI697" s="30"/>
      <c r="NJ697" s="30"/>
      <c r="NK697" s="30"/>
      <c r="NL697" s="30"/>
      <c r="NM697" s="30"/>
      <c r="NN697" s="30"/>
      <c r="NO697" s="30"/>
      <c r="NP697" s="30"/>
      <c r="NQ697" s="30"/>
      <c r="NR697" s="30"/>
      <c r="NS697" s="30"/>
      <c r="NT697" s="30"/>
      <c r="NU697" s="30"/>
      <c r="NV697" s="30"/>
      <c r="NW697" s="30"/>
      <c r="NX697" s="30"/>
      <c r="NY697" s="30"/>
      <c r="NZ697" s="30"/>
      <c r="OA697" s="30"/>
      <c r="OB697" s="30"/>
      <c r="OC697" s="30"/>
      <c r="OD697" s="30"/>
      <c r="OE697" s="30"/>
      <c r="OF697" s="30"/>
      <c r="OG697" s="30"/>
      <c r="OH697" s="30"/>
      <c r="OI697" s="30"/>
      <c r="OJ697" s="30"/>
      <c r="OK697" s="30"/>
      <c r="OL697" s="30"/>
      <c r="OM697" s="30">
        <f t="shared" si="2305"/>
        <v>1</v>
      </c>
      <c r="ON697" s="98"/>
    </row>
    <row r="698" spans="1:404" ht="39" hidden="1" customHeight="1">
      <c r="A698" s="317"/>
      <c r="B698" s="98">
        <v>182</v>
      </c>
      <c r="C698" s="99" t="s">
        <v>485</v>
      </c>
      <c r="D698" s="97" t="s">
        <v>0</v>
      </c>
      <c r="E698" s="99" t="s">
        <v>908</v>
      </c>
      <c r="F698" s="97" t="s">
        <v>2</v>
      </c>
      <c r="G698" s="97"/>
      <c r="H698" s="99" t="s">
        <v>908</v>
      </c>
      <c r="I698" s="57" t="s">
        <v>1299</v>
      </c>
      <c r="J698" s="100"/>
      <c r="K698" s="30" t="s">
        <v>636</v>
      </c>
      <c r="L698" s="30" t="s">
        <v>957</v>
      </c>
      <c r="M698" s="29" t="s">
        <v>987</v>
      </c>
      <c r="N698" s="93" t="s">
        <v>639</v>
      </c>
      <c r="O698" s="301"/>
      <c r="P698" s="357"/>
      <c r="Q698" s="30"/>
      <c r="R698" s="30"/>
      <c r="S698" s="30"/>
      <c r="T698" s="30"/>
      <c r="U698" s="30"/>
      <c r="V698" s="30" t="s">
        <v>27</v>
      </c>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130"/>
      <c r="CP698" s="130"/>
      <c r="CQ698" s="130"/>
      <c r="CR698" s="130"/>
      <c r="CS698" s="130"/>
      <c r="CT698" s="130"/>
      <c r="CU698" s="130"/>
      <c r="CV698" s="130"/>
      <c r="CW698" s="130"/>
      <c r="CX698" s="130"/>
      <c r="CY698" s="30"/>
      <c r="CZ698" s="30"/>
      <c r="DA698" s="30"/>
      <c r="DB698" s="30"/>
      <c r="DC698" s="30"/>
      <c r="DD698" s="30"/>
      <c r="DE698" s="30"/>
      <c r="DF698" s="30"/>
      <c r="DG698" s="30"/>
      <c r="DH698" s="135"/>
      <c r="DI698" s="30"/>
      <c r="DJ698" s="30"/>
      <c r="DK698" s="30"/>
      <c r="DL698" s="30"/>
      <c r="DM698" s="30"/>
      <c r="DN698" s="30"/>
      <c r="DO698" s="30"/>
      <c r="DP698" s="30"/>
      <c r="DQ698" s="30"/>
      <c r="DR698" s="135"/>
      <c r="DS698" s="30"/>
      <c r="DT698" s="30"/>
      <c r="DU698" s="30"/>
      <c r="DV698" s="130"/>
      <c r="DW698" s="130"/>
      <c r="DX698" s="130"/>
      <c r="DY698" s="130"/>
      <c r="DZ698" s="130"/>
      <c r="EA698" s="130"/>
      <c r="EB698" s="130"/>
      <c r="EC698" s="130"/>
      <c r="ED698" s="130"/>
      <c r="EE698" s="130"/>
      <c r="EF698" s="130"/>
      <c r="EG698" s="130"/>
      <c r="EH698" s="130"/>
      <c r="EI698" s="130"/>
      <c r="EJ698" s="130"/>
      <c r="EK698" s="130"/>
      <c r="EL698" s="130"/>
      <c r="EM698" s="130"/>
      <c r="EN698" s="130"/>
      <c r="EO698" s="130"/>
      <c r="EP698" s="30"/>
      <c r="EQ698" s="30"/>
      <c r="ER698" s="30"/>
      <c r="ES698" s="30"/>
      <c r="ET698" s="30"/>
      <c r="EU698" s="30"/>
      <c r="EV698" s="30"/>
      <c r="EW698" s="30"/>
      <c r="EX698" s="30"/>
      <c r="EY698" s="135"/>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152" t="s">
        <v>1068</v>
      </c>
      <c r="GE698" s="152" t="s">
        <v>1068</v>
      </c>
      <c r="GF698" s="30">
        <v>2</v>
      </c>
      <c r="GG698" s="30">
        <v>2</v>
      </c>
      <c r="GH698" s="30">
        <v>2</v>
      </c>
      <c r="GI698" s="30">
        <v>2</v>
      </c>
      <c r="GJ698" s="23">
        <v>1</v>
      </c>
      <c r="GK698" s="23">
        <v>2</v>
      </c>
      <c r="GL698" s="30">
        <v>2</v>
      </c>
      <c r="GM698" s="30">
        <v>2</v>
      </c>
      <c r="GN698" s="30">
        <v>2</v>
      </c>
      <c r="GO698" s="30">
        <v>2</v>
      </c>
      <c r="GP698" s="30">
        <v>2</v>
      </c>
      <c r="GQ698" s="30">
        <v>2</v>
      </c>
      <c r="GR698" s="30">
        <v>2</v>
      </c>
      <c r="GS698" s="23">
        <v>1</v>
      </c>
      <c r="GT698" s="30">
        <v>2</v>
      </c>
      <c r="GU698" s="30">
        <v>2</v>
      </c>
      <c r="GV698" s="30">
        <v>2</v>
      </c>
      <c r="GW698" s="30"/>
      <c r="GX698" s="30">
        <v>2</v>
      </c>
      <c r="GY698" s="224">
        <f>COUNTIF(GF698:GX698,"2")</f>
        <v>16</v>
      </c>
      <c r="GZ698" s="225">
        <f t="shared" ref="GZ698" si="2378">GY698/(GY698+HA698+HC698+HE698)</f>
        <v>0.88888888888888884</v>
      </c>
      <c r="HA698" s="224">
        <f>COUNTIF(GG698:GX698,"1")</f>
        <v>2</v>
      </c>
      <c r="HB698" s="225">
        <f t="shared" ref="HB698" si="2379">HA698/(GY698+HA698+HC698+HE698)</f>
        <v>0.1111111111111111</v>
      </c>
      <c r="HC698" s="224">
        <f>COUNTIF(GG698:GX698,"0")</f>
        <v>0</v>
      </c>
      <c r="HD698" s="225">
        <f t="shared" ref="HD698" si="2380">HC698/(GY698+HA698+HC698+HE698)</f>
        <v>0</v>
      </c>
      <c r="HE698" s="224">
        <f>COUNTIF(GG698:GX698,"KĐG")</f>
        <v>0</v>
      </c>
      <c r="HF698" s="225">
        <f t="shared" ref="HF698" si="2381">HE698/(GY698+HA698+HC698+HE698)</f>
        <v>0</v>
      </c>
      <c r="HG698" s="226">
        <f t="shared" ref="HG698" si="2382">(((GY698*2)+(HA698*1)+(HC698*0)))/(GY698+HA698+HC698)</f>
        <v>1.8888888888888888</v>
      </c>
      <c r="HH698" s="169" t="str">
        <f t="shared" ref="HH698" si="2383">IF(HF698&gt;=50%,"KĐG",IF(HG698&gt;=1.6,"ĐMT",IF(HG698&gt;=1,"CCG","CĐ")))</f>
        <v>ĐMT</v>
      </c>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130"/>
      <c r="LE698" s="130"/>
      <c r="LF698" s="130"/>
      <c r="LG698" s="130"/>
      <c r="LH698" s="130"/>
      <c r="LI698" s="130"/>
      <c r="LJ698" s="130"/>
      <c r="LK698" s="130"/>
      <c r="LL698" s="130"/>
      <c r="LM698" s="130"/>
      <c r="LN698" s="130"/>
      <c r="LO698" s="130"/>
      <c r="LP698" s="130"/>
      <c r="LQ698" s="130"/>
      <c r="LR698" s="130"/>
      <c r="LS698" s="130"/>
      <c r="LT698" s="130"/>
      <c r="LU698" s="130"/>
      <c r="LV698" s="130"/>
      <c r="LW698" s="130"/>
      <c r="LX698" s="135"/>
      <c r="LY698" s="30"/>
      <c r="LZ698" s="30"/>
      <c r="MA698" s="30"/>
      <c r="MB698" s="30"/>
      <c r="MC698" s="30"/>
      <c r="MD698" s="30"/>
      <c r="ME698" s="30"/>
      <c r="MF698" s="30"/>
      <c r="MG698" s="30"/>
      <c r="MH698" s="30"/>
      <c r="MI698" s="30"/>
      <c r="MJ698" s="30"/>
      <c r="MK698" s="30"/>
      <c r="ML698" s="30"/>
      <c r="MM698" s="30"/>
      <c r="MN698" s="30"/>
      <c r="MO698" s="30"/>
      <c r="MP698" s="30"/>
      <c r="MQ698" s="30"/>
      <c r="MR698" s="30"/>
      <c r="MS698" s="30"/>
      <c r="MT698" s="30"/>
      <c r="MU698" s="30"/>
      <c r="MV698" s="30"/>
      <c r="MW698" s="30"/>
      <c r="MX698" s="30"/>
      <c r="MY698" s="30"/>
      <c r="MZ698" s="30"/>
      <c r="NA698" s="30"/>
      <c r="NB698" s="30"/>
      <c r="NC698" s="135"/>
      <c r="ND698" s="30"/>
      <c r="NE698" s="30"/>
      <c r="NF698" s="30"/>
      <c r="NG698" s="30"/>
      <c r="NH698" s="30"/>
      <c r="NI698" s="30"/>
      <c r="NJ698" s="30"/>
      <c r="NK698" s="30"/>
      <c r="NL698" s="30"/>
      <c r="NM698" s="30"/>
      <c r="NN698" s="30"/>
      <c r="NO698" s="30"/>
      <c r="NP698" s="30"/>
      <c r="NQ698" s="30"/>
      <c r="NR698" s="30"/>
      <c r="NS698" s="30"/>
      <c r="NT698" s="30"/>
      <c r="NU698" s="30"/>
      <c r="NV698" s="30"/>
      <c r="NW698" s="30"/>
      <c r="NX698" s="30"/>
      <c r="NY698" s="30"/>
      <c r="NZ698" s="30"/>
      <c r="OA698" s="30"/>
      <c r="OB698" s="30"/>
      <c r="OC698" s="30"/>
      <c r="OD698" s="30"/>
      <c r="OE698" s="30"/>
      <c r="OF698" s="30"/>
      <c r="OG698" s="30"/>
      <c r="OH698" s="30"/>
      <c r="OI698" s="30"/>
      <c r="OJ698" s="30"/>
      <c r="OK698" s="30"/>
      <c r="OL698" s="30"/>
      <c r="OM698" s="30">
        <f t="shared" si="2305"/>
        <v>1</v>
      </c>
      <c r="ON698" s="98"/>
    </row>
    <row r="699" spans="1:404" ht="34.5" customHeight="1">
      <c r="A699" s="317"/>
      <c r="B699" s="98">
        <v>182</v>
      </c>
      <c r="C699" s="99" t="s">
        <v>485</v>
      </c>
      <c r="D699" s="97" t="s">
        <v>0</v>
      </c>
      <c r="E699" s="24" t="s">
        <v>490</v>
      </c>
      <c r="F699" s="97" t="s">
        <v>2</v>
      </c>
      <c r="G699" s="14"/>
      <c r="H699" s="99" t="s">
        <v>490</v>
      </c>
      <c r="I699" s="57" t="s">
        <v>1325</v>
      </c>
      <c r="J699" s="54" t="s">
        <v>552</v>
      </c>
      <c r="K699" s="30" t="s">
        <v>636</v>
      </c>
      <c r="L699" s="30" t="s">
        <v>957</v>
      </c>
      <c r="M699" s="29" t="s">
        <v>987</v>
      </c>
      <c r="N699" s="93" t="s">
        <v>639</v>
      </c>
      <c r="O699" s="301"/>
      <c r="P699" s="357"/>
      <c r="Q699" s="30"/>
      <c r="R699" s="30"/>
      <c r="S699" s="30"/>
      <c r="T699" s="30"/>
      <c r="U699" s="30"/>
      <c r="V699" s="30"/>
      <c r="W699" s="30" t="s">
        <v>27</v>
      </c>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130"/>
      <c r="CP699" s="130"/>
      <c r="CQ699" s="130"/>
      <c r="CR699" s="130"/>
      <c r="CS699" s="130"/>
      <c r="CT699" s="130"/>
      <c r="CU699" s="130"/>
      <c r="CV699" s="130"/>
      <c r="CW699" s="130"/>
      <c r="CX699" s="130"/>
      <c r="CY699" s="30"/>
      <c r="CZ699" s="30"/>
      <c r="DA699" s="30"/>
      <c r="DB699" s="30"/>
      <c r="DC699" s="30"/>
      <c r="DD699" s="30"/>
      <c r="DE699" s="30"/>
      <c r="DF699" s="30"/>
      <c r="DG699" s="30"/>
      <c r="DH699" s="135"/>
      <c r="DI699" s="30"/>
      <c r="DJ699" s="30"/>
      <c r="DK699" s="30"/>
      <c r="DL699" s="30"/>
      <c r="DM699" s="30"/>
      <c r="DN699" s="30"/>
      <c r="DO699" s="30"/>
      <c r="DP699" s="30"/>
      <c r="DQ699" s="30"/>
      <c r="DR699" s="135"/>
      <c r="DS699" s="30"/>
      <c r="DT699" s="30"/>
      <c r="DU699" s="30"/>
      <c r="DV699" s="130"/>
      <c r="DW699" s="130"/>
      <c r="DX699" s="130"/>
      <c r="DY699" s="130"/>
      <c r="DZ699" s="130"/>
      <c r="EA699" s="130"/>
      <c r="EB699" s="130"/>
      <c r="EC699" s="130"/>
      <c r="ED699" s="130"/>
      <c r="EE699" s="130"/>
      <c r="EF699" s="130"/>
      <c r="EG699" s="130"/>
      <c r="EH699" s="130"/>
      <c r="EI699" s="130"/>
      <c r="EJ699" s="130"/>
      <c r="EK699" s="130"/>
      <c r="EL699" s="130"/>
      <c r="EM699" s="130"/>
      <c r="EN699" s="130"/>
      <c r="EO699" s="130"/>
      <c r="EP699" s="30"/>
      <c r="EQ699" s="30"/>
      <c r="ER699" s="30"/>
      <c r="ES699" s="30"/>
      <c r="ET699" s="30"/>
      <c r="EU699" s="30"/>
      <c r="EV699" s="30"/>
      <c r="EW699" s="30"/>
      <c r="EX699" s="30"/>
      <c r="EY699" s="135"/>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152" t="s">
        <v>1068</v>
      </c>
      <c r="HJ699" s="152" t="s">
        <v>1068</v>
      </c>
      <c r="HK699" s="152" t="s">
        <v>1068</v>
      </c>
      <c r="HL699" s="152" t="s">
        <v>1068</v>
      </c>
      <c r="HM699" s="152" t="s">
        <v>1068</v>
      </c>
      <c r="HN699" s="30">
        <v>1</v>
      </c>
      <c r="HO699" s="30">
        <v>2</v>
      </c>
      <c r="HP699" s="30">
        <v>2</v>
      </c>
      <c r="HQ699" s="30">
        <v>2</v>
      </c>
      <c r="HR699" s="23">
        <v>1</v>
      </c>
      <c r="HS699" s="23">
        <v>1</v>
      </c>
      <c r="HT699" s="30">
        <v>2</v>
      </c>
      <c r="HU699" s="30">
        <v>1</v>
      </c>
      <c r="HV699" s="30">
        <v>2</v>
      </c>
      <c r="HW699" s="30">
        <v>2</v>
      </c>
      <c r="HX699" s="30">
        <v>2</v>
      </c>
      <c r="HY699" s="30">
        <v>2</v>
      </c>
      <c r="HZ699" s="30">
        <v>2</v>
      </c>
      <c r="IA699" s="23">
        <v>1</v>
      </c>
      <c r="IB699" s="30">
        <v>2</v>
      </c>
      <c r="IC699" s="30">
        <v>2</v>
      </c>
      <c r="ID699" s="30">
        <v>2</v>
      </c>
      <c r="IE699" s="30"/>
      <c r="IF699" s="30">
        <v>2</v>
      </c>
      <c r="IG699" s="234">
        <f>COUNTIF(HN699:IF699,"2")</f>
        <v>13</v>
      </c>
      <c r="IH699" s="235">
        <f t="shared" ref="IH699" si="2384">IG699/(IG699+II699+IK699+IM699)</f>
        <v>0.72222222222222221</v>
      </c>
      <c r="II699" s="234">
        <f>COUNTIF(HN699:IF699,"1")</f>
        <v>5</v>
      </c>
      <c r="IJ699" s="235">
        <f t="shared" ref="IJ699" si="2385">II699/(IG699+II699+IK699+IM699)</f>
        <v>0.27777777777777779</v>
      </c>
      <c r="IK699" s="234">
        <f>COUNTIF(HO699:IF699,"0")</f>
        <v>0</v>
      </c>
      <c r="IL699" s="235">
        <f t="shared" ref="IL699" si="2386">IK699/(IG699+II699+IK699+IM699)</f>
        <v>0</v>
      </c>
      <c r="IM699" s="234">
        <f>COUNTIF(HO699:IF699,"KĐG")</f>
        <v>0</v>
      </c>
      <c r="IN699" s="235">
        <f t="shared" ref="IN699" si="2387">IM699/(IG699+II699+IK699+IM699)</f>
        <v>0</v>
      </c>
      <c r="IO699" s="236">
        <f t="shared" ref="IO699" si="2388">(((IG699*2)+(II699*1)+(IK699*0)))/(IG699+II699+IK699)</f>
        <v>1.7222222222222223</v>
      </c>
      <c r="IP699" s="169" t="str">
        <f t="shared" ref="IP699" si="2389">IF(IN699&gt;=50%,"KĐG",IF(IO699&gt;=1.6,"ĐMT",IF(IO699&gt;=1,"CCG","CĐ")))</f>
        <v>ĐMT</v>
      </c>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c r="JW699" s="30"/>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130"/>
      <c r="LE699" s="130"/>
      <c r="LF699" s="130"/>
      <c r="LG699" s="130"/>
      <c r="LH699" s="130"/>
      <c r="LI699" s="130"/>
      <c r="LJ699" s="130"/>
      <c r="LK699" s="130"/>
      <c r="LL699" s="130"/>
      <c r="LM699" s="130"/>
      <c r="LN699" s="130"/>
      <c r="LO699" s="130"/>
      <c r="LP699" s="130"/>
      <c r="LQ699" s="130"/>
      <c r="LR699" s="130"/>
      <c r="LS699" s="130"/>
      <c r="LT699" s="130"/>
      <c r="LU699" s="130"/>
      <c r="LV699" s="130"/>
      <c r="LW699" s="130"/>
      <c r="LX699" s="135"/>
      <c r="LY699" s="30"/>
      <c r="LZ699" s="30"/>
      <c r="MA699" s="30"/>
      <c r="MB699" s="30"/>
      <c r="MC699" s="30"/>
      <c r="MD699" s="30"/>
      <c r="ME699" s="30"/>
      <c r="MF699" s="30"/>
      <c r="MG699" s="30"/>
      <c r="MH699" s="30"/>
      <c r="MI699" s="30"/>
      <c r="MJ699" s="30"/>
      <c r="MK699" s="30"/>
      <c r="ML699" s="30"/>
      <c r="MM699" s="30"/>
      <c r="MN699" s="30"/>
      <c r="MO699" s="30"/>
      <c r="MP699" s="30"/>
      <c r="MQ699" s="30"/>
      <c r="MR699" s="30"/>
      <c r="MS699" s="30"/>
      <c r="MT699" s="30"/>
      <c r="MU699" s="30"/>
      <c r="MV699" s="30"/>
      <c r="MW699" s="30"/>
      <c r="MX699" s="30"/>
      <c r="MY699" s="30"/>
      <c r="MZ699" s="30"/>
      <c r="NA699" s="30"/>
      <c r="NB699" s="30"/>
      <c r="NC699" s="135"/>
      <c r="ND699" s="30"/>
      <c r="NE699" s="30"/>
      <c r="NF699" s="30"/>
      <c r="NG699" s="30"/>
      <c r="NH699" s="30"/>
      <c r="NI699" s="30"/>
      <c r="NJ699" s="30"/>
      <c r="NK699" s="30"/>
      <c r="NL699" s="30"/>
      <c r="NM699" s="30"/>
      <c r="NN699" s="30"/>
      <c r="NO699" s="30"/>
      <c r="NP699" s="30"/>
      <c r="NQ699" s="30"/>
      <c r="NR699" s="30"/>
      <c r="NS699" s="30"/>
      <c r="NT699" s="30"/>
      <c r="NU699" s="30"/>
      <c r="NV699" s="30"/>
      <c r="NW699" s="30"/>
      <c r="NX699" s="30"/>
      <c r="NY699" s="30"/>
      <c r="NZ699" s="30"/>
      <c r="OA699" s="30"/>
      <c r="OB699" s="30"/>
      <c r="OC699" s="30"/>
      <c r="OD699" s="30"/>
      <c r="OE699" s="30"/>
      <c r="OF699" s="30"/>
      <c r="OG699" s="30"/>
      <c r="OH699" s="30"/>
      <c r="OI699" s="30"/>
      <c r="OJ699" s="30"/>
      <c r="OK699" s="30"/>
      <c r="OL699" s="30"/>
      <c r="OM699" s="30">
        <f t="shared" si="2305"/>
        <v>1</v>
      </c>
      <c r="ON699" s="51"/>
    </row>
    <row r="700" spans="1:404" ht="104.25" hidden="1" customHeight="1">
      <c r="A700" s="317"/>
      <c r="B700" s="98">
        <v>182</v>
      </c>
      <c r="C700" s="99" t="s">
        <v>485</v>
      </c>
      <c r="D700" s="97" t="s">
        <v>0</v>
      </c>
      <c r="E700" s="99" t="s">
        <v>491</v>
      </c>
      <c r="F700" s="97" t="s">
        <v>2</v>
      </c>
      <c r="G700" s="97"/>
      <c r="H700" s="99" t="s">
        <v>491</v>
      </c>
      <c r="I700" s="57" t="s">
        <v>910</v>
      </c>
      <c r="J700" s="100"/>
      <c r="K700" s="30" t="s">
        <v>636</v>
      </c>
      <c r="L700" s="30" t="s">
        <v>957</v>
      </c>
      <c r="M700" s="29" t="s">
        <v>987</v>
      </c>
      <c r="N700" s="93" t="s">
        <v>639</v>
      </c>
      <c r="O700" s="302"/>
      <c r="P700" s="100"/>
      <c r="Q700" s="30"/>
      <c r="R700" s="30"/>
      <c r="S700" s="30"/>
      <c r="T700" s="30"/>
      <c r="U700" s="30"/>
      <c r="V700" s="30"/>
      <c r="W700" s="30"/>
      <c r="X700" s="30" t="s">
        <v>27</v>
      </c>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130"/>
      <c r="CP700" s="130"/>
      <c r="CQ700" s="130"/>
      <c r="CR700" s="130"/>
      <c r="CS700" s="130"/>
      <c r="CT700" s="130"/>
      <c r="CU700" s="130"/>
      <c r="CV700" s="130"/>
      <c r="CW700" s="130"/>
      <c r="CX700" s="130"/>
      <c r="CY700" s="30"/>
      <c r="CZ700" s="30"/>
      <c r="DA700" s="30"/>
      <c r="DB700" s="30"/>
      <c r="DC700" s="30"/>
      <c r="DD700" s="30"/>
      <c r="DE700" s="30"/>
      <c r="DF700" s="30"/>
      <c r="DG700" s="30"/>
      <c r="DH700" s="135"/>
      <c r="DI700" s="30"/>
      <c r="DJ700" s="30"/>
      <c r="DK700" s="30"/>
      <c r="DL700" s="30"/>
      <c r="DM700" s="30"/>
      <c r="DN700" s="30"/>
      <c r="DO700" s="30"/>
      <c r="DP700" s="30"/>
      <c r="DQ700" s="30"/>
      <c r="DR700" s="135"/>
      <c r="DS700" s="30"/>
      <c r="DT700" s="30"/>
      <c r="DU700" s="30"/>
      <c r="DV700" s="130"/>
      <c r="DW700" s="130"/>
      <c r="DX700" s="130"/>
      <c r="DY700" s="130"/>
      <c r="DZ700" s="130"/>
      <c r="EA700" s="130"/>
      <c r="EB700" s="130"/>
      <c r="EC700" s="130"/>
      <c r="ED700" s="130"/>
      <c r="EE700" s="130"/>
      <c r="EF700" s="130"/>
      <c r="EG700" s="130"/>
      <c r="EH700" s="130"/>
      <c r="EI700" s="130"/>
      <c r="EJ700" s="130"/>
      <c r="EK700" s="130"/>
      <c r="EL700" s="130"/>
      <c r="EM700" s="130"/>
      <c r="EN700" s="130"/>
      <c r="EO700" s="130"/>
      <c r="EP700" s="30"/>
      <c r="EQ700" s="30"/>
      <c r="ER700" s="30"/>
      <c r="ES700" s="30"/>
      <c r="ET700" s="30"/>
      <c r="EU700" s="30"/>
      <c r="EV700" s="30"/>
      <c r="EW700" s="30"/>
      <c r="EX700" s="30"/>
      <c r="EY700" s="135"/>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130"/>
      <c r="LE700" s="130"/>
      <c r="LF700" s="130"/>
      <c r="LG700" s="130"/>
      <c r="LH700" s="130"/>
      <c r="LI700" s="130"/>
      <c r="LJ700" s="130"/>
      <c r="LK700" s="130"/>
      <c r="LL700" s="130"/>
      <c r="LM700" s="130"/>
      <c r="LN700" s="130"/>
      <c r="LO700" s="130"/>
      <c r="LP700" s="130"/>
      <c r="LQ700" s="130"/>
      <c r="LR700" s="130"/>
      <c r="LS700" s="130"/>
      <c r="LT700" s="130"/>
      <c r="LU700" s="130"/>
      <c r="LV700" s="130"/>
      <c r="LW700" s="130"/>
      <c r="LX700" s="135"/>
      <c r="LY700" s="30"/>
      <c r="LZ700" s="30"/>
      <c r="MA700" s="30"/>
      <c r="MB700" s="30"/>
      <c r="MC700" s="30"/>
      <c r="MD700" s="30"/>
      <c r="ME700" s="30"/>
      <c r="MF700" s="30"/>
      <c r="MG700" s="30"/>
      <c r="MH700" s="30"/>
      <c r="MI700" s="30"/>
      <c r="MJ700" s="30"/>
      <c r="MK700" s="30"/>
      <c r="ML700" s="30"/>
      <c r="MM700" s="30"/>
      <c r="MN700" s="30"/>
      <c r="MO700" s="30"/>
      <c r="MP700" s="30"/>
      <c r="MQ700" s="30"/>
      <c r="MR700" s="30"/>
      <c r="MS700" s="30"/>
      <c r="MT700" s="30"/>
      <c r="MU700" s="30"/>
      <c r="MV700" s="30"/>
      <c r="MW700" s="30"/>
      <c r="MX700" s="30"/>
      <c r="MY700" s="30"/>
      <c r="MZ700" s="30"/>
      <c r="NA700" s="30"/>
      <c r="NB700" s="30"/>
      <c r="NC700" s="135"/>
      <c r="ND700" s="30"/>
      <c r="NE700" s="30"/>
      <c r="NF700" s="30"/>
      <c r="NG700" s="30"/>
      <c r="NH700" s="30"/>
      <c r="NI700" s="30"/>
      <c r="NJ700" s="30"/>
      <c r="NK700" s="30"/>
      <c r="NL700" s="30"/>
      <c r="NM700" s="30"/>
      <c r="NN700" s="30"/>
      <c r="NO700" s="30"/>
      <c r="NP700" s="30"/>
      <c r="NQ700" s="30"/>
      <c r="NR700" s="30"/>
      <c r="NS700" s="30"/>
      <c r="NT700" s="30"/>
      <c r="NU700" s="30"/>
      <c r="NV700" s="30"/>
      <c r="NW700" s="30"/>
      <c r="NX700" s="30"/>
      <c r="NY700" s="30"/>
      <c r="NZ700" s="30"/>
      <c r="OA700" s="30"/>
      <c r="OB700" s="30"/>
      <c r="OC700" s="30"/>
      <c r="OD700" s="30"/>
      <c r="OE700" s="30"/>
      <c r="OF700" s="30"/>
      <c r="OG700" s="30"/>
      <c r="OH700" s="30"/>
      <c r="OI700" s="30"/>
      <c r="OJ700" s="30"/>
      <c r="OK700" s="30"/>
      <c r="OL700" s="30"/>
      <c r="OM700" s="30">
        <f t="shared" si="2305"/>
        <v>1</v>
      </c>
      <c r="ON700" s="98"/>
    </row>
    <row r="701" spans="1:404" ht="104.25" hidden="1" customHeight="1">
      <c r="A701" s="317"/>
      <c r="B701" s="98">
        <v>182</v>
      </c>
      <c r="C701" s="99" t="s">
        <v>485</v>
      </c>
      <c r="D701" s="97" t="s">
        <v>0</v>
      </c>
      <c r="E701" s="99" t="s">
        <v>909</v>
      </c>
      <c r="F701" s="97" t="s">
        <v>2</v>
      </c>
      <c r="G701" s="97"/>
      <c r="H701" s="99" t="s">
        <v>909</v>
      </c>
      <c r="I701" s="57" t="s">
        <v>911</v>
      </c>
      <c r="J701" s="100"/>
      <c r="K701" s="30" t="s">
        <v>636</v>
      </c>
      <c r="L701" s="30" t="s">
        <v>957</v>
      </c>
      <c r="M701" s="29" t="s">
        <v>987</v>
      </c>
      <c r="N701" s="93" t="s">
        <v>639</v>
      </c>
      <c r="O701" s="105"/>
      <c r="P701" s="100"/>
      <c r="Q701" s="30"/>
      <c r="R701" s="30"/>
      <c r="S701" s="30"/>
      <c r="T701" s="30"/>
      <c r="U701" s="30"/>
      <c r="V701" s="30"/>
      <c r="W701" s="30"/>
      <c r="X701" s="30"/>
      <c r="Y701" s="30" t="s">
        <v>27</v>
      </c>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130"/>
      <c r="CP701" s="130"/>
      <c r="CQ701" s="130"/>
      <c r="CR701" s="130"/>
      <c r="CS701" s="130"/>
      <c r="CT701" s="130"/>
      <c r="CU701" s="130"/>
      <c r="CV701" s="130"/>
      <c r="CW701" s="130"/>
      <c r="CX701" s="130"/>
      <c r="CY701" s="30"/>
      <c r="CZ701" s="30"/>
      <c r="DA701" s="30"/>
      <c r="DB701" s="30"/>
      <c r="DC701" s="30"/>
      <c r="DD701" s="30"/>
      <c r="DE701" s="30"/>
      <c r="DF701" s="30"/>
      <c r="DG701" s="30"/>
      <c r="DH701" s="135"/>
      <c r="DI701" s="30"/>
      <c r="DJ701" s="30"/>
      <c r="DK701" s="30"/>
      <c r="DL701" s="30"/>
      <c r="DM701" s="30"/>
      <c r="DN701" s="30"/>
      <c r="DO701" s="30"/>
      <c r="DP701" s="30"/>
      <c r="DQ701" s="30"/>
      <c r="DR701" s="135"/>
      <c r="DS701" s="30"/>
      <c r="DT701" s="30"/>
      <c r="DU701" s="30"/>
      <c r="DV701" s="130"/>
      <c r="DW701" s="130"/>
      <c r="DX701" s="130"/>
      <c r="DY701" s="130"/>
      <c r="DZ701" s="130"/>
      <c r="EA701" s="130"/>
      <c r="EB701" s="130"/>
      <c r="EC701" s="130"/>
      <c r="ED701" s="130"/>
      <c r="EE701" s="130"/>
      <c r="EF701" s="130"/>
      <c r="EG701" s="130"/>
      <c r="EH701" s="130"/>
      <c r="EI701" s="130"/>
      <c r="EJ701" s="130"/>
      <c r="EK701" s="130"/>
      <c r="EL701" s="130"/>
      <c r="EM701" s="130"/>
      <c r="EN701" s="130"/>
      <c r="EO701" s="130"/>
      <c r="EP701" s="30"/>
      <c r="EQ701" s="30"/>
      <c r="ER701" s="30"/>
      <c r="ES701" s="30"/>
      <c r="ET701" s="30"/>
      <c r="EU701" s="30"/>
      <c r="EV701" s="30"/>
      <c r="EW701" s="30"/>
      <c r="EX701" s="30"/>
      <c r="EY701" s="135"/>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130"/>
      <c r="LE701" s="130"/>
      <c r="LF701" s="130"/>
      <c r="LG701" s="130"/>
      <c r="LH701" s="130"/>
      <c r="LI701" s="130"/>
      <c r="LJ701" s="130"/>
      <c r="LK701" s="130"/>
      <c r="LL701" s="130"/>
      <c r="LM701" s="130"/>
      <c r="LN701" s="130"/>
      <c r="LO701" s="130"/>
      <c r="LP701" s="130"/>
      <c r="LQ701" s="130"/>
      <c r="LR701" s="130"/>
      <c r="LS701" s="130"/>
      <c r="LT701" s="130"/>
      <c r="LU701" s="130"/>
      <c r="LV701" s="130"/>
      <c r="LW701" s="130"/>
      <c r="LX701" s="135"/>
      <c r="LY701" s="30"/>
      <c r="LZ701" s="30"/>
      <c r="MA701" s="30"/>
      <c r="MB701" s="30"/>
      <c r="MC701" s="30"/>
      <c r="MD701" s="30"/>
      <c r="ME701" s="30"/>
      <c r="MF701" s="30"/>
      <c r="MG701" s="30"/>
      <c r="MH701" s="30"/>
      <c r="MI701" s="30"/>
      <c r="MJ701" s="30"/>
      <c r="MK701" s="30"/>
      <c r="ML701" s="30"/>
      <c r="MM701" s="30"/>
      <c r="MN701" s="30"/>
      <c r="MO701" s="30"/>
      <c r="MP701" s="30"/>
      <c r="MQ701" s="30"/>
      <c r="MR701" s="30"/>
      <c r="MS701" s="30"/>
      <c r="MT701" s="30"/>
      <c r="MU701" s="30"/>
      <c r="MV701" s="30"/>
      <c r="MW701" s="30"/>
      <c r="MX701" s="30"/>
      <c r="MY701" s="30"/>
      <c r="MZ701" s="30"/>
      <c r="NA701" s="30"/>
      <c r="NB701" s="30"/>
      <c r="NC701" s="135"/>
      <c r="ND701" s="30"/>
      <c r="NE701" s="30"/>
      <c r="NF701" s="30"/>
      <c r="NG701" s="30"/>
      <c r="NH701" s="30"/>
      <c r="NI701" s="30"/>
      <c r="NJ701" s="30"/>
      <c r="NK701" s="30"/>
      <c r="NL701" s="30"/>
      <c r="NM701" s="30"/>
      <c r="NN701" s="30"/>
      <c r="NO701" s="30"/>
      <c r="NP701" s="30"/>
      <c r="NQ701" s="30"/>
      <c r="NR701" s="30"/>
      <c r="NS701" s="30"/>
      <c r="NT701" s="30"/>
      <c r="NU701" s="30"/>
      <c r="NV701" s="30"/>
      <c r="NW701" s="30"/>
      <c r="NX701" s="30"/>
      <c r="NY701" s="30"/>
      <c r="NZ701" s="30"/>
      <c r="OA701" s="30"/>
      <c r="OB701" s="30"/>
      <c r="OC701" s="30"/>
      <c r="OD701" s="30"/>
      <c r="OE701" s="30"/>
      <c r="OF701" s="30"/>
      <c r="OG701" s="30"/>
      <c r="OH701" s="30"/>
      <c r="OI701" s="30"/>
      <c r="OJ701" s="30"/>
      <c r="OK701" s="30"/>
      <c r="OL701" s="30"/>
      <c r="OM701" s="30">
        <f t="shared" si="2305"/>
        <v>1</v>
      </c>
      <c r="ON701" s="98"/>
    </row>
    <row r="702" spans="1:404" ht="40.5" hidden="1" customHeight="1">
      <c r="A702" s="317">
        <v>583</v>
      </c>
      <c r="B702" s="28">
        <v>183</v>
      </c>
      <c r="C702" s="89" t="s">
        <v>492</v>
      </c>
      <c r="D702" s="29" t="s">
        <v>0</v>
      </c>
      <c r="E702" s="89" t="s">
        <v>912</v>
      </c>
      <c r="F702" s="109" t="s">
        <v>2</v>
      </c>
      <c r="G702" s="29"/>
      <c r="H702" s="89" t="s">
        <v>912</v>
      </c>
      <c r="I702" s="57" t="s">
        <v>1108</v>
      </c>
      <c r="J702" s="54"/>
      <c r="K702" s="30" t="s">
        <v>958</v>
      </c>
      <c r="L702" s="30" t="s">
        <v>957</v>
      </c>
      <c r="M702" s="29" t="s">
        <v>987</v>
      </c>
      <c r="N702" s="93" t="s">
        <v>639</v>
      </c>
      <c r="O702" s="300" t="s">
        <v>27</v>
      </c>
      <c r="P702" s="54"/>
      <c r="Q702" s="30" t="s">
        <v>27</v>
      </c>
      <c r="R702" s="30"/>
      <c r="S702" s="30"/>
      <c r="T702" s="30"/>
      <c r="U702" s="30"/>
      <c r="V702" s="30"/>
      <c r="W702" s="30"/>
      <c r="X702" s="30"/>
      <c r="Y702" s="30"/>
      <c r="Z702" s="30"/>
      <c r="AA702" s="30"/>
      <c r="AB702" s="152" t="s">
        <v>1068</v>
      </c>
      <c r="AC702" s="152" t="s">
        <v>1068</v>
      </c>
      <c r="AD702" s="152" t="s">
        <v>1068</v>
      </c>
      <c r="AE702" s="30">
        <v>2</v>
      </c>
      <c r="AF702" s="30">
        <v>2</v>
      </c>
      <c r="AG702" s="30">
        <v>2</v>
      </c>
      <c r="AH702" s="30">
        <v>2</v>
      </c>
      <c r="AI702" s="23">
        <v>2</v>
      </c>
      <c r="AJ702" s="23">
        <v>2</v>
      </c>
      <c r="AK702" s="30">
        <v>2</v>
      </c>
      <c r="AL702" s="30">
        <v>1</v>
      </c>
      <c r="AM702" s="30">
        <v>2</v>
      </c>
      <c r="AN702" s="30">
        <v>2</v>
      </c>
      <c r="AO702" s="30">
        <v>2</v>
      </c>
      <c r="AP702" s="23">
        <v>2</v>
      </c>
      <c r="AQ702" s="30">
        <v>2</v>
      </c>
      <c r="AR702" s="23">
        <v>1</v>
      </c>
      <c r="AS702" s="30">
        <v>2</v>
      </c>
      <c r="AT702" s="30">
        <v>1</v>
      </c>
      <c r="AU702" s="30">
        <v>2</v>
      </c>
      <c r="AV702" s="30">
        <v>2</v>
      </c>
      <c r="AW702" s="173">
        <f>COUNTIF(AE702:AV702,"2")</f>
        <v>15</v>
      </c>
      <c r="AX702" s="174">
        <f t="shared" ref="AX702" si="2390">AW702/(AW702+AY702+BA702+BC702)</f>
        <v>0.83333333333333337</v>
      </c>
      <c r="AY702" s="173">
        <f>COUNTIF(AE702:AV702,"1")</f>
        <v>3</v>
      </c>
      <c r="AZ702" s="174">
        <f t="shared" ref="AZ702" si="2391">AY702/(AW702+AY702+BA702+BC702)</f>
        <v>0.16666666666666666</v>
      </c>
      <c r="BA702" s="173">
        <f>COUNTIF(AE702:AV702,"0")</f>
        <v>0</v>
      </c>
      <c r="BB702" s="174">
        <f t="shared" ref="BB702" si="2392">BA702/(AW702+AY702+BA702+BC702)</f>
        <v>0</v>
      </c>
      <c r="BC702" s="173">
        <f>COUNTIF(AE702:AV702,"KĐG")</f>
        <v>0</v>
      </c>
      <c r="BD702" s="174">
        <f t="shared" ref="BD702" si="2393">BC702/(AW702+AY702+BA702+BC702)</f>
        <v>0</v>
      </c>
      <c r="BE702" s="175">
        <f t="shared" ref="BE702" si="2394">(((AW702*2)+(AY702*1)+(BA702*0)))/(AW702+AY702+BA702)</f>
        <v>1.8333333333333333</v>
      </c>
      <c r="BF702" s="169" t="str">
        <f t="shared" ref="BF702" si="2395">IF(BD702&gt;=50%,"KĐG",IF(BE702&gt;=1.6,"ĐMT",IF(BE702&gt;=1,"CCG","CĐ")))</f>
        <v>ĐMT</v>
      </c>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130"/>
      <c r="CP702" s="130"/>
      <c r="CQ702" s="130"/>
      <c r="CR702" s="130"/>
      <c r="CS702" s="130"/>
      <c r="CT702" s="130"/>
      <c r="CU702" s="130"/>
      <c r="CV702" s="130"/>
      <c r="CW702" s="130"/>
      <c r="CX702" s="130"/>
      <c r="CY702" s="30"/>
      <c r="CZ702" s="30"/>
      <c r="DA702" s="30"/>
      <c r="DB702" s="30"/>
      <c r="DC702" s="30"/>
      <c r="DD702" s="30"/>
      <c r="DE702" s="30"/>
      <c r="DF702" s="30"/>
      <c r="DG702" s="30"/>
      <c r="DH702" s="135"/>
      <c r="DI702" s="30"/>
      <c r="DJ702" s="30"/>
      <c r="DK702" s="30"/>
      <c r="DL702" s="30"/>
      <c r="DM702" s="30"/>
      <c r="DN702" s="30"/>
      <c r="DO702" s="30"/>
      <c r="DP702" s="30"/>
      <c r="DQ702" s="30"/>
      <c r="DR702" s="135"/>
      <c r="DS702" s="30"/>
      <c r="DT702" s="30"/>
      <c r="DU702" s="30"/>
      <c r="DV702" s="130"/>
      <c r="DW702" s="130"/>
      <c r="DX702" s="130"/>
      <c r="DY702" s="130"/>
      <c r="DZ702" s="130"/>
      <c r="EA702" s="130"/>
      <c r="EB702" s="130"/>
      <c r="EC702" s="130"/>
      <c r="ED702" s="130"/>
      <c r="EE702" s="130"/>
      <c r="EF702" s="130"/>
      <c r="EG702" s="130"/>
      <c r="EH702" s="130"/>
      <c r="EI702" s="130"/>
      <c r="EJ702" s="130"/>
      <c r="EK702" s="130"/>
      <c r="EL702" s="130"/>
      <c r="EM702" s="130"/>
      <c r="EN702" s="130"/>
      <c r="EO702" s="130"/>
      <c r="EP702" s="30"/>
      <c r="EQ702" s="30"/>
      <c r="ER702" s="30"/>
      <c r="ES702" s="30"/>
      <c r="ET702" s="30"/>
      <c r="EU702" s="30"/>
      <c r="EV702" s="30"/>
      <c r="EW702" s="30"/>
      <c r="EX702" s="30"/>
      <c r="EY702" s="135"/>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130"/>
      <c r="LE702" s="130"/>
      <c r="LF702" s="130"/>
      <c r="LG702" s="130"/>
      <c r="LH702" s="130"/>
      <c r="LI702" s="130"/>
      <c r="LJ702" s="130"/>
      <c r="LK702" s="130"/>
      <c r="LL702" s="130"/>
      <c r="LM702" s="130"/>
      <c r="LN702" s="130"/>
      <c r="LO702" s="130"/>
      <c r="LP702" s="130"/>
      <c r="LQ702" s="130"/>
      <c r="LR702" s="130"/>
      <c r="LS702" s="130"/>
      <c r="LT702" s="130"/>
      <c r="LU702" s="130"/>
      <c r="LV702" s="130"/>
      <c r="LW702" s="130"/>
      <c r="LX702" s="135"/>
      <c r="LY702" s="30"/>
      <c r="LZ702" s="30"/>
      <c r="MA702" s="30"/>
      <c r="MB702" s="30"/>
      <c r="MC702" s="30"/>
      <c r="MD702" s="30"/>
      <c r="ME702" s="30"/>
      <c r="MF702" s="30"/>
      <c r="MG702" s="30"/>
      <c r="MH702" s="30"/>
      <c r="MI702" s="30"/>
      <c r="MJ702" s="30"/>
      <c r="MK702" s="30"/>
      <c r="ML702" s="30"/>
      <c r="MM702" s="30"/>
      <c r="MN702" s="30"/>
      <c r="MO702" s="30"/>
      <c r="MP702" s="30"/>
      <c r="MQ702" s="30"/>
      <c r="MR702" s="30"/>
      <c r="MS702" s="30"/>
      <c r="MT702" s="30"/>
      <c r="MU702" s="30"/>
      <c r="MV702" s="30"/>
      <c r="MW702" s="30"/>
      <c r="MX702" s="30"/>
      <c r="MY702" s="30"/>
      <c r="MZ702" s="30"/>
      <c r="NA702" s="30"/>
      <c r="NB702" s="30"/>
      <c r="NC702" s="135"/>
      <c r="ND702" s="30"/>
      <c r="NE702" s="30"/>
      <c r="NF702" s="30"/>
      <c r="NG702" s="30"/>
      <c r="NH702" s="30"/>
      <c r="NI702" s="30"/>
      <c r="NJ702" s="30"/>
      <c r="NK702" s="30"/>
      <c r="NL702" s="30"/>
      <c r="NM702" s="30"/>
      <c r="NN702" s="30"/>
      <c r="NO702" s="30"/>
      <c r="NP702" s="30"/>
      <c r="NQ702" s="30"/>
      <c r="NR702" s="30"/>
      <c r="NS702" s="30"/>
      <c r="NT702" s="30"/>
      <c r="NU702" s="30"/>
      <c r="NV702" s="30"/>
      <c r="NW702" s="30"/>
      <c r="NX702" s="30"/>
      <c r="NY702" s="30"/>
      <c r="NZ702" s="30"/>
      <c r="OA702" s="30"/>
      <c r="OB702" s="30"/>
      <c r="OC702" s="30"/>
      <c r="OD702" s="30"/>
      <c r="OE702" s="30"/>
      <c r="OF702" s="30"/>
      <c r="OG702" s="30"/>
      <c r="OH702" s="30"/>
      <c r="OI702" s="30"/>
      <c r="OJ702" s="30"/>
      <c r="OK702" s="30"/>
      <c r="OL702" s="30"/>
      <c r="OM702" s="30">
        <f t="shared" si="2305"/>
        <v>1</v>
      </c>
      <c r="ON702" s="121"/>
    </row>
    <row r="703" spans="1:404" ht="34.5" hidden="1" customHeight="1">
      <c r="A703" s="317"/>
      <c r="B703" s="28">
        <v>183</v>
      </c>
      <c r="C703" s="89" t="s">
        <v>492</v>
      </c>
      <c r="D703" s="29" t="s">
        <v>0</v>
      </c>
      <c r="E703" s="89" t="s">
        <v>493</v>
      </c>
      <c r="F703" s="109" t="s">
        <v>2</v>
      </c>
      <c r="G703" s="29"/>
      <c r="H703" s="89" t="s">
        <v>493</v>
      </c>
      <c r="I703" s="57" t="s">
        <v>926</v>
      </c>
      <c r="J703" s="105"/>
      <c r="K703" s="30" t="s">
        <v>958</v>
      </c>
      <c r="L703" s="30" t="s">
        <v>957</v>
      </c>
      <c r="M703" s="29" t="s">
        <v>987</v>
      </c>
      <c r="N703" s="93" t="s">
        <v>639</v>
      </c>
      <c r="O703" s="301"/>
      <c r="P703" s="105"/>
      <c r="Q703" s="30"/>
      <c r="R703" s="30" t="s">
        <v>27</v>
      </c>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152" t="s">
        <v>1068</v>
      </c>
      <c r="BH703" s="152" t="s">
        <v>1068</v>
      </c>
      <c r="BI703" s="152" t="s">
        <v>1068</v>
      </c>
      <c r="BJ703" s="30">
        <v>2</v>
      </c>
      <c r="BK703" s="30">
        <v>2</v>
      </c>
      <c r="BL703" s="30">
        <v>2</v>
      </c>
      <c r="BM703" s="30">
        <v>2</v>
      </c>
      <c r="BN703" s="23">
        <v>1</v>
      </c>
      <c r="BO703" s="23">
        <v>2</v>
      </c>
      <c r="BP703" s="30">
        <v>2</v>
      </c>
      <c r="BQ703" s="30">
        <v>2</v>
      </c>
      <c r="BR703" s="30">
        <v>2</v>
      </c>
      <c r="BS703" s="30">
        <v>2</v>
      </c>
      <c r="BT703" s="30">
        <v>2</v>
      </c>
      <c r="BU703" s="23">
        <v>2</v>
      </c>
      <c r="BV703" s="30">
        <v>2</v>
      </c>
      <c r="BW703" s="23">
        <v>1</v>
      </c>
      <c r="BX703" s="30">
        <v>2</v>
      </c>
      <c r="BY703" s="30">
        <v>2</v>
      </c>
      <c r="BZ703" s="30">
        <v>2</v>
      </c>
      <c r="CA703" s="30">
        <v>1</v>
      </c>
      <c r="CB703" s="30"/>
      <c r="CC703" s="185">
        <f>COUNTIF(BJ703:CA703,"2")</f>
        <v>15</v>
      </c>
      <c r="CD703" s="186">
        <f t="shared" ref="CD703" si="2396">CC703/(CC703+CE703+CG703+CI703)</f>
        <v>0.83333333333333337</v>
      </c>
      <c r="CE703" s="185">
        <f>COUNTIF(BJ703:CA703,"1")</f>
        <v>3</v>
      </c>
      <c r="CF703" s="186">
        <f t="shared" ref="CF703" si="2397">CE703/(CC703+CE703+CG703+CI703)</f>
        <v>0.16666666666666666</v>
      </c>
      <c r="CG703" s="185">
        <f>COUNTIF(BJ703:CA703,"0")</f>
        <v>0</v>
      </c>
      <c r="CH703" s="186">
        <f t="shared" ref="CH703" si="2398">CG703/(CC703+CE703+CG703+CI703)</f>
        <v>0</v>
      </c>
      <c r="CI703" s="185">
        <f>COUNTIF(BJ703:CA703,"KĐG")</f>
        <v>0</v>
      </c>
      <c r="CJ703" s="186">
        <f t="shared" ref="CJ703" si="2399">CI703/(CC703+CE703+CG703+CI703)</f>
        <v>0</v>
      </c>
      <c r="CK703" s="187">
        <f t="shared" ref="CK703" si="2400">(((CC703*2)+(CE703*1)+(CG703*0)))/(CC703+CE703+CG703)</f>
        <v>1.8333333333333333</v>
      </c>
      <c r="CL703" s="169" t="str">
        <f t="shared" ref="CL703" si="2401">IF(CJ703&gt;=50%,"KĐG",IF(CK703&gt;=1.6,"ĐMT",IF(CK703&gt;=1,"CCG","CĐ")))</f>
        <v>ĐMT</v>
      </c>
      <c r="CM703" s="30"/>
      <c r="CN703" s="30"/>
      <c r="CO703" s="130"/>
      <c r="CP703" s="130"/>
      <c r="CQ703" s="130"/>
      <c r="CR703" s="130"/>
      <c r="CS703" s="130"/>
      <c r="CT703" s="130"/>
      <c r="CU703" s="130"/>
      <c r="CV703" s="130"/>
      <c r="CW703" s="130"/>
      <c r="CX703" s="130"/>
      <c r="CY703" s="30"/>
      <c r="CZ703" s="30"/>
      <c r="DA703" s="30"/>
      <c r="DB703" s="30"/>
      <c r="DC703" s="30"/>
      <c r="DD703" s="30"/>
      <c r="DE703" s="30"/>
      <c r="DF703" s="30"/>
      <c r="DG703" s="30"/>
      <c r="DH703" s="135"/>
      <c r="DI703" s="30"/>
      <c r="DJ703" s="30"/>
      <c r="DK703" s="30"/>
      <c r="DL703" s="30"/>
      <c r="DM703" s="30"/>
      <c r="DN703" s="30"/>
      <c r="DO703" s="30"/>
      <c r="DP703" s="30"/>
      <c r="DQ703" s="30"/>
      <c r="DR703" s="135"/>
      <c r="DS703" s="30"/>
      <c r="DT703" s="30"/>
      <c r="DU703" s="30"/>
      <c r="DV703" s="130"/>
      <c r="DW703" s="130"/>
      <c r="DX703" s="130"/>
      <c r="DY703" s="130"/>
      <c r="DZ703" s="130"/>
      <c r="EA703" s="130"/>
      <c r="EB703" s="130"/>
      <c r="EC703" s="130"/>
      <c r="ED703" s="130"/>
      <c r="EE703" s="130"/>
      <c r="EF703" s="130"/>
      <c r="EG703" s="130"/>
      <c r="EH703" s="130"/>
      <c r="EI703" s="130"/>
      <c r="EJ703" s="130"/>
      <c r="EK703" s="130"/>
      <c r="EL703" s="130"/>
      <c r="EM703" s="130"/>
      <c r="EN703" s="130"/>
      <c r="EO703" s="130"/>
      <c r="EP703" s="30"/>
      <c r="EQ703" s="30"/>
      <c r="ER703" s="30"/>
      <c r="ES703" s="30"/>
      <c r="ET703" s="30"/>
      <c r="EU703" s="30"/>
      <c r="EV703" s="30"/>
      <c r="EW703" s="30"/>
      <c r="EX703" s="30"/>
      <c r="EY703" s="135"/>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c r="JW703" s="30"/>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130"/>
      <c r="LE703" s="130"/>
      <c r="LF703" s="130"/>
      <c r="LG703" s="130"/>
      <c r="LH703" s="130"/>
      <c r="LI703" s="130"/>
      <c r="LJ703" s="130"/>
      <c r="LK703" s="130"/>
      <c r="LL703" s="130"/>
      <c r="LM703" s="130"/>
      <c r="LN703" s="130"/>
      <c r="LO703" s="130"/>
      <c r="LP703" s="130"/>
      <c r="LQ703" s="130"/>
      <c r="LR703" s="130"/>
      <c r="LS703" s="130"/>
      <c r="LT703" s="130"/>
      <c r="LU703" s="130"/>
      <c r="LV703" s="130"/>
      <c r="LW703" s="130"/>
      <c r="LX703" s="135"/>
      <c r="LY703" s="30"/>
      <c r="LZ703" s="30"/>
      <c r="MA703" s="30"/>
      <c r="MB703" s="30"/>
      <c r="MC703" s="30"/>
      <c r="MD703" s="30"/>
      <c r="ME703" s="30"/>
      <c r="MF703" s="30"/>
      <c r="MG703" s="30"/>
      <c r="MH703" s="30"/>
      <c r="MI703" s="30"/>
      <c r="MJ703" s="30"/>
      <c r="MK703" s="30"/>
      <c r="ML703" s="30"/>
      <c r="MM703" s="30"/>
      <c r="MN703" s="30"/>
      <c r="MO703" s="30"/>
      <c r="MP703" s="30"/>
      <c r="MQ703" s="30"/>
      <c r="MR703" s="30"/>
      <c r="MS703" s="30"/>
      <c r="MT703" s="30"/>
      <c r="MU703" s="30"/>
      <c r="MV703" s="30"/>
      <c r="MW703" s="30"/>
      <c r="MX703" s="30"/>
      <c r="MY703" s="30"/>
      <c r="MZ703" s="30"/>
      <c r="NA703" s="30"/>
      <c r="NB703" s="30"/>
      <c r="NC703" s="135"/>
      <c r="ND703" s="30"/>
      <c r="NE703" s="30"/>
      <c r="NF703" s="30"/>
      <c r="NG703" s="30"/>
      <c r="NH703" s="30"/>
      <c r="NI703" s="30"/>
      <c r="NJ703" s="30"/>
      <c r="NK703" s="30"/>
      <c r="NL703" s="30"/>
      <c r="NM703" s="30"/>
      <c r="NN703" s="30"/>
      <c r="NO703" s="30"/>
      <c r="NP703" s="30"/>
      <c r="NQ703" s="30"/>
      <c r="NR703" s="30"/>
      <c r="NS703" s="30"/>
      <c r="NT703" s="30"/>
      <c r="NU703" s="30"/>
      <c r="NV703" s="30"/>
      <c r="NW703" s="30"/>
      <c r="NX703" s="30"/>
      <c r="NY703" s="30"/>
      <c r="NZ703" s="30"/>
      <c r="OA703" s="30"/>
      <c r="OB703" s="30"/>
      <c r="OC703" s="30"/>
      <c r="OD703" s="30"/>
      <c r="OE703" s="30"/>
      <c r="OF703" s="30"/>
      <c r="OG703" s="30"/>
      <c r="OH703" s="30"/>
      <c r="OI703" s="30"/>
      <c r="OJ703" s="30"/>
      <c r="OK703" s="30"/>
      <c r="OL703" s="30"/>
      <c r="OM703" s="30">
        <f t="shared" si="2305"/>
        <v>1</v>
      </c>
      <c r="ON703" s="107"/>
    </row>
    <row r="704" spans="1:404" ht="44.25" hidden="1" customHeight="1">
      <c r="A704" s="317"/>
      <c r="B704" s="28">
        <v>183</v>
      </c>
      <c r="C704" s="89" t="s">
        <v>492</v>
      </c>
      <c r="D704" s="29" t="s">
        <v>0</v>
      </c>
      <c r="E704" s="89" t="s">
        <v>913</v>
      </c>
      <c r="F704" s="109" t="s">
        <v>2</v>
      </c>
      <c r="G704" s="29"/>
      <c r="H704" s="89" t="s">
        <v>913</v>
      </c>
      <c r="I704" s="57" t="s">
        <v>1209</v>
      </c>
      <c r="J704" s="105"/>
      <c r="K704" s="30" t="s">
        <v>958</v>
      </c>
      <c r="L704" s="30" t="s">
        <v>957</v>
      </c>
      <c r="M704" s="29" t="s">
        <v>987</v>
      </c>
      <c r="N704" s="93" t="s">
        <v>639</v>
      </c>
      <c r="O704" s="301"/>
      <c r="P704" s="105"/>
      <c r="Q704" s="30"/>
      <c r="R704" s="30"/>
      <c r="S704" s="30" t="s">
        <v>27</v>
      </c>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152" t="s">
        <v>1068</v>
      </c>
      <c r="CN704" s="152" t="s">
        <v>1068</v>
      </c>
      <c r="CO704" s="152" t="s">
        <v>1068</v>
      </c>
      <c r="CP704" s="30">
        <v>2</v>
      </c>
      <c r="CQ704" s="30">
        <v>2</v>
      </c>
      <c r="CR704" s="30">
        <v>2</v>
      </c>
      <c r="CS704" s="30">
        <v>2</v>
      </c>
      <c r="CT704" s="23">
        <v>2</v>
      </c>
      <c r="CU704" s="23">
        <v>2</v>
      </c>
      <c r="CV704" s="30">
        <v>2</v>
      </c>
      <c r="CW704" s="30">
        <v>2</v>
      </c>
      <c r="CX704" s="30">
        <v>2</v>
      </c>
      <c r="CY704" s="30">
        <v>2</v>
      </c>
      <c r="CZ704" s="30">
        <v>2</v>
      </c>
      <c r="DA704" s="23">
        <v>2</v>
      </c>
      <c r="DB704" s="30">
        <v>2</v>
      </c>
      <c r="DC704" s="23">
        <v>1</v>
      </c>
      <c r="DD704" s="30">
        <v>2</v>
      </c>
      <c r="DE704" s="30">
        <v>2</v>
      </c>
      <c r="DF704" s="30">
        <v>2</v>
      </c>
      <c r="DG704" s="30"/>
      <c r="DH704" s="201">
        <f>COUNTIF(CP704:DG704,"2")</f>
        <v>16</v>
      </c>
      <c r="DI704" s="198">
        <f t="shared" ref="DI704" si="2402">DH704/(DH704+DJ704+DL704+DN704)</f>
        <v>0.94117647058823528</v>
      </c>
      <c r="DJ704" s="201">
        <f>COUNTIF(CP704:DG704,"1")</f>
        <v>1</v>
      </c>
      <c r="DK704" s="198">
        <f t="shared" ref="DK704" si="2403">DJ704/(DH704+DJ704+DL704+DN704)</f>
        <v>5.8823529411764705E-2</v>
      </c>
      <c r="DL704" s="201">
        <f>COUNTIF(CP704:DG704,"0")</f>
        <v>0</v>
      </c>
      <c r="DM704" s="198">
        <f t="shared" ref="DM704" si="2404">DL704/(DH704+DJ704+DL704+DN704)</f>
        <v>0</v>
      </c>
      <c r="DN704" s="201">
        <f>COUNTIF(CP704:DG704,"KĐG")</f>
        <v>0</v>
      </c>
      <c r="DO704" s="198">
        <f t="shared" ref="DO704" si="2405">DN704/(DH704+DJ704+DL704+DN704)</f>
        <v>0</v>
      </c>
      <c r="DP704" s="199">
        <f t="shared" ref="DP704" si="2406">(((DH704*2)+(DJ704*1)+(DL704*0)))/(DH704+DJ704+DL704)</f>
        <v>1.9411764705882353</v>
      </c>
      <c r="DQ704" s="169" t="str">
        <f t="shared" ref="DQ704" si="2407">IF(DO704&gt;=50%,"KĐG",IF(DP704&gt;=1.6,"ĐMT",IF(DP704&gt;=1,"CCG","CĐ")))</f>
        <v>ĐMT</v>
      </c>
      <c r="DR704" s="135"/>
      <c r="DS704" s="30"/>
      <c r="DT704" s="30"/>
      <c r="DU704" s="30"/>
      <c r="DV704" s="130"/>
      <c r="DW704" s="130"/>
      <c r="DX704" s="130"/>
      <c r="DY704" s="130"/>
      <c r="DZ704" s="130"/>
      <c r="EA704" s="130"/>
      <c r="EB704" s="130"/>
      <c r="EC704" s="130"/>
      <c r="ED704" s="130"/>
      <c r="EE704" s="130"/>
      <c r="EF704" s="130"/>
      <c r="EG704" s="130"/>
      <c r="EH704" s="130"/>
      <c r="EI704" s="130"/>
      <c r="EJ704" s="130"/>
      <c r="EK704" s="130"/>
      <c r="EL704" s="130"/>
      <c r="EM704" s="130"/>
      <c r="EN704" s="130"/>
      <c r="EO704" s="130"/>
      <c r="EP704" s="30"/>
      <c r="EQ704" s="30"/>
      <c r="ER704" s="30"/>
      <c r="ES704" s="30"/>
      <c r="ET704" s="30"/>
      <c r="EU704" s="30"/>
      <c r="EV704" s="30"/>
      <c r="EW704" s="30"/>
      <c r="EX704" s="30"/>
      <c r="EY704" s="135"/>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c r="JW704" s="30"/>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130"/>
      <c r="LE704" s="130"/>
      <c r="LF704" s="130"/>
      <c r="LG704" s="130"/>
      <c r="LH704" s="130"/>
      <c r="LI704" s="130"/>
      <c r="LJ704" s="130"/>
      <c r="LK704" s="130"/>
      <c r="LL704" s="130"/>
      <c r="LM704" s="130"/>
      <c r="LN704" s="130"/>
      <c r="LO704" s="130"/>
      <c r="LP704" s="130"/>
      <c r="LQ704" s="130"/>
      <c r="LR704" s="130"/>
      <c r="LS704" s="130"/>
      <c r="LT704" s="130"/>
      <c r="LU704" s="130"/>
      <c r="LV704" s="130"/>
      <c r="LW704" s="130"/>
      <c r="LX704" s="135"/>
      <c r="LY704" s="30"/>
      <c r="LZ704" s="30"/>
      <c r="MA704" s="30"/>
      <c r="MB704" s="30"/>
      <c r="MC704" s="30"/>
      <c r="MD704" s="30"/>
      <c r="ME704" s="30"/>
      <c r="MF704" s="30"/>
      <c r="MG704" s="30"/>
      <c r="MH704" s="30"/>
      <c r="MI704" s="30"/>
      <c r="MJ704" s="30"/>
      <c r="MK704" s="30"/>
      <c r="ML704" s="30"/>
      <c r="MM704" s="30"/>
      <c r="MN704" s="30"/>
      <c r="MO704" s="30"/>
      <c r="MP704" s="30"/>
      <c r="MQ704" s="30"/>
      <c r="MR704" s="30"/>
      <c r="MS704" s="30"/>
      <c r="MT704" s="30"/>
      <c r="MU704" s="30"/>
      <c r="MV704" s="30"/>
      <c r="MW704" s="30"/>
      <c r="MX704" s="30"/>
      <c r="MY704" s="30"/>
      <c r="MZ704" s="30"/>
      <c r="NA704" s="30"/>
      <c r="NB704" s="30"/>
      <c r="NC704" s="135"/>
      <c r="ND704" s="30"/>
      <c r="NE704" s="30"/>
      <c r="NF704" s="30"/>
      <c r="NG704" s="30"/>
      <c r="NH704" s="30"/>
      <c r="NI704" s="30"/>
      <c r="NJ704" s="30"/>
      <c r="NK704" s="30"/>
      <c r="NL704" s="30"/>
      <c r="NM704" s="30"/>
      <c r="NN704" s="30"/>
      <c r="NO704" s="30"/>
      <c r="NP704" s="30"/>
      <c r="NQ704" s="30"/>
      <c r="NR704" s="30"/>
      <c r="NS704" s="30"/>
      <c r="NT704" s="30"/>
      <c r="NU704" s="30"/>
      <c r="NV704" s="30"/>
      <c r="NW704" s="30"/>
      <c r="NX704" s="30"/>
      <c r="NY704" s="30"/>
      <c r="NZ704" s="30"/>
      <c r="OA704" s="30"/>
      <c r="OB704" s="30"/>
      <c r="OC704" s="30"/>
      <c r="OD704" s="30"/>
      <c r="OE704" s="30"/>
      <c r="OF704" s="30"/>
      <c r="OG704" s="30"/>
      <c r="OH704" s="30"/>
      <c r="OI704" s="30"/>
      <c r="OJ704" s="30"/>
      <c r="OK704" s="30"/>
      <c r="OL704" s="30"/>
      <c r="OM704" s="30">
        <f t="shared" si="2305"/>
        <v>1</v>
      </c>
      <c r="ON704" s="107"/>
    </row>
    <row r="705" spans="1:404" ht="37.5" hidden="1" customHeight="1">
      <c r="A705" s="317"/>
      <c r="B705" s="28">
        <v>183</v>
      </c>
      <c r="C705" s="89" t="s">
        <v>492</v>
      </c>
      <c r="D705" s="29" t="s">
        <v>0</v>
      </c>
      <c r="E705" s="89" t="s">
        <v>914</v>
      </c>
      <c r="F705" s="109" t="s">
        <v>2</v>
      </c>
      <c r="G705" s="29"/>
      <c r="H705" s="89" t="s">
        <v>914</v>
      </c>
      <c r="I705" s="57" t="s">
        <v>1243</v>
      </c>
      <c r="J705" s="105"/>
      <c r="K705" s="30" t="s">
        <v>958</v>
      </c>
      <c r="L705" s="30" t="s">
        <v>957</v>
      </c>
      <c r="M705" s="29" t="s">
        <v>987</v>
      </c>
      <c r="N705" s="93" t="s">
        <v>639</v>
      </c>
      <c r="O705" s="301"/>
      <c r="P705" s="105"/>
      <c r="Q705" s="30"/>
      <c r="R705" s="30"/>
      <c r="S705" s="30"/>
      <c r="T705" s="30" t="s">
        <v>27</v>
      </c>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130"/>
      <c r="CP705" s="130"/>
      <c r="CQ705" s="130"/>
      <c r="CR705" s="130"/>
      <c r="CS705" s="130"/>
      <c r="CT705" s="130"/>
      <c r="CU705" s="130"/>
      <c r="CV705" s="130"/>
      <c r="CW705" s="130"/>
      <c r="CX705" s="130"/>
      <c r="CY705" s="30"/>
      <c r="CZ705" s="30"/>
      <c r="DA705" s="30"/>
      <c r="DB705" s="30"/>
      <c r="DC705" s="30"/>
      <c r="DD705" s="30"/>
      <c r="DE705" s="30"/>
      <c r="DF705" s="30"/>
      <c r="DG705" s="30"/>
      <c r="DH705" s="135"/>
      <c r="DI705" s="30"/>
      <c r="DJ705" s="30"/>
      <c r="DK705" s="30"/>
      <c r="DL705" s="30"/>
      <c r="DM705" s="30"/>
      <c r="DN705" s="30"/>
      <c r="DO705" s="30"/>
      <c r="DP705" s="30"/>
      <c r="DQ705" s="30"/>
      <c r="DR705" s="152" t="s">
        <v>1068</v>
      </c>
      <c r="DS705" s="152" t="s">
        <v>1068</v>
      </c>
      <c r="DT705" s="152" t="s">
        <v>1068</v>
      </c>
      <c r="DU705" s="152" t="s">
        <v>1068</v>
      </c>
      <c r="DV705" s="152" t="s">
        <v>1068</v>
      </c>
      <c r="DW705" s="30">
        <v>2</v>
      </c>
      <c r="DX705" s="30">
        <v>2</v>
      </c>
      <c r="DY705" s="30">
        <v>2</v>
      </c>
      <c r="DZ705" s="30">
        <v>2</v>
      </c>
      <c r="EA705" s="23">
        <v>1</v>
      </c>
      <c r="EB705" s="23">
        <v>1</v>
      </c>
      <c r="EC705" s="30">
        <v>2</v>
      </c>
      <c r="ED705" s="30">
        <v>2</v>
      </c>
      <c r="EE705" s="30">
        <v>2</v>
      </c>
      <c r="EF705" s="30">
        <v>2</v>
      </c>
      <c r="EG705" s="30">
        <v>2</v>
      </c>
      <c r="EH705" s="23">
        <v>2</v>
      </c>
      <c r="EI705" s="30">
        <v>2</v>
      </c>
      <c r="EJ705" s="23">
        <v>1</v>
      </c>
      <c r="EK705" s="30">
        <v>2</v>
      </c>
      <c r="EL705" s="30">
        <v>2</v>
      </c>
      <c r="EM705" s="30">
        <v>2</v>
      </c>
      <c r="EN705" s="30"/>
      <c r="EO705" s="208">
        <f>COUNTIF(DW705:EN705,"2")</f>
        <v>14</v>
      </c>
      <c r="EP705" s="207">
        <f t="shared" ref="EP705" si="2408">EO705/(EO705+EQ705+ES705+EU705)</f>
        <v>0.82352941176470584</v>
      </c>
      <c r="EQ705" s="208">
        <f>COUNTIF(DW705:EN705,"1")</f>
        <v>3</v>
      </c>
      <c r="ER705" s="207">
        <f t="shared" ref="ER705" si="2409">EQ705/(EO705+EQ705+ES705+EU705)</f>
        <v>0.17647058823529413</v>
      </c>
      <c r="ES705" s="208">
        <f>COUNTIF(DW705:EN705,"0")</f>
        <v>0</v>
      </c>
      <c r="ET705" s="207">
        <f t="shared" ref="ET705" si="2410">ES705/(EO705+EQ705+ES705+EU705)</f>
        <v>0</v>
      </c>
      <c r="EU705" s="208">
        <f>COUNTIF(DW705:EN705,"KĐG")</f>
        <v>0</v>
      </c>
      <c r="EV705" s="207">
        <f t="shared" ref="EV705" si="2411">EU705/(EO705+EQ705+ES705+EU705)</f>
        <v>0</v>
      </c>
      <c r="EW705" s="209">
        <f t="shared" ref="EW705" si="2412">(((EO705*2)+(EQ705*1)+(ES705*0)))/(EO705+EQ705+ES705)</f>
        <v>1.8235294117647058</v>
      </c>
      <c r="EX705" s="169" t="str">
        <f t="shared" ref="EX705" si="2413">IF(EV705&gt;=50%,"KĐG",IF(EW705&gt;=1.6,"ĐMT",IF(EW705&gt;=1,"CCG","CĐ")))</f>
        <v>ĐMT</v>
      </c>
      <c r="EY705" s="135"/>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c r="IN705" s="30"/>
      <c r="IO705" s="30"/>
      <c r="IP705" s="30"/>
      <c r="IQ705" s="30"/>
      <c r="IR705" s="30"/>
      <c r="IS705" s="30"/>
      <c r="IT705" s="30"/>
      <c r="IU705" s="30"/>
      <c r="IV705" s="30"/>
      <c r="IW705" s="30"/>
      <c r="IX705" s="30"/>
      <c r="IY705" s="30"/>
      <c r="IZ705" s="30"/>
      <c r="JA705" s="30"/>
      <c r="JB705" s="30"/>
      <c r="JC705" s="30"/>
      <c r="JD705" s="30"/>
      <c r="JE705" s="30"/>
      <c r="JF705" s="30"/>
      <c r="JG705" s="30"/>
      <c r="JH705" s="30"/>
      <c r="JI705" s="30"/>
      <c r="JJ705" s="30"/>
      <c r="JK705" s="30"/>
      <c r="JL705" s="30"/>
      <c r="JM705" s="30"/>
      <c r="JN705" s="30"/>
      <c r="JO705" s="30"/>
      <c r="JP705" s="30"/>
      <c r="JQ705" s="30"/>
      <c r="JR705" s="30"/>
      <c r="JS705" s="30"/>
      <c r="JT705" s="30"/>
      <c r="JU705" s="30"/>
      <c r="JV705" s="30"/>
      <c r="JW705" s="30"/>
      <c r="JX705" s="30"/>
      <c r="JY705" s="30"/>
      <c r="JZ705" s="30"/>
      <c r="KA705" s="30"/>
      <c r="KB705" s="30"/>
      <c r="KC705" s="30"/>
      <c r="KD705" s="30"/>
      <c r="KE705" s="30"/>
      <c r="KF705" s="30"/>
      <c r="KG705" s="30"/>
      <c r="KH705" s="30"/>
      <c r="KI705" s="30"/>
      <c r="KJ705" s="30"/>
      <c r="KK705" s="30"/>
      <c r="KL705" s="30"/>
      <c r="KM705" s="30"/>
      <c r="KN705" s="30"/>
      <c r="KO705" s="30"/>
      <c r="KP705" s="30"/>
      <c r="KQ705" s="30"/>
      <c r="KR705" s="30"/>
      <c r="KS705" s="30"/>
      <c r="KT705" s="30"/>
      <c r="KU705" s="30"/>
      <c r="KV705" s="30"/>
      <c r="KW705" s="30"/>
      <c r="KX705" s="30"/>
      <c r="KY705" s="30"/>
      <c r="KZ705" s="30"/>
      <c r="LA705" s="30"/>
      <c r="LB705" s="30"/>
      <c r="LC705" s="30"/>
      <c r="LD705" s="130"/>
      <c r="LE705" s="130"/>
      <c r="LF705" s="130"/>
      <c r="LG705" s="130"/>
      <c r="LH705" s="130"/>
      <c r="LI705" s="130"/>
      <c r="LJ705" s="130"/>
      <c r="LK705" s="130"/>
      <c r="LL705" s="130"/>
      <c r="LM705" s="130"/>
      <c r="LN705" s="130"/>
      <c r="LO705" s="130"/>
      <c r="LP705" s="130"/>
      <c r="LQ705" s="130"/>
      <c r="LR705" s="130"/>
      <c r="LS705" s="130"/>
      <c r="LT705" s="130"/>
      <c r="LU705" s="130"/>
      <c r="LV705" s="130"/>
      <c r="LW705" s="130"/>
      <c r="LX705" s="135"/>
      <c r="LY705" s="30"/>
      <c r="LZ705" s="30"/>
      <c r="MA705" s="30"/>
      <c r="MB705" s="30"/>
      <c r="MC705" s="30"/>
      <c r="MD705" s="30"/>
      <c r="ME705" s="30"/>
      <c r="MF705" s="30"/>
      <c r="MG705" s="30"/>
      <c r="MH705" s="30"/>
      <c r="MI705" s="30"/>
      <c r="MJ705" s="30"/>
      <c r="MK705" s="30"/>
      <c r="ML705" s="30"/>
      <c r="MM705" s="30"/>
      <c r="MN705" s="30"/>
      <c r="MO705" s="30"/>
      <c r="MP705" s="30"/>
      <c r="MQ705" s="30"/>
      <c r="MR705" s="30"/>
      <c r="MS705" s="30"/>
      <c r="MT705" s="30"/>
      <c r="MU705" s="30"/>
      <c r="MV705" s="30"/>
      <c r="MW705" s="30"/>
      <c r="MX705" s="30"/>
      <c r="MY705" s="30"/>
      <c r="MZ705" s="30"/>
      <c r="NA705" s="30"/>
      <c r="NB705" s="30"/>
      <c r="NC705" s="135"/>
      <c r="ND705" s="30"/>
      <c r="NE705" s="30"/>
      <c r="NF705" s="30"/>
      <c r="NG705" s="30"/>
      <c r="NH705" s="30"/>
      <c r="NI705" s="30"/>
      <c r="NJ705" s="30"/>
      <c r="NK705" s="30"/>
      <c r="NL705" s="30"/>
      <c r="NM705" s="30"/>
      <c r="NN705" s="30"/>
      <c r="NO705" s="30"/>
      <c r="NP705" s="30"/>
      <c r="NQ705" s="30"/>
      <c r="NR705" s="30"/>
      <c r="NS705" s="30"/>
      <c r="NT705" s="30"/>
      <c r="NU705" s="30"/>
      <c r="NV705" s="30"/>
      <c r="NW705" s="30"/>
      <c r="NX705" s="30"/>
      <c r="NY705" s="30"/>
      <c r="NZ705" s="30"/>
      <c r="OA705" s="30"/>
      <c r="OB705" s="30"/>
      <c r="OC705" s="30"/>
      <c r="OD705" s="30"/>
      <c r="OE705" s="30"/>
      <c r="OF705" s="30"/>
      <c r="OG705" s="30"/>
      <c r="OH705" s="30"/>
      <c r="OI705" s="30"/>
      <c r="OJ705" s="30"/>
      <c r="OK705" s="30"/>
      <c r="OL705" s="30"/>
      <c r="OM705" s="30">
        <f t="shared" si="2305"/>
        <v>1</v>
      </c>
      <c r="ON705" s="107"/>
    </row>
    <row r="706" spans="1:404" ht="39.75" hidden="1" customHeight="1">
      <c r="A706" s="317"/>
      <c r="B706" s="28">
        <v>183</v>
      </c>
      <c r="C706" s="89" t="s">
        <v>492</v>
      </c>
      <c r="D706" s="29" t="s">
        <v>0</v>
      </c>
      <c r="E706" s="89" t="s">
        <v>915</v>
      </c>
      <c r="F706" s="109" t="s">
        <v>2</v>
      </c>
      <c r="G706" s="29"/>
      <c r="H706" s="89" t="s">
        <v>915</v>
      </c>
      <c r="I706" s="57" t="s">
        <v>1282</v>
      </c>
      <c r="J706" s="105"/>
      <c r="K706" s="30" t="s">
        <v>958</v>
      </c>
      <c r="L706" s="30" t="s">
        <v>957</v>
      </c>
      <c r="M706" s="29" t="s">
        <v>987</v>
      </c>
      <c r="N706" s="93" t="s">
        <v>639</v>
      </c>
      <c r="O706" s="301"/>
      <c r="P706" s="105"/>
      <c r="Q706" s="30"/>
      <c r="R706" s="30"/>
      <c r="S706" s="30"/>
      <c r="T706" s="30"/>
      <c r="U706" s="30" t="s">
        <v>27</v>
      </c>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130"/>
      <c r="CP706" s="130"/>
      <c r="CQ706" s="130"/>
      <c r="CR706" s="130"/>
      <c r="CS706" s="130"/>
      <c r="CT706" s="130"/>
      <c r="CU706" s="130"/>
      <c r="CV706" s="130"/>
      <c r="CW706" s="130"/>
      <c r="CX706" s="130"/>
      <c r="CY706" s="30"/>
      <c r="CZ706" s="30"/>
      <c r="DA706" s="30"/>
      <c r="DB706" s="30"/>
      <c r="DC706" s="30"/>
      <c r="DD706" s="30"/>
      <c r="DE706" s="30"/>
      <c r="DF706" s="30"/>
      <c r="DG706" s="30"/>
      <c r="DH706" s="135"/>
      <c r="DI706" s="30"/>
      <c r="DJ706" s="30"/>
      <c r="DK706" s="30"/>
      <c r="DL706" s="30"/>
      <c r="DM706" s="30"/>
      <c r="DN706" s="30"/>
      <c r="DO706" s="30"/>
      <c r="DP706" s="30"/>
      <c r="DQ706" s="30"/>
      <c r="DR706" s="135"/>
      <c r="DS706" s="30"/>
      <c r="DT706" s="30"/>
      <c r="DU706" s="30"/>
      <c r="DV706" s="130"/>
      <c r="DW706" s="130"/>
      <c r="DX706" s="130"/>
      <c r="DY706" s="130"/>
      <c r="DZ706" s="130"/>
      <c r="EA706" s="130"/>
      <c r="EB706" s="130"/>
      <c r="EC706" s="130"/>
      <c r="ED706" s="130"/>
      <c r="EE706" s="130"/>
      <c r="EF706" s="130"/>
      <c r="EG706" s="130"/>
      <c r="EH706" s="130"/>
      <c r="EI706" s="130"/>
      <c r="EJ706" s="130"/>
      <c r="EK706" s="130"/>
      <c r="EL706" s="130"/>
      <c r="EM706" s="130"/>
      <c r="EN706" s="130"/>
      <c r="EO706" s="130"/>
      <c r="EP706" s="30"/>
      <c r="EQ706" s="30"/>
      <c r="ER706" s="30"/>
      <c r="ES706" s="30"/>
      <c r="ET706" s="30"/>
      <c r="EU706" s="30"/>
      <c r="EV706" s="30"/>
      <c r="EW706" s="30"/>
      <c r="EX706" s="30"/>
      <c r="EY706" s="152" t="s">
        <v>1068</v>
      </c>
      <c r="EZ706" s="152" t="s">
        <v>1068</v>
      </c>
      <c r="FA706" s="152" t="s">
        <v>1068</v>
      </c>
      <c r="FB706" s="30">
        <v>2</v>
      </c>
      <c r="FC706" s="30">
        <v>2</v>
      </c>
      <c r="FD706" s="30">
        <v>2</v>
      </c>
      <c r="FE706" s="30">
        <v>2</v>
      </c>
      <c r="FF706" s="23">
        <v>2</v>
      </c>
      <c r="FG706" s="23">
        <v>2</v>
      </c>
      <c r="FH706" s="30">
        <v>2</v>
      </c>
      <c r="FI706" s="30">
        <v>2</v>
      </c>
      <c r="FJ706" s="30">
        <v>2</v>
      </c>
      <c r="FK706" s="30">
        <v>2</v>
      </c>
      <c r="FL706" s="30">
        <v>2</v>
      </c>
      <c r="FM706" s="23">
        <v>2</v>
      </c>
      <c r="FN706" s="30">
        <v>2</v>
      </c>
      <c r="FO706" s="23">
        <v>1</v>
      </c>
      <c r="FP706" s="30">
        <v>2</v>
      </c>
      <c r="FQ706" s="30">
        <v>2</v>
      </c>
      <c r="FR706" s="30">
        <v>2</v>
      </c>
      <c r="FS706" s="30"/>
      <c r="FT706" s="214">
        <f>COUNTIF(FB706:FS706,"2")</f>
        <v>16</v>
      </c>
      <c r="FU706" s="215">
        <f t="shared" ref="FU706" si="2414">FT706/(FT706+FV706+FX706+FZ706)</f>
        <v>0.94117647058823528</v>
      </c>
      <c r="FV706" s="214">
        <f>COUNTIF(FB706:FS706,"1")</f>
        <v>1</v>
      </c>
      <c r="FW706" s="215">
        <f t="shared" ref="FW706" si="2415">FV706/(FT706+FV706+FX706+FZ706)</f>
        <v>5.8823529411764705E-2</v>
      </c>
      <c r="FX706" s="214">
        <f>COUNTIF(FB706:FS706,"0")</f>
        <v>0</v>
      </c>
      <c r="FY706" s="215">
        <f t="shared" ref="FY706" si="2416">FX706/(FT706+FV706+FX706+FZ706)</f>
        <v>0</v>
      </c>
      <c r="FZ706" s="214">
        <f>COUNTIF(FB706:FS706,"KĐG")</f>
        <v>0</v>
      </c>
      <c r="GA706" s="215">
        <f t="shared" ref="GA706" si="2417">FZ706/(FT706+FV706+FX706+FZ706)</f>
        <v>0</v>
      </c>
      <c r="GB706" s="216">
        <f t="shared" ref="GB706" si="2418">(((FT706*2)+(FV706*1)+(FX706*0)))/(FT706+FV706+FX706)</f>
        <v>1.9411764705882353</v>
      </c>
      <c r="GC706" s="169" t="str">
        <f t="shared" ref="GC706" si="2419">IF(GA706&gt;=50%,"KĐG",IF(GB706&gt;=1.6,"ĐMT",IF(GB706&gt;=1,"CCG","CĐ")))</f>
        <v>ĐMT</v>
      </c>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c r="JW706" s="30"/>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130"/>
      <c r="LE706" s="130"/>
      <c r="LF706" s="130"/>
      <c r="LG706" s="130"/>
      <c r="LH706" s="130"/>
      <c r="LI706" s="130"/>
      <c r="LJ706" s="130"/>
      <c r="LK706" s="130"/>
      <c r="LL706" s="130"/>
      <c r="LM706" s="130"/>
      <c r="LN706" s="130"/>
      <c r="LO706" s="130"/>
      <c r="LP706" s="130"/>
      <c r="LQ706" s="130"/>
      <c r="LR706" s="130"/>
      <c r="LS706" s="130"/>
      <c r="LT706" s="130"/>
      <c r="LU706" s="130"/>
      <c r="LV706" s="130"/>
      <c r="LW706" s="130"/>
      <c r="LX706" s="135"/>
      <c r="LY706" s="30"/>
      <c r="LZ706" s="30"/>
      <c r="MA706" s="30"/>
      <c r="MB706" s="30"/>
      <c r="MC706" s="30"/>
      <c r="MD706" s="30"/>
      <c r="ME706" s="30"/>
      <c r="MF706" s="30"/>
      <c r="MG706" s="30"/>
      <c r="MH706" s="30"/>
      <c r="MI706" s="30"/>
      <c r="MJ706" s="30"/>
      <c r="MK706" s="30"/>
      <c r="ML706" s="30"/>
      <c r="MM706" s="30"/>
      <c r="MN706" s="30"/>
      <c r="MO706" s="30"/>
      <c r="MP706" s="30"/>
      <c r="MQ706" s="30"/>
      <c r="MR706" s="30"/>
      <c r="MS706" s="30"/>
      <c r="MT706" s="30"/>
      <c r="MU706" s="30"/>
      <c r="MV706" s="30"/>
      <c r="MW706" s="30"/>
      <c r="MX706" s="30"/>
      <c r="MY706" s="30"/>
      <c r="MZ706" s="30"/>
      <c r="NA706" s="30"/>
      <c r="NB706" s="30"/>
      <c r="NC706" s="135"/>
      <c r="ND706" s="30"/>
      <c r="NE706" s="30"/>
      <c r="NF706" s="30"/>
      <c r="NG706" s="30"/>
      <c r="NH706" s="30"/>
      <c r="NI706" s="30"/>
      <c r="NJ706" s="30"/>
      <c r="NK706" s="30"/>
      <c r="NL706" s="30"/>
      <c r="NM706" s="30"/>
      <c r="NN706" s="30"/>
      <c r="NO706" s="30"/>
      <c r="NP706" s="30"/>
      <c r="NQ706" s="30"/>
      <c r="NR706" s="30"/>
      <c r="NS706" s="30"/>
      <c r="NT706" s="30"/>
      <c r="NU706" s="30"/>
      <c r="NV706" s="30"/>
      <c r="NW706" s="30"/>
      <c r="NX706" s="30"/>
      <c r="NY706" s="30"/>
      <c r="NZ706" s="30"/>
      <c r="OA706" s="30"/>
      <c r="OB706" s="30"/>
      <c r="OC706" s="30"/>
      <c r="OD706" s="30"/>
      <c r="OE706" s="30"/>
      <c r="OF706" s="30"/>
      <c r="OG706" s="30"/>
      <c r="OH706" s="30"/>
      <c r="OI706" s="30"/>
      <c r="OJ706" s="30"/>
      <c r="OK706" s="30"/>
      <c r="OL706" s="30"/>
      <c r="OM706" s="30">
        <f t="shared" si="2305"/>
        <v>1</v>
      </c>
      <c r="ON706" s="107"/>
    </row>
    <row r="707" spans="1:404" ht="39" hidden="1" customHeight="1">
      <c r="A707" s="317"/>
      <c r="B707" s="28">
        <v>183</v>
      </c>
      <c r="C707" s="89" t="s">
        <v>492</v>
      </c>
      <c r="D707" s="29" t="s">
        <v>0</v>
      </c>
      <c r="E707" s="89" t="s">
        <v>916</v>
      </c>
      <c r="F707" s="109" t="s">
        <v>2</v>
      </c>
      <c r="G707" s="29"/>
      <c r="H707" s="89" t="s">
        <v>916</v>
      </c>
      <c r="I707" s="57" t="s">
        <v>920</v>
      </c>
      <c r="J707" s="105"/>
      <c r="K707" s="30" t="s">
        <v>958</v>
      </c>
      <c r="L707" s="30" t="s">
        <v>957</v>
      </c>
      <c r="M707" s="29" t="s">
        <v>987</v>
      </c>
      <c r="N707" s="93" t="s">
        <v>639</v>
      </c>
      <c r="O707" s="301"/>
      <c r="P707" s="105"/>
      <c r="Q707" s="30"/>
      <c r="R707" s="30"/>
      <c r="S707" s="30"/>
      <c r="T707" s="30"/>
      <c r="U707" s="30"/>
      <c r="V707" s="30" t="s">
        <v>27</v>
      </c>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130"/>
      <c r="CP707" s="130"/>
      <c r="CQ707" s="130"/>
      <c r="CR707" s="130"/>
      <c r="CS707" s="130"/>
      <c r="CT707" s="130"/>
      <c r="CU707" s="130"/>
      <c r="CV707" s="130"/>
      <c r="CW707" s="130"/>
      <c r="CX707" s="130"/>
      <c r="CY707" s="30"/>
      <c r="CZ707" s="30"/>
      <c r="DA707" s="30"/>
      <c r="DB707" s="30"/>
      <c r="DC707" s="30"/>
      <c r="DD707" s="30"/>
      <c r="DE707" s="30"/>
      <c r="DF707" s="30"/>
      <c r="DG707" s="30"/>
      <c r="DH707" s="135"/>
      <c r="DI707" s="30"/>
      <c r="DJ707" s="30"/>
      <c r="DK707" s="30"/>
      <c r="DL707" s="30"/>
      <c r="DM707" s="30"/>
      <c r="DN707" s="30"/>
      <c r="DO707" s="30"/>
      <c r="DP707" s="30"/>
      <c r="DQ707" s="30"/>
      <c r="DR707" s="135"/>
      <c r="DS707" s="30"/>
      <c r="DT707" s="30"/>
      <c r="DU707" s="30"/>
      <c r="DV707" s="130"/>
      <c r="DW707" s="130"/>
      <c r="DX707" s="130"/>
      <c r="DY707" s="130"/>
      <c r="DZ707" s="130"/>
      <c r="EA707" s="130"/>
      <c r="EB707" s="130"/>
      <c r="EC707" s="130"/>
      <c r="ED707" s="130"/>
      <c r="EE707" s="130"/>
      <c r="EF707" s="130"/>
      <c r="EG707" s="130"/>
      <c r="EH707" s="130"/>
      <c r="EI707" s="130"/>
      <c r="EJ707" s="130"/>
      <c r="EK707" s="130"/>
      <c r="EL707" s="130"/>
      <c r="EM707" s="130"/>
      <c r="EN707" s="130"/>
      <c r="EO707" s="130"/>
      <c r="EP707" s="30"/>
      <c r="EQ707" s="30"/>
      <c r="ER707" s="30"/>
      <c r="ES707" s="30"/>
      <c r="ET707" s="30"/>
      <c r="EU707" s="30"/>
      <c r="EV707" s="30"/>
      <c r="EW707" s="30"/>
      <c r="EX707" s="30"/>
      <c r="EY707" s="135"/>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152" t="s">
        <v>1068</v>
      </c>
      <c r="GE707" s="152" t="s">
        <v>1068</v>
      </c>
      <c r="GF707" s="30">
        <v>2</v>
      </c>
      <c r="GG707" s="30">
        <v>2</v>
      </c>
      <c r="GH707" s="30">
        <v>2</v>
      </c>
      <c r="GI707" s="30">
        <v>2</v>
      </c>
      <c r="GJ707" s="23">
        <v>2</v>
      </c>
      <c r="GK707" s="23">
        <v>2</v>
      </c>
      <c r="GL707" s="30">
        <v>2</v>
      </c>
      <c r="GM707" s="30">
        <v>2</v>
      </c>
      <c r="GN707" s="30">
        <v>2</v>
      </c>
      <c r="GO707" s="30">
        <v>2</v>
      </c>
      <c r="GP707" s="30">
        <v>2</v>
      </c>
      <c r="GQ707" s="30">
        <v>2</v>
      </c>
      <c r="GR707" s="30">
        <v>2</v>
      </c>
      <c r="GS707" s="23">
        <v>1</v>
      </c>
      <c r="GT707" s="30">
        <v>2</v>
      </c>
      <c r="GU707" s="30">
        <v>2</v>
      </c>
      <c r="GV707" s="30">
        <v>2</v>
      </c>
      <c r="GW707" s="30"/>
      <c r="GX707" s="30">
        <v>2</v>
      </c>
      <c r="GY707" s="224">
        <f>COUNTIF(GF707:GX707,"2")</f>
        <v>17</v>
      </c>
      <c r="GZ707" s="225">
        <f t="shared" ref="GZ707" si="2420">GY707/(GY707+HA707+HC707+HE707)</f>
        <v>0.94444444444444442</v>
      </c>
      <c r="HA707" s="224">
        <f>COUNTIF(GG707:GX707,"1")</f>
        <v>1</v>
      </c>
      <c r="HB707" s="225">
        <f t="shared" ref="HB707" si="2421">HA707/(GY707+HA707+HC707+HE707)</f>
        <v>5.5555555555555552E-2</v>
      </c>
      <c r="HC707" s="224">
        <f>COUNTIF(GG707:GX707,"0")</f>
        <v>0</v>
      </c>
      <c r="HD707" s="225">
        <f t="shared" ref="HD707" si="2422">HC707/(GY707+HA707+HC707+HE707)</f>
        <v>0</v>
      </c>
      <c r="HE707" s="224">
        <f>COUNTIF(GG707:GX707,"KĐG")</f>
        <v>0</v>
      </c>
      <c r="HF707" s="225">
        <f t="shared" ref="HF707" si="2423">HE707/(GY707+HA707+HC707+HE707)</f>
        <v>0</v>
      </c>
      <c r="HG707" s="226">
        <f t="shared" ref="HG707" si="2424">(((GY707*2)+(HA707*1)+(HC707*0)))/(GY707+HA707+HC707)</f>
        <v>1.9444444444444444</v>
      </c>
      <c r="HH707" s="169" t="str">
        <f t="shared" ref="HH707" si="2425">IF(HF707&gt;=50%,"KĐG",IF(HG707&gt;=1.6,"ĐMT",IF(HG707&gt;=1,"CCG","CĐ")))</f>
        <v>ĐMT</v>
      </c>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c r="JW707" s="30"/>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130"/>
      <c r="LE707" s="130"/>
      <c r="LF707" s="130"/>
      <c r="LG707" s="130"/>
      <c r="LH707" s="130"/>
      <c r="LI707" s="130"/>
      <c r="LJ707" s="130"/>
      <c r="LK707" s="130"/>
      <c r="LL707" s="130"/>
      <c r="LM707" s="130"/>
      <c r="LN707" s="130"/>
      <c r="LO707" s="130"/>
      <c r="LP707" s="130"/>
      <c r="LQ707" s="130"/>
      <c r="LR707" s="130"/>
      <c r="LS707" s="130"/>
      <c r="LT707" s="130"/>
      <c r="LU707" s="130"/>
      <c r="LV707" s="130"/>
      <c r="LW707" s="130"/>
      <c r="LX707" s="135"/>
      <c r="LY707" s="30"/>
      <c r="LZ707" s="30"/>
      <c r="MA707" s="30"/>
      <c r="MB707" s="30"/>
      <c r="MC707" s="30"/>
      <c r="MD707" s="30"/>
      <c r="ME707" s="30"/>
      <c r="MF707" s="30"/>
      <c r="MG707" s="30"/>
      <c r="MH707" s="30"/>
      <c r="MI707" s="30"/>
      <c r="MJ707" s="30"/>
      <c r="MK707" s="30"/>
      <c r="ML707" s="30"/>
      <c r="MM707" s="30"/>
      <c r="MN707" s="30"/>
      <c r="MO707" s="30"/>
      <c r="MP707" s="30"/>
      <c r="MQ707" s="30"/>
      <c r="MR707" s="30"/>
      <c r="MS707" s="30"/>
      <c r="MT707" s="30"/>
      <c r="MU707" s="30"/>
      <c r="MV707" s="30"/>
      <c r="MW707" s="30"/>
      <c r="MX707" s="30"/>
      <c r="MY707" s="30"/>
      <c r="MZ707" s="30"/>
      <c r="NA707" s="30"/>
      <c r="NB707" s="30"/>
      <c r="NC707" s="135"/>
      <c r="ND707" s="30"/>
      <c r="NE707" s="30"/>
      <c r="NF707" s="30"/>
      <c r="NG707" s="30"/>
      <c r="NH707" s="30"/>
      <c r="NI707" s="30"/>
      <c r="NJ707" s="30"/>
      <c r="NK707" s="30"/>
      <c r="NL707" s="30"/>
      <c r="NM707" s="30"/>
      <c r="NN707" s="30"/>
      <c r="NO707" s="30"/>
      <c r="NP707" s="30"/>
      <c r="NQ707" s="30"/>
      <c r="NR707" s="30"/>
      <c r="NS707" s="30"/>
      <c r="NT707" s="30"/>
      <c r="NU707" s="30"/>
      <c r="NV707" s="30"/>
      <c r="NW707" s="30"/>
      <c r="NX707" s="30"/>
      <c r="NY707" s="30"/>
      <c r="NZ707" s="30"/>
      <c r="OA707" s="30"/>
      <c r="OB707" s="30"/>
      <c r="OC707" s="30"/>
      <c r="OD707" s="30"/>
      <c r="OE707" s="30"/>
      <c r="OF707" s="30"/>
      <c r="OG707" s="30"/>
      <c r="OH707" s="30"/>
      <c r="OI707" s="30"/>
      <c r="OJ707" s="30"/>
      <c r="OK707" s="30"/>
      <c r="OL707" s="30"/>
      <c r="OM707" s="30">
        <f t="shared" si="2305"/>
        <v>1</v>
      </c>
      <c r="ON707" s="107"/>
    </row>
    <row r="708" spans="1:404" ht="33" customHeight="1">
      <c r="A708" s="317"/>
      <c r="B708" s="28">
        <v>183</v>
      </c>
      <c r="C708" s="89" t="s">
        <v>492</v>
      </c>
      <c r="D708" s="29" t="s">
        <v>0</v>
      </c>
      <c r="E708" s="89" t="s">
        <v>917</v>
      </c>
      <c r="F708" s="109" t="s">
        <v>2</v>
      </c>
      <c r="G708" s="29"/>
      <c r="H708" s="89" t="s">
        <v>917</v>
      </c>
      <c r="I708" s="57" t="s">
        <v>925</v>
      </c>
      <c r="J708" s="105"/>
      <c r="K708" s="30" t="s">
        <v>958</v>
      </c>
      <c r="L708" s="30" t="s">
        <v>957</v>
      </c>
      <c r="M708" s="29" t="s">
        <v>987</v>
      </c>
      <c r="N708" s="93" t="s">
        <v>639</v>
      </c>
      <c r="O708" s="301"/>
      <c r="P708" s="105"/>
      <c r="Q708" s="30"/>
      <c r="R708" s="30"/>
      <c r="S708" s="30"/>
      <c r="T708" s="30"/>
      <c r="U708" s="30"/>
      <c r="V708" s="30"/>
      <c r="W708" s="30" t="s">
        <v>27</v>
      </c>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130"/>
      <c r="CP708" s="130"/>
      <c r="CQ708" s="130"/>
      <c r="CR708" s="130"/>
      <c r="CS708" s="130"/>
      <c r="CT708" s="130"/>
      <c r="CU708" s="130"/>
      <c r="CV708" s="130"/>
      <c r="CW708" s="130"/>
      <c r="CX708" s="130"/>
      <c r="CY708" s="30"/>
      <c r="CZ708" s="30"/>
      <c r="DA708" s="30"/>
      <c r="DB708" s="30"/>
      <c r="DC708" s="30"/>
      <c r="DD708" s="30"/>
      <c r="DE708" s="30"/>
      <c r="DF708" s="30"/>
      <c r="DG708" s="30"/>
      <c r="DH708" s="135"/>
      <c r="DI708" s="30"/>
      <c r="DJ708" s="30"/>
      <c r="DK708" s="30"/>
      <c r="DL708" s="30"/>
      <c r="DM708" s="30"/>
      <c r="DN708" s="30"/>
      <c r="DO708" s="30"/>
      <c r="DP708" s="30"/>
      <c r="DQ708" s="30"/>
      <c r="DR708" s="135"/>
      <c r="DS708" s="30"/>
      <c r="DT708" s="30"/>
      <c r="DU708" s="30"/>
      <c r="DV708" s="130"/>
      <c r="DW708" s="130"/>
      <c r="DX708" s="130"/>
      <c r="DY708" s="130"/>
      <c r="DZ708" s="130"/>
      <c r="EA708" s="130"/>
      <c r="EB708" s="130"/>
      <c r="EC708" s="130"/>
      <c r="ED708" s="130"/>
      <c r="EE708" s="130"/>
      <c r="EF708" s="130"/>
      <c r="EG708" s="130"/>
      <c r="EH708" s="130"/>
      <c r="EI708" s="130"/>
      <c r="EJ708" s="130"/>
      <c r="EK708" s="130"/>
      <c r="EL708" s="130"/>
      <c r="EM708" s="130"/>
      <c r="EN708" s="130"/>
      <c r="EO708" s="130"/>
      <c r="EP708" s="30"/>
      <c r="EQ708" s="30"/>
      <c r="ER708" s="30"/>
      <c r="ES708" s="30"/>
      <c r="ET708" s="30"/>
      <c r="EU708" s="30"/>
      <c r="EV708" s="30"/>
      <c r="EW708" s="30"/>
      <c r="EX708" s="30"/>
      <c r="EY708" s="135"/>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152" t="s">
        <v>1068</v>
      </c>
      <c r="HJ708" s="152" t="s">
        <v>1068</v>
      </c>
      <c r="HK708" s="152" t="s">
        <v>1068</v>
      </c>
      <c r="HL708" s="152" t="s">
        <v>1068</v>
      </c>
      <c r="HM708" s="152" t="s">
        <v>1068</v>
      </c>
      <c r="HN708" s="30">
        <v>2</v>
      </c>
      <c r="HO708" s="30">
        <v>1</v>
      </c>
      <c r="HP708" s="30">
        <v>2</v>
      </c>
      <c r="HQ708" s="30">
        <v>2</v>
      </c>
      <c r="HR708" s="23">
        <v>1</v>
      </c>
      <c r="HS708" s="23">
        <v>2</v>
      </c>
      <c r="HT708" s="30">
        <v>2</v>
      </c>
      <c r="HU708" s="30">
        <v>1</v>
      </c>
      <c r="HV708" s="30">
        <v>2</v>
      </c>
      <c r="HW708" s="30">
        <v>2</v>
      </c>
      <c r="HX708" s="30">
        <v>2</v>
      </c>
      <c r="HY708" s="30">
        <v>2</v>
      </c>
      <c r="HZ708" s="30">
        <v>2</v>
      </c>
      <c r="IA708" s="23">
        <v>1</v>
      </c>
      <c r="IB708" s="30">
        <v>2</v>
      </c>
      <c r="IC708" s="30">
        <v>2</v>
      </c>
      <c r="ID708" s="30">
        <v>2</v>
      </c>
      <c r="IE708" s="30"/>
      <c r="IF708" s="30">
        <v>2</v>
      </c>
      <c r="IG708" s="234">
        <f>COUNTIF(HN708:IF708,"2")</f>
        <v>14</v>
      </c>
      <c r="IH708" s="235">
        <f t="shared" ref="IH708" si="2426">IG708/(IG708+II708+IK708+IM708)</f>
        <v>0.77777777777777779</v>
      </c>
      <c r="II708" s="234">
        <f>COUNTIF(HO708:IF708,"1")</f>
        <v>4</v>
      </c>
      <c r="IJ708" s="235">
        <f t="shared" ref="IJ708" si="2427">II708/(IG708+II708+IK708+IM708)</f>
        <v>0.22222222222222221</v>
      </c>
      <c r="IK708" s="234">
        <f>COUNTIF(HO708:IF708,"0")</f>
        <v>0</v>
      </c>
      <c r="IL708" s="235">
        <f t="shared" ref="IL708" si="2428">IK708/(IG708+II708+IK708+IM708)</f>
        <v>0</v>
      </c>
      <c r="IM708" s="234">
        <f>COUNTIF(HO708:IF708,"KĐG")</f>
        <v>0</v>
      </c>
      <c r="IN708" s="235">
        <f t="shared" ref="IN708" si="2429">IM708/(IG708+II708+IK708+IM708)</f>
        <v>0</v>
      </c>
      <c r="IO708" s="236">
        <f t="shared" ref="IO708" si="2430">(((IG708*2)+(II708*1)+(IK708*0)))/(IG708+II708+IK708)</f>
        <v>1.7777777777777777</v>
      </c>
      <c r="IP708" s="169" t="str">
        <f t="shared" ref="IP708" si="2431">IF(IN708&gt;=50%,"KĐG",IF(IO708&gt;=1.6,"ĐMT",IF(IO708&gt;=1,"CCG","CĐ")))</f>
        <v>ĐMT</v>
      </c>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130"/>
      <c r="LE708" s="130"/>
      <c r="LF708" s="130"/>
      <c r="LG708" s="130"/>
      <c r="LH708" s="130"/>
      <c r="LI708" s="130"/>
      <c r="LJ708" s="130"/>
      <c r="LK708" s="130"/>
      <c r="LL708" s="130"/>
      <c r="LM708" s="130"/>
      <c r="LN708" s="130"/>
      <c r="LO708" s="130"/>
      <c r="LP708" s="130"/>
      <c r="LQ708" s="130"/>
      <c r="LR708" s="130"/>
      <c r="LS708" s="130"/>
      <c r="LT708" s="130"/>
      <c r="LU708" s="130"/>
      <c r="LV708" s="130"/>
      <c r="LW708" s="130"/>
      <c r="LX708" s="135"/>
      <c r="LY708" s="30"/>
      <c r="LZ708" s="30"/>
      <c r="MA708" s="30"/>
      <c r="MB708" s="30"/>
      <c r="MC708" s="30"/>
      <c r="MD708" s="30"/>
      <c r="ME708" s="30"/>
      <c r="MF708" s="30"/>
      <c r="MG708" s="30"/>
      <c r="MH708" s="30"/>
      <c r="MI708" s="30"/>
      <c r="MJ708" s="30"/>
      <c r="MK708" s="30"/>
      <c r="ML708" s="30"/>
      <c r="MM708" s="30"/>
      <c r="MN708" s="30"/>
      <c r="MO708" s="30"/>
      <c r="MP708" s="30"/>
      <c r="MQ708" s="30"/>
      <c r="MR708" s="30"/>
      <c r="MS708" s="30"/>
      <c r="MT708" s="30"/>
      <c r="MU708" s="30"/>
      <c r="MV708" s="30"/>
      <c r="MW708" s="30"/>
      <c r="MX708" s="30"/>
      <c r="MY708" s="30"/>
      <c r="MZ708" s="30"/>
      <c r="NA708" s="30"/>
      <c r="NB708" s="30"/>
      <c r="NC708" s="135"/>
      <c r="ND708" s="30"/>
      <c r="NE708" s="30"/>
      <c r="NF708" s="30"/>
      <c r="NG708" s="30"/>
      <c r="NH708" s="30"/>
      <c r="NI708" s="30"/>
      <c r="NJ708" s="30"/>
      <c r="NK708" s="30"/>
      <c r="NL708" s="30"/>
      <c r="NM708" s="30"/>
      <c r="NN708" s="30"/>
      <c r="NO708" s="30"/>
      <c r="NP708" s="30"/>
      <c r="NQ708" s="30"/>
      <c r="NR708" s="30"/>
      <c r="NS708" s="30"/>
      <c r="NT708" s="30"/>
      <c r="NU708" s="30"/>
      <c r="NV708" s="30"/>
      <c r="NW708" s="30"/>
      <c r="NX708" s="30"/>
      <c r="NY708" s="30"/>
      <c r="NZ708" s="30"/>
      <c r="OA708" s="30"/>
      <c r="OB708" s="30"/>
      <c r="OC708" s="30"/>
      <c r="OD708" s="30"/>
      <c r="OE708" s="30"/>
      <c r="OF708" s="30"/>
      <c r="OG708" s="30"/>
      <c r="OH708" s="30"/>
      <c r="OI708" s="30"/>
      <c r="OJ708" s="30"/>
      <c r="OK708" s="30"/>
      <c r="OL708" s="30"/>
      <c r="OM708" s="30">
        <f t="shared" si="2305"/>
        <v>1</v>
      </c>
      <c r="ON708" s="107"/>
    </row>
    <row r="709" spans="1:404" ht="87" hidden="1" customHeight="1">
      <c r="A709" s="317"/>
      <c r="B709" s="28">
        <v>183</v>
      </c>
      <c r="C709" s="89" t="s">
        <v>492</v>
      </c>
      <c r="D709" s="29" t="s">
        <v>0</v>
      </c>
      <c r="E709" s="89" t="s">
        <v>494</v>
      </c>
      <c r="F709" s="109" t="s">
        <v>2</v>
      </c>
      <c r="G709" s="29"/>
      <c r="H709" s="89" t="s">
        <v>494</v>
      </c>
      <c r="I709" s="57" t="s">
        <v>921</v>
      </c>
      <c r="J709" s="54"/>
      <c r="K709" s="30" t="s">
        <v>958</v>
      </c>
      <c r="L709" s="30" t="s">
        <v>957</v>
      </c>
      <c r="M709" s="29" t="s">
        <v>987</v>
      </c>
      <c r="N709" s="93" t="s">
        <v>639</v>
      </c>
      <c r="O709" s="301"/>
      <c r="P709" s="54"/>
      <c r="Q709" s="30"/>
      <c r="R709" s="30"/>
      <c r="S709" s="30"/>
      <c r="T709" s="30"/>
      <c r="U709" s="30"/>
      <c r="V709" s="30"/>
      <c r="W709" s="30"/>
      <c r="X709" s="30" t="s">
        <v>27</v>
      </c>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130"/>
      <c r="CP709" s="130"/>
      <c r="CQ709" s="130"/>
      <c r="CR709" s="130"/>
      <c r="CS709" s="130"/>
      <c r="CT709" s="130"/>
      <c r="CU709" s="130"/>
      <c r="CV709" s="130"/>
      <c r="CW709" s="130"/>
      <c r="CX709" s="130"/>
      <c r="CY709" s="30"/>
      <c r="CZ709" s="30"/>
      <c r="DA709" s="30"/>
      <c r="DB709" s="30"/>
      <c r="DC709" s="30"/>
      <c r="DD709" s="30"/>
      <c r="DE709" s="30"/>
      <c r="DF709" s="30"/>
      <c r="DG709" s="30"/>
      <c r="DH709" s="135"/>
      <c r="DI709" s="30"/>
      <c r="DJ709" s="30"/>
      <c r="DK709" s="30"/>
      <c r="DL709" s="30"/>
      <c r="DM709" s="30"/>
      <c r="DN709" s="30"/>
      <c r="DO709" s="30"/>
      <c r="DP709" s="30"/>
      <c r="DQ709" s="30"/>
      <c r="DR709" s="135"/>
      <c r="DS709" s="30"/>
      <c r="DT709" s="30"/>
      <c r="DU709" s="30"/>
      <c r="DV709" s="130"/>
      <c r="DW709" s="130"/>
      <c r="DX709" s="130"/>
      <c r="DY709" s="130"/>
      <c r="DZ709" s="130"/>
      <c r="EA709" s="130"/>
      <c r="EB709" s="130"/>
      <c r="EC709" s="130"/>
      <c r="ED709" s="130"/>
      <c r="EE709" s="130"/>
      <c r="EF709" s="130"/>
      <c r="EG709" s="130"/>
      <c r="EH709" s="130"/>
      <c r="EI709" s="130"/>
      <c r="EJ709" s="130"/>
      <c r="EK709" s="130"/>
      <c r="EL709" s="130"/>
      <c r="EM709" s="130"/>
      <c r="EN709" s="130"/>
      <c r="EO709" s="130"/>
      <c r="EP709" s="30"/>
      <c r="EQ709" s="30"/>
      <c r="ER709" s="30"/>
      <c r="ES709" s="30"/>
      <c r="ET709" s="30"/>
      <c r="EU709" s="30"/>
      <c r="EV709" s="30"/>
      <c r="EW709" s="30"/>
      <c r="EX709" s="30"/>
      <c r="EY709" s="135"/>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30"/>
      <c r="IR709" s="30"/>
      <c r="IS709" s="30"/>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c r="JW709" s="30"/>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c r="KZ709" s="30"/>
      <c r="LA709" s="30"/>
      <c r="LB709" s="30"/>
      <c r="LC709" s="30"/>
      <c r="LD709" s="130"/>
      <c r="LE709" s="130"/>
      <c r="LF709" s="130"/>
      <c r="LG709" s="130"/>
      <c r="LH709" s="130"/>
      <c r="LI709" s="130"/>
      <c r="LJ709" s="130"/>
      <c r="LK709" s="130"/>
      <c r="LL709" s="130"/>
      <c r="LM709" s="130"/>
      <c r="LN709" s="130"/>
      <c r="LO709" s="130"/>
      <c r="LP709" s="130"/>
      <c r="LQ709" s="130"/>
      <c r="LR709" s="130"/>
      <c r="LS709" s="130"/>
      <c r="LT709" s="130"/>
      <c r="LU709" s="130"/>
      <c r="LV709" s="130"/>
      <c r="LW709" s="130"/>
      <c r="LX709" s="135"/>
      <c r="LY709" s="30"/>
      <c r="LZ709" s="30"/>
      <c r="MA709" s="30"/>
      <c r="MB709" s="30"/>
      <c r="MC709" s="30"/>
      <c r="MD709" s="30"/>
      <c r="ME709" s="30"/>
      <c r="MF709" s="30"/>
      <c r="MG709" s="30"/>
      <c r="MH709" s="30"/>
      <c r="MI709" s="30"/>
      <c r="MJ709" s="30"/>
      <c r="MK709" s="30"/>
      <c r="ML709" s="30"/>
      <c r="MM709" s="30"/>
      <c r="MN709" s="30"/>
      <c r="MO709" s="30"/>
      <c r="MP709" s="30"/>
      <c r="MQ709" s="30"/>
      <c r="MR709" s="30"/>
      <c r="MS709" s="30"/>
      <c r="MT709" s="30"/>
      <c r="MU709" s="30"/>
      <c r="MV709" s="30"/>
      <c r="MW709" s="30"/>
      <c r="MX709" s="30"/>
      <c r="MY709" s="30"/>
      <c r="MZ709" s="30"/>
      <c r="NA709" s="30"/>
      <c r="NB709" s="30"/>
      <c r="NC709" s="135"/>
      <c r="ND709" s="30"/>
      <c r="NE709" s="30"/>
      <c r="NF709" s="30"/>
      <c r="NG709" s="30"/>
      <c r="NH709" s="30"/>
      <c r="NI709" s="30"/>
      <c r="NJ709" s="30"/>
      <c r="NK709" s="30"/>
      <c r="NL709" s="30"/>
      <c r="NM709" s="30"/>
      <c r="NN709" s="30"/>
      <c r="NO709" s="30"/>
      <c r="NP709" s="30"/>
      <c r="NQ709" s="30"/>
      <c r="NR709" s="30"/>
      <c r="NS709" s="30"/>
      <c r="NT709" s="30"/>
      <c r="NU709" s="30"/>
      <c r="NV709" s="30"/>
      <c r="NW709" s="30"/>
      <c r="NX709" s="30"/>
      <c r="NY709" s="30"/>
      <c r="NZ709" s="30"/>
      <c r="OA709" s="30"/>
      <c r="OB709" s="30"/>
      <c r="OC709" s="30"/>
      <c r="OD709" s="30"/>
      <c r="OE709" s="30"/>
      <c r="OF709" s="30"/>
      <c r="OG709" s="30"/>
      <c r="OH709" s="30"/>
      <c r="OI709" s="30"/>
      <c r="OJ709" s="30"/>
      <c r="OK709" s="30"/>
      <c r="OL709" s="30"/>
      <c r="OM709" s="30">
        <f t="shared" si="2305"/>
        <v>1</v>
      </c>
      <c r="ON709" s="51"/>
    </row>
    <row r="710" spans="1:404" ht="99" hidden="1" customHeight="1">
      <c r="A710" s="317"/>
      <c r="B710" s="28">
        <v>183</v>
      </c>
      <c r="C710" s="89" t="s">
        <v>492</v>
      </c>
      <c r="D710" s="29" t="s">
        <v>0</v>
      </c>
      <c r="E710" s="89" t="s">
        <v>918</v>
      </c>
      <c r="F710" s="109" t="s">
        <v>2</v>
      </c>
      <c r="G710" s="29"/>
      <c r="H710" s="89" t="s">
        <v>918</v>
      </c>
      <c r="I710" s="57" t="s">
        <v>922</v>
      </c>
      <c r="J710" s="54"/>
      <c r="K710" s="30" t="s">
        <v>958</v>
      </c>
      <c r="L710" s="30" t="s">
        <v>957</v>
      </c>
      <c r="M710" s="29" t="s">
        <v>987</v>
      </c>
      <c r="N710" s="93" t="s">
        <v>639</v>
      </c>
      <c r="O710" s="301"/>
      <c r="P710" s="54"/>
      <c r="Q710" s="30"/>
      <c r="R710" s="30"/>
      <c r="S710" s="30"/>
      <c r="T710" s="30"/>
      <c r="U710" s="30"/>
      <c r="V710" s="30"/>
      <c r="W710" s="30"/>
      <c r="X710" s="30"/>
      <c r="Y710" s="30" t="s">
        <v>27</v>
      </c>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130"/>
      <c r="CP710" s="130"/>
      <c r="CQ710" s="130"/>
      <c r="CR710" s="130"/>
      <c r="CS710" s="130"/>
      <c r="CT710" s="130"/>
      <c r="CU710" s="130"/>
      <c r="CV710" s="130"/>
      <c r="CW710" s="130"/>
      <c r="CX710" s="130"/>
      <c r="CY710" s="30"/>
      <c r="CZ710" s="30"/>
      <c r="DA710" s="30"/>
      <c r="DB710" s="30"/>
      <c r="DC710" s="30"/>
      <c r="DD710" s="30"/>
      <c r="DE710" s="30"/>
      <c r="DF710" s="30"/>
      <c r="DG710" s="30"/>
      <c r="DH710" s="135"/>
      <c r="DI710" s="30"/>
      <c r="DJ710" s="30"/>
      <c r="DK710" s="30"/>
      <c r="DL710" s="30"/>
      <c r="DM710" s="30"/>
      <c r="DN710" s="30"/>
      <c r="DO710" s="30"/>
      <c r="DP710" s="30"/>
      <c r="DQ710" s="30"/>
      <c r="DR710" s="135"/>
      <c r="DS710" s="30"/>
      <c r="DT710" s="30"/>
      <c r="DU710" s="30"/>
      <c r="DV710" s="130"/>
      <c r="DW710" s="130"/>
      <c r="DX710" s="130"/>
      <c r="DY710" s="130"/>
      <c r="DZ710" s="130"/>
      <c r="EA710" s="130"/>
      <c r="EB710" s="130"/>
      <c r="EC710" s="130"/>
      <c r="ED710" s="130"/>
      <c r="EE710" s="130"/>
      <c r="EF710" s="130"/>
      <c r="EG710" s="130"/>
      <c r="EH710" s="130"/>
      <c r="EI710" s="130"/>
      <c r="EJ710" s="130"/>
      <c r="EK710" s="130"/>
      <c r="EL710" s="130"/>
      <c r="EM710" s="130"/>
      <c r="EN710" s="130"/>
      <c r="EO710" s="130"/>
      <c r="EP710" s="30"/>
      <c r="EQ710" s="30"/>
      <c r="ER710" s="30"/>
      <c r="ES710" s="30"/>
      <c r="ET710" s="30"/>
      <c r="EU710" s="30"/>
      <c r="EV710" s="30"/>
      <c r="EW710" s="30"/>
      <c r="EX710" s="30"/>
      <c r="EY710" s="135"/>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130"/>
      <c r="LE710" s="130"/>
      <c r="LF710" s="130"/>
      <c r="LG710" s="130"/>
      <c r="LH710" s="130"/>
      <c r="LI710" s="130"/>
      <c r="LJ710" s="130"/>
      <c r="LK710" s="130"/>
      <c r="LL710" s="130"/>
      <c r="LM710" s="130"/>
      <c r="LN710" s="130"/>
      <c r="LO710" s="130"/>
      <c r="LP710" s="130"/>
      <c r="LQ710" s="130"/>
      <c r="LR710" s="130"/>
      <c r="LS710" s="130"/>
      <c r="LT710" s="130"/>
      <c r="LU710" s="130"/>
      <c r="LV710" s="130"/>
      <c r="LW710" s="130"/>
      <c r="LX710" s="135"/>
      <c r="LY710" s="30"/>
      <c r="LZ710" s="30"/>
      <c r="MA710" s="30"/>
      <c r="MB710" s="30"/>
      <c r="MC710" s="30"/>
      <c r="MD710" s="30"/>
      <c r="ME710" s="30"/>
      <c r="MF710" s="30"/>
      <c r="MG710" s="30"/>
      <c r="MH710" s="30"/>
      <c r="MI710" s="30"/>
      <c r="MJ710" s="30"/>
      <c r="MK710" s="30"/>
      <c r="ML710" s="30"/>
      <c r="MM710" s="30"/>
      <c r="MN710" s="30"/>
      <c r="MO710" s="30"/>
      <c r="MP710" s="30"/>
      <c r="MQ710" s="30"/>
      <c r="MR710" s="30"/>
      <c r="MS710" s="30"/>
      <c r="MT710" s="30"/>
      <c r="MU710" s="30"/>
      <c r="MV710" s="30"/>
      <c r="MW710" s="30"/>
      <c r="MX710" s="30"/>
      <c r="MY710" s="30"/>
      <c r="MZ710" s="30"/>
      <c r="NA710" s="30"/>
      <c r="NB710" s="30"/>
      <c r="NC710" s="135"/>
      <c r="ND710" s="30"/>
      <c r="NE710" s="30"/>
      <c r="NF710" s="30"/>
      <c r="NG710" s="30"/>
      <c r="NH710" s="30"/>
      <c r="NI710" s="30"/>
      <c r="NJ710" s="30"/>
      <c r="NK710" s="30"/>
      <c r="NL710" s="30"/>
      <c r="NM710" s="30"/>
      <c r="NN710" s="30"/>
      <c r="NO710" s="30"/>
      <c r="NP710" s="30"/>
      <c r="NQ710" s="30"/>
      <c r="NR710" s="30"/>
      <c r="NS710" s="30"/>
      <c r="NT710" s="30"/>
      <c r="NU710" s="30"/>
      <c r="NV710" s="30"/>
      <c r="NW710" s="30"/>
      <c r="NX710" s="30"/>
      <c r="NY710" s="30"/>
      <c r="NZ710" s="30"/>
      <c r="OA710" s="30"/>
      <c r="OB710" s="30"/>
      <c r="OC710" s="30"/>
      <c r="OD710" s="30"/>
      <c r="OE710" s="30"/>
      <c r="OF710" s="30"/>
      <c r="OG710" s="30"/>
      <c r="OH710" s="30"/>
      <c r="OI710" s="30"/>
      <c r="OJ710" s="30"/>
      <c r="OK710" s="30"/>
      <c r="OL710" s="30"/>
      <c r="OM710" s="30">
        <f t="shared" si="2305"/>
        <v>1</v>
      </c>
      <c r="ON710" s="51"/>
    </row>
    <row r="711" spans="1:404" ht="64.5" hidden="1" customHeight="1">
      <c r="A711" s="317"/>
      <c r="B711" s="28">
        <v>183</v>
      </c>
      <c r="C711" s="89" t="s">
        <v>492</v>
      </c>
      <c r="D711" s="29" t="s">
        <v>0</v>
      </c>
      <c r="E711" s="89" t="s">
        <v>919</v>
      </c>
      <c r="F711" s="109" t="s">
        <v>2</v>
      </c>
      <c r="G711" s="29"/>
      <c r="H711" s="89" t="s">
        <v>919</v>
      </c>
      <c r="I711" s="57" t="s">
        <v>923</v>
      </c>
      <c r="J711" s="105"/>
      <c r="K711" s="30" t="s">
        <v>958</v>
      </c>
      <c r="L711" s="30" t="s">
        <v>957</v>
      </c>
      <c r="M711" s="29" t="s">
        <v>987</v>
      </c>
      <c r="N711" s="93" t="s">
        <v>639</v>
      </c>
      <c r="O711" s="301"/>
      <c r="P711" s="105"/>
      <c r="Q711" s="30"/>
      <c r="R711" s="30"/>
      <c r="S711" s="30"/>
      <c r="T711" s="30"/>
      <c r="U711" s="30"/>
      <c r="V711" s="30"/>
      <c r="W711" s="30"/>
      <c r="X711" s="30"/>
      <c r="Y711" s="30"/>
      <c r="Z711" s="30" t="s">
        <v>27</v>
      </c>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130"/>
      <c r="CP711" s="130"/>
      <c r="CQ711" s="130"/>
      <c r="CR711" s="130"/>
      <c r="CS711" s="130"/>
      <c r="CT711" s="130"/>
      <c r="CU711" s="130"/>
      <c r="CV711" s="130"/>
      <c r="CW711" s="130"/>
      <c r="CX711" s="130"/>
      <c r="CY711" s="30"/>
      <c r="CZ711" s="30"/>
      <c r="DA711" s="30"/>
      <c r="DB711" s="30"/>
      <c r="DC711" s="30"/>
      <c r="DD711" s="30"/>
      <c r="DE711" s="30"/>
      <c r="DF711" s="30"/>
      <c r="DG711" s="30"/>
      <c r="DH711" s="135"/>
      <c r="DI711" s="30"/>
      <c r="DJ711" s="30"/>
      <c r="DK711" s="30"/>
      <c r="DL711" s="30"/>
      <c r="DM711" s="30"/>
      <c r="DN711" s="30"/>
      <c r="DO711" s="30"/>
      <c r="DP711" s="30"/>
      <c r="DQ711" s="30"/>
      <c r="DR711" s="135"/>
      <c r="DS711" s="30"/>
      <c r="DT711" s="30"/>
      <c r="DU711" s="30"/>
      <c r="DV711" s="130"/>
      <c r="DW711" s="130"/>
      <c r="DX711" s="130"/>
      <c r="DY711" s="130"/>
      <c r="DZ711" s="130"/>
      <c r="EA711" s="130"/>
      <c r="EB711" s="130"/>
      <c r="EC711" s="130"/>
      <c r="ED711" s="130"/>
      <c r="EE711" s="130"/>
      <c r="EF711" s="130"/>
      <c r="EG711" s="130"/>
      <c r="EH711" s="130"/>
      <c r="EI711" s="130"/>
      <c r="EJ711" s="130"/>
      <c r="EK711" s="130"/>
      <c r="EL711" s="130"/>
      <c r="EM711" s="130"/>
      <c r="EN711" s="130"/>
      <c r="EO711" s="130"/>
      <c r="EP711" s="30"/>
      <c r="EQ711" s="30"/>
      <c r="ER711" s="30"/>
      <c r="ES711" s="30"/>
      <c r="ET711" s="30"/>
      <c r="EU711" s="30"/>
      <c r="EV711" s="30"/>
      <c r="EW711" s="30"/>
      <c r="EX711" s="30"/>
      <c r="EY711" s="135"/>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c r="JW711" s="30"/>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c r="KZ711" s="30"/>
      <c r="LA711" s="30"/>
      <c r="LB711" s="30"/>
      <c r="LC711" s="30"/>
      <c r="LD711" s="130"/>
      <c r="LE711" s="130"/>
      <c r="LF711" s="130"/>
      <c r="LG711" s="130"/>
      <c r="LH711" s="130"/>
      <c r="LI711" s="130"/>
      <c r="LJ711" s="130"/>
      <c r="LK711" s="130"/>
      <c r="LL711" s="130"/>
      <c r="LM711" s="130"/>
      <c r="LN711" s="130"/>
      <c r="LO711" s="130"/>
      <c r="LP711" s="130"/>
      <c r="LQ711" s="130"/>
      <c r="LR711" s="130"/>
      <c r="LS711" s="130"/>
      <c r="LT711" s="130"/>
      <c r="LU711" s="130"/>
      <c r="LV711" s="130"/>
      <c r="LW711" s="130"/>
      <c r="LX711" s="135"/>
      <c r="LY711" s="30"/>
      <c r="LZ711" s="30"/>
      <c r="MA711" s="30"/>
      <c r="MB711" s="30"/>
      <c r="MC711" s="30"/>
      <c r="MD711" s="30"/>
      <c r="ME711" s="30"/>
      <c r="MF711" s="30"/>
      <c r="MG711" s="30"/>
      <c r="MH711" s="30"/>
      <c r="MI711" s="30"/>
      <c r="MJ711" s="30"/>
      <c r="MK711" s="30"/>
      <c r="ML711" s="30"/>
      <c r="MM711" s="30"/>
      <c r="MN711" s="30"/>
      <c r="MO711" s="30"/>
      <c r="MP711" s="30"/>
      <c r="MQ711" s="30"/>
      <c r="MR711" s="30"/>
      <c r="MS711" s="30"/>
      <c r="MT711" s="30"/>
      <c r="MU711" s="30"/>
      <c r="MV711" s="30"/>
      <c r="MW711" s="30"/>
      <c r="MX711" s="30"/>
      <c r="MY711" s="30"/>
      <c r="MZ711" s="30"/>
      <c r="NA711" s="30"/>
      <c r="NB711" s="30"/>
      <c r="NC711" s="135"/>
      <c r="ND711" s="30"/>
      <c r="NE711" s="30"/>
      <c r="NF711" s="30"/>
      <c r="NG711" s="30"/>
      <c r="NH711" s="30"/>
      <c r="NI711" s="30"/>
      <c r="NJ711" s="30"/>
      <c r="NK711" s="30"/>
      <c r="NL711" s="30"/>
      <c r="NM711" s="30"/>
      <c r="NN711" s="30"/>
      <c r="NO711" s="30"/>
      <c r="NP711" s="30"/>
      <c r="NQ711" s="30"/>
      <c r="NR711" s="30"/>
      <c r="NS711" s="30"/>
      <c r="NT711" s="30"/>
      <c r="NU711" s="30"/>
      <c r="NV711" s="30"/>
      <c r="NW711" s="30"/>
      <c r="NX711" s="30"/>
      <c r="NY711" s="30"/>
      <c r="NZ711" s="30"/>
      <c r="OA711" s="30"/>
      <c r="OB711" s="30"/>
      <c r="OC711" s="30"/>
      <c r="OD711" s="30"/>
      <c r="OE711" s="30"/>
      <c r="OF711" s="30"/>
      <c r="OG711" s="30"/>
      <c r="OH711" s="30"/>
      <c r="OI711" s="30"/>
      <c r="OJ711" s="30"/>
      <c r="OK711" s="30"/>
      <c r="OL711" s="30"/>
      <c r="OM711" s="30">
        <f t="shared" si="2305"/>
        <v>1</v>
      </c>
      <c r="ON711" s="107"/>
    </row>
    <row r="712" spans="1:404" ht="22.5" hidden="1" customHeight="1">
      <c r="A712" s="317"/>
      <c r="B712" s="28">
        <v>183</v>
      </c>
      <c r="C712" s="89" t="s">
        <v>492</v>
      </c>
      <c r="D712" s="29" t="s">
        <v>0</v>
      </c>
      <c r="E712" s="89" t="s">
        <v>495</v>
      </c>
      <c r="F712" s="109" t="s">
        <v>2</v>
      </c>
      <c r="G712" s="29"/>
      <c r="H712" s="89" t="s">
        <v>495</v>
      </c>
      <c r="I712" s="57" t="s">
        <v>924</v>
      </c>
      <c r="J712" s="54"/>
      <c r="K712" s="30" t="s">
        <v>958</v>
      </c>
      <c r="L712" s="30" t="s">
        <v>957</v>
      </c>
      <c r="M712" s="29" t="s">
        <v>987</v>
      </c>
      <c r="N712" s="93" t="s">
        <v>639</v>
      </c>
      <c r="O712" s="302"/>
      <c r="P712" s="54"/>
      <c r="Q712" s="30"/>
      <c r="R712" s="30"/>
      <c r="S712" s="30"/>
      <c r="T712" s="30"/>
      <c r="U712" s="30"/>
      <c r="V712" s="30"/>
      <c r="W712" s="30"/>
      <c r="X712" s="30"/>
      <c r="Y712" s="30"/>
      <c r="Z712" s="30"/>
      <c r="AA712" s="30" t="s">
        <v>27</v>
      </c>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130"/>
      <c r="CP712" s="130"/>
      <c r="CQ712" s="130"/>
      <c r="CR712" s="130"/>
      <c r="CS712" s="130"/>
      <c r="CT712" s="130"/>
      <c r="CU712" s="130"/>
      <c r="CV712" s="130"/>
      <c r="CW712" s="130"/>
      <c r="CX712" s="130"/>
      <c r="CY712" s="30"/>
      <c r="CZ712" s="30"/>
      <c r="DA712" s="30"/>
      <c r="DB712" s="30"/>
      <c r="DC712" s="30"/>
      <c r="DD712" s="30"/>
      <c r="DE712" s="30"/>
      <c r="DF712" s="30"/>
      <c r="DG712" s="30"/>
      <c r="DH712" s="135"/>
      <c r="DI712" s="30"/>
      <c r="DJ712" s="30"/>
      <c r="DK712" s="30"/>
      <c r="DL712" s="30"/>
      <c r="DM712" s="30"/>
      <c r="DN712" s="30"/>
      <c r="DO712" s="30"/>
      <c r="DP712" s="30"/>
      <c r="DQ712" s="30"/>
      <c r="DR712" s="135"/>
      <c r="DS712" s="30"/>
      <c r="DT712" s="30"/>
      <c r="DU712" s="30"/>
      <c r="DV712" s="130"/>
      <c r="DW712" s="130"/>
      <c r="DX712" s="130"/>
      <c r="DY712" s="130"/>
      <c r="DZ712" s="130"/>
      <c r="EA712" s="130"/>
      <c r="EB712" s="130"/>
      <c r="EC712" s="130"/>
      <c r="ED712" s="130"/>
      <c r="EE712" s="130"/>
      <c r="EF712" s="130"/>
      <c r="EG712" s="130"/>
      <c r="EH712" s="130"/>
      <c r="EI712" s="130"/>
      <c r="EJ712" s="130"/>
      <c r="EK712" s="130"/>
      <c r="EL712" s="130"/>
      <c r="EM712" s="130"/>
      <c r="EN712" s="130"/>
      <c r="EO712" s="130"/>
      <c r="EP712" s="30"/>
      <c r="EQ712" s="30"/>
      <c r="ER712" s="30"/>
      <c r="ES712" s="30"/>
      <c r="ET712" s="30"/>
      <c r="EU712" s="30"/>
      <c r="EV712" s="30"/>
      <c r="EW712" s="30"/>
      <c r="EX712" s="30"/>
      <c r="EY712" s="135"/>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130"/>
      <c r="LE712" s="130"/>
      <c r="LF712" s="130"/>
      <c r="LG712" s="130"/>
      <c r="LH712" s="130"/>
      <c r="LI712" s="130"/>
      <c r="LJ712" s="130"/>
      <c r="LK712" s="130"/>
      <c r="LL712" s="130"/>
      <c r="LM712" s="130"/>
      <c r="LN712" s="130"/>
      <c r="LO712" s="130"/>
      <c r="LP712" s="130"/>
      <c r="LQ712" s="130"/>
      <c r="LR712" s="130"/>
      <c r="LS712" s="130"/>
      <c r="LT712" s="130"/>
      <c r="LU712" s="130"/>
      <c r="LV712" s="130"/>
      <c r="LW712" s="130"/>
      <c r="LX712" s="135"/>
      <c r="LY712" s="30"/>
      <c r="LZ712" s="30"/>
      <c r="MA712" s="30"/>
      <c r="MB712" s="30"/>
      <c r="MC712" s="30"/>
      <c r="MD712" s="30"/>
      <c r="ME712" s="30"/>
      <c r="MF712" s="30"/>
      <c r="MG712" s="30"/>
      <c r="MH712" s="30"/>
      <c r="MI712" s="30"/>
      <c r="MJ712" s="30"/>
      <c r="MK712" s="30"/>
      <c r="ML712" s="30"/>
      <c r="MM712" s="30"/>
      <c r="MN712" s="30"/>
      <c r="MO712" s="30"/>
      <c r="MP712" s="30"/>
      <c r="MQ712" s="30"/>
      <c r="MR712" s="30"/>
      <c r="MS712" s="30"/>
      <c r="MT712" s="30"/>
      <c r="MU712" s="30"/>
      <c r="MV712" s="30"/>
      <c r="MW712" s="30"/>
      <c r="MX712" s="30"/>
      <c r="MY712" s="30"/>
      <c r="MZ712" s="30"/>
      <c r="NA712" s="30"/>
      <c r="NB712" s="30"/>
      <c r="NC712" s="135"/>
      <c r="ND712" s="30"/>
      <c r="NE712" s="30"/>
      <c r="NF712" s="30"/>
      <c r="NG712" s="30"/>
      <c r="NH712" s="30"/>
      <c r="NI712" s="30"/>
      <c r="NJ712" s="30"/>
      <c r="NK712" s="30"/>
      <c r="NL712" s="30"/>
      <c r="NM712" s="30"/>
      <c r="NN712" s="30"/>
      <c r="NO712" s="30"/>
      <c r="NP712" s="30"/>
      <c r="NQ712" s="30"/>
      <c r="NR712" s="30"/>
      <c r="NS712" s="30"/>
      <c r="NT712" s="30"/>
      <c r="NU712" s="30"/>
      <c r="NV712" s="30"/>
      <c r="NW712" s="30"/>
      <c r="NX712" s="30"/>
      <c r="NY712" s="30"/>
      <c r="NZ712" s="30"/>
      <c r="OA712" s="30"/>
      <c r="OB712" s="30"/>
      <c r="OC712" s="30"/>
      <c r="OD712" s="30"/>
      <c r="OE712" s="30"/>
      <c r="OF712" s="30"/>
      <c r="OG712" s="30"/>
      <c r="OH712" s="30"/>
      <c r="OI712" s="30"/>
      <c r="OJ712" s="30"/>
      <c r="OK712" s="30"/>
      <c r="OL712" s="30"/>
      <c r="OM712" s="30">
        <f t="shared" ref="OM712:OM724" si="2432">COUNTIF(Q712:AA712,"x")</f>
        <v>1</v>
      </c>
      <c r="ON712" s="51"/>
    </row>
    <row r="713" spans="1:404" ht="23.25" hidden="1" customHeight="1">
      <c r="A713" s="28">
        <v>586</v>
      </c>
      <c r="B713" s="51">
        <v>184</v>
      </c>
      <c r="C713" s="24" t="s">
        <v>496</v>
      </c>
      <c r="D713" s="14" t="s">
        <v>3</v>
      </c>
      <c r="E713" s="24" t="s">
        <v>497</v>
      </c>
      <c r="F713" s="82" t="s">
        <v>3</v>
      </c>
      <c r="G713" s="116" t="s">
        <v>27</v>
      </c>
      <c r="H713" s="99" t="s">
        <v>497</v>
      </c>
      <c r="I713" s="36" t="s">
        <v>1160</v>
      </c>
      <c r="J713" s="54"/>
      <c r="K713" s="30" t="s">
        <v>958</v>
      </c>
      <c r="L713" s="30" t="s">
        <v>957</v>
      </c>
      <c r="M713" s="29" t="s">
        <v>987</v>
      </c>
      <c r="N713" s="93" t="s">
        <v>639</v>
      </c>
      <c r="O713" s="105" t="s">
        <v>27</v>
      </c>
      <c r="P713" s="54"/>
      <c r="Q713" s="30"/>
      <c r="R713" s="30" t="s">
        <v>27</v>
      </c>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152" t="s">
        <v>1068</v>
      </c>
      <c r="BH713" s="152" t="s">
        <v>1068</v>
      </c>
      <c r="BI713" s="152" t="s">
        <v>1068</v>
      </c>
      <c r="BJ713" s="30">
        <v>1</v>
      </c>
      <c r="BK713" s="30">
        <v>2</v>
      </c>
      <c r="BL713" s="30">
        <v>2</v>
      </c>
      <c r="BM713" s="30">
        <v>2</v>
      </c>
      <c r="BN713" s="23">
        <v>1</v>
      </c>
      <c r="BO713" s="23">
        <v>2</v>
      </c>
      <c r="BP713" s="30">
        <v>2</v>
      </c>
      <c r="BQ713" s="30">
        <v>1</v>
      </c>
      <c r="BR713" s="30">
        <v>2</v>
      </c>
      <c r="BS713" s="30">
        <v>2</v>
      </c>
      <c r="BT713" s="30">
        <v>2</v>
      </c>
      <c r="BU713" s="23">
        <v>2</v>
      </c>
      <c r="BV713" s="30">
        <v>2</v>
      </c>
      <c r="BW713" s="23">
        <v>1</v>
      </c>
      <c r="BX713" s="30">
        <v>2</v>
      </c>
      <c r="BY713" s="30">
        <v>2</v>
      </c>
      <c r="BZ713" s="30">
        <v>2</v>
      </c>
      <c r="CA713" s="30">
        <v>1</v>
      </c>
      <c r="CB713" s="30"/>
      <c r="CC713" s="185">
        <f>COUNTIF(BJ713:CA713,"2")</f>
        <v>13</v>
      </c>
      <c r="CD713" s="186">
        <f t="shared" ref="CD713" si="2433">CC713/(CC713+CE713+CG713+CI713)</f>
        <v>0.72222222222222221</v>
      </c>
      <c r="CE713" s="185">
        <f>COUNTIF(BJ713:CA713,"1")</f>
        <v>5</v>
      </c>
      <c r="CF713" s="186">
        <f t="shared" ref="CF713" si="2434">CE713/(CC713+CE713+CG713+CI713)</f>
        <v>0.27777777777777779</v>
      </c>
      <c r="CG713" s="185">
        <f>COUNTIF(BJ713:CA713,"0")</f>
        <v>0</v>
      </c>
      <c r="CH713" s="186">
        <f t="shared" ref="CH713" si="2435">CG713/(CC713+CE713+CG713+CI713)</f>
        <v>0</v>
      </c>
      <c r="CI713" s="185">
        <f>COUNTIF(BJ713:CA713,"KĐG")</f>
        <v>0</v>
      </c>
      <c r="CJ713" s="186">
        <f t="shared" ref="CJ713" si="2436">CI713/(CC713+CE713+CG713+CI713)</f>
        <v>0</v>
      </c>
      <c r="CK713" s="187">
        <f t="shared" ref="CK713" si="2437">(((CC713*2)+(CE713*1)+(CG713*0)))/(CC713+CE713+CG713)</f>
        <v>1.7222222222222223</v>
      </c>
      <c r="CL713" s="169" t="str">
        <f t="shared" ref="CL713" si="2438">IF(CJ713&gt;=50%,"KĐG",IF(CK713&gt;=1.6,"ĐMT",IF(CK713&gt;=1,"CCG","CĐ")))</f>
        <v>ĐMT</v>
      </c>
      <c r="CM713" s="30"/>
      <c r="CN713" s="30"/>
      <c r="CO713" s="130"/>
      <c r="CP713" s="130"/>
      <c r="CQ713" s="130"/>
      <c r="CR713" s="130"/>
      <c r="CS713" s="130"/>
      <c r="CT713" s="130"/>
      <c r="CU713" s="130"/>
      <c r="CV713" s="130"/>
      <c r="CW713" s="130"/>
      <c r="CX713" s="130"/>
      <c r="CY713" s="30"/>
      <c r="CZ713" s="30"/>
      <c r="DA713" s="30"/>
      <c r="DB713" s="30"/>
      <c r="DC713" s="30"/>
      <c r="DD713" s="30"/>
      <c r="DE713" s="30"/>
      <c r="DF713" s="30"/>
      <c r="DG713" s="30"/>
      <c r="DH713" s="135"/>
      <c r="DI713" s="30"/>
      <c r="DJ713" s="30"/>
      <c r="DK713" s="30"/>
      <c r="DL713" s="30"/>
      <c r="DM713" s="30"/>
      <c r="DN713" s="30"/>
      <c r="DO713" s="30"/>
      <c r="DP713" s="30"/>
      <c r="DQ713" s="30"/>
      <c r="DR713" s="135"/>
      <c r="DS713" s="30"/>
      <c r="DT713" s="30"/>
      <c r="DU713" s="30"/>
      <c r="DV713" s="130"/>
      <c r="DW713" s="130"/>
      <c r="DX713" s="130"/>
      <c r="DY713" s="130"/>
      <c r="DZ713" s="130"/>
      <c r="EA713" s="130"/>
      <c r="EB713" s="130"/>
      <c r="EC713" s="130"/>
      <c r="ED713" s="130"/>
      <c r="EE713" s="130"/>
      <c r="EF713" s="130"/>
      <c r="EG713" s="130"/>
      <c r="EH713" s="130"/>
      <c r="EI713" s="130"/>
      <c r="EJ713" s="130"/>
      <c r="EK713" s="130"/>
      <c r="EL713" s="130"/>
      <c r="EM713" s="130"/>
      <c r="EN713" s="130"/>
      <c r="EO713" s="130"/>
      <c r="EP713" s="30"/>
      <c r="EQ713" s="30"/>
      <c r="ER713" s="30"/>
      <c r="ES713" s="30"/>
      <c r="ET713" s="30"/>
      <c r="EU713" s="30"/>
      <c r="EV713" s="30"/>
      <c r="EW713" s="30"/>
      <c r="EX713" s="30"/>
      <c r="EY713" s="135"/>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c r="JW713" s="30"/>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130"/>
      <c r="LE713" s="130"/>
      <c r="LF713" s="130"/>
      <c r="LG713" s="130"/>
      <c r="LH713" s="130"/>
      <c r="LI713" s="130"/>
      <c r="LJ713" s="130"/>
      <c r="LK713" s="130"/>
      <c r="LL713" s="130"/>
      <c r="LM713" s="130"/>
      <c r="LN713" s="130"/>
      <c r="LO713" s="130"/>
      <c r="LP713" s="130"/>
      <c r="LQ713" s="130"/>
      <c r="LR713" s="130"/>
      <c r="LS713" s="130"/>
      <c r="LT713" s="130"/>
      <c r="LU713" s="130"/>
      <c r="LV713" s="130"/>
      <c r="LW713" s="130"/>
      <c r="LX713" s="135"/>
      <c r="LY713" s="30"/>
      <c r="LZ713" s="30"/>
      <c r="MA713" s="30"/>
      <c r="MB713" s="30"/>
      <c r="MC713" s="30"/>
      <c r="MD713" s="30"/>
      <c r="ME713" s="30"/>
      <c r="MF713" s="30"/>
      <c r="MG713" s="30"/>
      <c r="MH713" s="30"/>
      <c r="MI713" s="30"/>
      <c r="MJ713" s="30"/>
      <c r="MK713" s="30"/>
      <c r="ML713" s="30"/>
      <c r="MM713" s="30"/>
      <c r="MN713" s="30"/>
      <c r="MO713" s="30"/>
      <c r="MP713" s="30"/>
      <c r="MQ713" s="30"/>
      <c r="MR713" s="30"/>
      <c r="MS713" s="30"/>
      <c r="MT713" s="30"/>
      <c r="MU713" s="30"/>
      <c r="MV713" s="30"/>
      <c r="MW713" s="30"/>
      <c r="MX713" s="30"/>
      <c r="MY713" s="30"/>
      <c r="MZ713" s="30"/>
      <c r="NA713" s="30"/>
      <c r="NB713" s="30"/>
      <c r="NC713" s="135"/>
      <c r="ND713" s="30"/>
      <c r="NE713" s="30"/>
      <c r="NF713" s="30"/>
      <c r="NG713" s="30"/>
      <c r="NH713" s="30"/>
      <c r="NI713" s="30"/>
      <c r="NJ713" s="30"/>
      <c r="NK713" s="30"/>
      <c r="NL713" s="30"/>
      <c r="NM713" s="30"/>
      <c r="NN713" s="30"/>
      <c r="NO713" s="30"/>
      <c r="NP713" s="30"/>
      <c r="NQ713" s="30"/>
      <c r="NR713" s="30"/>
      <c r="NS713" s="30"/>
      <c r="NT713" s="30"/>
      <c r="NU713" s="30"/>
      <c r="NV713" s="30"/>
      <c r="NW713" s="30"/>
      <c r="NX713" s="30"/>
      <c r="NY713" s="30"/>
      <c r="NZ713" s="30"/>
      <c r="OA713" s="30"/>
      <c r="OB713" s="30"/>
      <c r="OC713" s="30"/>
      <c r="OD713" s="30"/>
      <c r="OE713" s="30"/>
      <c r="OF713" s="30"/>
      <c r="OG713" s="30"/>
      <c r="OH713" s="30"/>
      <c r="OI713" s="30"/>
      <c r="OJ713" s="30"/>
      <c r="OK713" s="30"/>
      <c r="OL713" s="30"/>
      <c r="OM713" s="30">
        <f t="shared" si="2432"/>
        <v>1</v>
      </c>
      <c r="ON713" s="51"/>
    </row>
    <row r="714" spans="1:404" ht="39" hidden="1" customHeight="1">
      <c r="A714" s="309">
        <v>588</v>
      </c>
      <c r="B714" s="51">
        <v>185</v>
      </c>
      <c r="C714" s="16" t="s">
        <v>498</v>
      </c>
      <c r="D714" s="14" t="s">
        <v>0</v>
      </c>
      <c r="E714" s="24" t="s">
        <v>499</v>
      </c>
      <c r="F714" s="82" t="s">
        <v>2</v>
      </c>
      <c r="G714" s="14"/>
      <c r="H714" s="99" t="s">
        <v>499</v>
      </c>
      <c r="I714" s="57" t="s">
        <v>927</v>
      </c>
      <c r="J714" s="54"/>
      <c r="K714" s="30" t="s">
        <v>958</v>
      </c>
      <c r="L714" s="30" t="s">
        <v>957</v>
      </c>
      <c r="M714" s="29" t="s">
        <v>987</v>
      </c>
      <c r="N714" s="93" t="s">
        <v>639</v>
      </c>
      <c r="O714" s="300" t="s">
        <v>27</v>
      </c>
      <c r="P714" s="54"/>
      <c r="Q714" s="30" t="s">
        <v>27</v>
      </c>
      <c r="R714" s="30"/>
      <c r="S714" s="30"/>
      <c r="T714" s="30"/>
      <c r="U714" s="30"/>
      <c r="V714" s="30"/>
      <c r="W714" s="30"/>
      <c r="X714" s="30"/>
      <c r="Y714" s="30"/>
      <c r="Z714" s="30"/>
      <c r="AA714" s="30"/>
      <c r="AB714" s="152" t="s">
        <v>1068</v>
      </c>
      <c r="AC714" s="152" t="s">
        <v>1068</v>
      </c>
      <c r="AD714" s="152" t="s">
        <v>1068</v>
      </c>
      <c r="AE714" s="30">
        <v>1</v>
      </c>
      <c r="AF714" s="30">
        <v>1</v>
      </c>
      <c r="AG714" s="30">
        <v>2</v>
      </c>
      <c r="AH714" s="30">
        <v>2</v>
      </c>
      <c r="AI714" s="23">
        <v>1</v>
      </c>
      <c r="AJ714" s="23">
        <v>1</v>
      </c>
      <c r="AK714" s="30">
        <v>2</v>
      </c>
      <c r="AL714" s="30">
        <v>2</v>
      </c>
      <c r="AM714" s="30">
        <v>2</v>
      </c>
      <c r="AN714" s="30">
        <v>2</v>
      </c>
      <c r="AO714" s="30">
        <v>2</v>
      </c>
      <c r="AP714" s="23">
        <v>2</v>
      </c>
      <c r="AQ714" s="30">
        <v>2</v>
      </c>
      <c r="AR714" s="23">
        <v>1</v>
      </c>
      <c r="AS714" s="30">
        <v>2</v>
      </c>
      <c r="AT714" s="30">
        <v>2</v>
      </c>
      <c r="AU714" s="30">
        <v>2</v>
      </c>
      <c r="AV714" s="30">
        <v>2</v>
      </c>
      <c r="AW714" s="173">
        <f>COUNTIF(AE714:AV714,"2")</f>
        <v>13</v>
      </c>
      <c r="AX714" s="174">
        <f t="shared" ref="AX714" si="2439">AW714/(AW714+AY714+BA714+BC714)</f>
        <v>0.72222222222222221</v>
      </c>
      <c r="AY714" s="173">
        <f>COUNTIF(AE714:AV714,"1")</f>
        <v>5</v>
      </c>
      <c r="AZ714" s="174">
        <f t="shared" ref="AZ714" si="2440">AY714/(AW714+AY714+BA714+BC714)</f>
        <v>0.27777777777777779</v>
      </c>
      <c r="BA714" s="173">
        <f>COUNTIF(AE714:AV714,"0")</f>
        <v>0</v>
      </c>
      <c r="BB714" s="174">
        <f t="shared" ref="BB714" si="2441">BA714/(AW714+AY714+BA714+BC714)</f>
        <v>0</v>
      </c>
      <c r="BC714" s="173">
        <f>COUNTIF(AE714:AV714,"KĐG")</f>
        <v>0</v>
      </c>
      <c r="BD714" s="174">
        <f t="shared" ref="BD714" si="2442">BC714/(AW714+AY714+BA714+BC714)</f>
        <v>0</v>
      </c>
      <c r="BE714" s="175">
        <f t="shared" ref="BE714" si="2443">(((AW714*2)+(AY714*1)+(BA714*0)))/(AW714+AY714+BA714)</f>
        <v>1.7222222222222223</v>
      </c>
      <c r="BF714" s="169" t="str">
        <f t="shared" ref="BF714" si="2444">IF(BD714&gt;=50%,"KĐG",IF(BE714&gt;=1.6,"ĐMT",IF(BE714&gt;=1,"CCG","CĐ")))</f>
        <v>ĐMT</v>
      </c>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130"/>
      <c r="CP714" s="130"/>
      <c r="CQ714" s="130"/>
      <c r="CR714" s="130"/>
      <c r="CS714" s="130"/>
      <c r="CT714" s="130"/>
      <c r="CU714" s="130"/>
      <c r="CV714" s="130"/>
      <c r="CW714" s="130"/>
      <c r="CX714" s="130"/>
      <c r="CY714" s="30"/>
      <c r="CZ714" s="30"/>
      <c r="DA714" s="30"/>
      <c r="DB714" s="30"/>
      <c r="DC714" s="30"/>
      <c r="DD714" s="30"/>
      <c r="DE714" s="30"/>
      <c r="DF714" s="30"/>
      <c r="DG714" s="30"/>
      <c r="DH714" s="135"/>
      <c r="DI714" s="30"/>
      <c r="DJ714" s="30"/>
      <c r="DK714" s="30"/>
      <c r="DL714" s="30"/>
      <c r="DM714" s="30"/>
      <c r="DN714" s="30"/>
      <c r="DO714" s="30"/>
      <c r="DP714" s="30"/>
      <c r="DQ714" s="30"/>
      <c r="DR714" s="135"/>
      <c r="DS714" s="30"/>
      <c r="DT714" s="30"/>
      <c r="DU714" s="30"/>
      <c r="DV714" s="130"/>
      <c r="DW714" s="130"/>
      <c r="DX714" s="130"/>
      <c r="DY714" s="130"/>
      <c r="DZ714" s="130"/>
      <c r="EA714" s="130"/>
      <c r="EB714" s="130"/>
      <c r="EC714" s="130"/>
      <c r="ED714" s="130"/>
      <c r="EE714" s="130"/>
      <c r="EF714" s="130"/>
      <c r="EG714" s="130"/>
      <c r="EH714" s="130"/>
      <c r="EI714" s="130"/>
      <c r="EJ714" s="130"/>
      <c r="EK714" s="130"/>
      <c r="EL714" s="130"/>
      <c r="EM714" s="130"/>
      <c r="EN714" s="130"/>
      <c r="EO714" s="130"/>
      <c r="EP714" s="30"/>
      <c r="EQ714" s="30"/>
      <c r="ER714" s="30"/>
      <c r="ES714" s="30"/>
      <c r="ET714" s="30"/>
      <c r="EU714" s="30"/>
      <c r="EV714" s="30"/>
      <c r="EW714" s="30"/>
      <c r="EX714" s="30"/>
      <c r="EY714" s="135"/>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130"/>
      <c r="LE714" s="130"/>
      <c r="LF714" s="130"/>
      <c r="LG714" s="130"/>
      <c r="LH714" s="130"/>
      <c r="LI714" s="130"/>
      <c r="LJ714" s="130"/>
      <c r="LK714" s="130"/>
      <c r="LL714" s="130"/>
      <c r="LM714" s="130"/>
      <c r="LN714" s="130"/>
      <c r="LO714" s="130"/>
      <c r="LP714" s="130"/>
      <c r="LQ714" s="130"/>
      <c r="LR714" s="130"/>
      <c r="LS714" s="130"/>
      <c r="LT714" s="130"/>
      <c r="LU714" s="130"/>
      <c r="LV714" s="130"/>
      <c r="LW714" s="130"/>
      <c r="LX714" s="135"/>
      <c r="LY714" s="30"/>
      <c r="LZ714" s="30"/>
      <c r="MA714" s="30"/>
      <c r="MB714" s="30"/>
      <c r="MC714" s="30"/>
      <c r="MD714" s="30"/>
      <c r="ME714" s="30"/>
      <c r="MF714" s="30"/>
      <c r="MG714" s="30"/>
      <c r="MH714" s="30"/>
      <c r="MI714" s="30"/>
      <c r="MJ714" s="30"/>
      <c r="MK714" s="30"/>
      <c r="ML714" s="30"/>
      <c r="MM714" s="30"/>
      <c r="MN714" s="30"/>
      <c r="MO714" s="30"/>
      <c r="MP714" s="30"/>
      <c r="MQ714" s="30"/>
      <c r="MR714" s="30"/>
      <c r="MS714" s="30"/>
      <c r="MT714" s="30"/>
      <c r="MU714" s="30"/>
      <c r="MV714" s="30"/>
      <c r="MW714" s="30"/>
      <c r="MX714" s="30"/>
      <c r="MY714" s="30"/>
      <c r="MZ714" s="30"/>
      <c r="NA714" s="30"/>
      <c r="NB714" s="30"/>
      <c r="NC714" s="135"/>
      <c r="ND714" s="30"/>
      <c r="NE714" s="30"/>
      <c r="NF714" s="30"/>
      <c r="NG714" s="30"/>
      <c r="NH714" s="30"/>
      <c r="NI714" s="30"/>
      <c r="NJ714" s="30"/>
      <c r="NK714" s="30"/>
      <c r="NL714" s="30"/>
      <c r="NM714" s="30"/>
      <c r="NN714" s="30"/>
      <c r="NO714" s="30"/>
      <c r="NP714" s="30"/>
      <c r="NQ714" s="30"/>
      <c r="NR714" s="30"/>
      <c r="NS714" s="30"/>
      <c r="NT714" s="30"/>
      <c r="NU714" s="30"/>
      <c r="NV714" s="30"/>
      <c r="NW714" s="30"/>
      <c r="NX714" s="30"/>
      <c r="NY714" s="30"/>
      <c r="NZ714" s="30"/>
      <c r="OA714" s="30"/>
      <c r="OB714" s="30"/>
      <c r="OC714" s="30"/>
      <c r="OD714" s="30"/>
      <c r="OE714" s="30"/>
      <c r="OF714" s="30"/>
      <c r="OG714" s="30"/>
      <c r="OH714" s="30"/>
      <c r="OI714" s="30"/>
      <c r="OJ714" s="30"/>
      <c r="OK714" s="30"/>
      <c r="OL714" s="30"/>
      <c r="OM714" s="30">
        <f t="shared" si="2432"/>
        <v>1</v>
      </c>
      <c r="ON714" s="121"/>
    </row>
    <row r="715" spans="1:404" ht="22.5" hidden="1" customHeight="1">
      <c r="A715" s="310"/>
      <c r="B715" s="107">
        <v>185</v>
      </c>
      <c r="C715" s="16" t="s">
        <v>498</v>
      </c>
      <c r="D715" s="106" t="s">
        <v>0</v>
      </c>
      <c r="E715" s="99" t="s">
        <v>499</v>
      </c>
      <c r="F715" s="106" t="s">
        <v>2</v>
      </c>
      <c r="G715" s="106"/>
      <c r="H715" s="99" t="s">
        <v>499</v>
      </c>
      <c r="I715" s="57" t="s">
        <v>927</v>
      </c>
      <c r="J715" s="105"/>
      <c r="K715" s="30" t="s">
        <v>958</v>
      </c>
      <c r="L715" s="30" t="s">
        <v>957</v>
      </c>
      <c r="M715" s="29" t="s">
        <v>987</v>
      </c>
      <c r="N715" s="93" t="s">
        <v>639</v>
      </c>
      <c r="O715" s="301"/>
      <c r="P715" s="105"/>
      <c r="Q715" s="30"/>
      <c r="R715" s="30" t="s">
        <v>27</v>
      </c>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152" t="s">
        <v>1068</v>
      </c>
      <c r="BH715" s="152" t="s">
        <v>1068</v>
      </c>
      <c r="BI715" s="152" t="s">
        <v>1068</v>
      </c>
      <c r="BJ715" s="30">
        <v>1</v>
      </c>
      <c r="BK715" s="30">
        <v>2</v>
      </c>
      <c r="BL715" s="30">
        <v>2</v>
      </c>
      <c r="BM715" s="30">
        <v>2</v>
      </c>
      <c r="BN715" s="23">
        <v>1</v>
      </c>
      <c r="BO715" s="23">
        <v>2</v>
      </c>
      <c r="BP715" s="30">
        <v>2</v>
      </c>
      <c r="BQ715" s="30">
        <v>1</v>
      </c>
      <c r="BR715" s="30">
        <v>2</v>
      </c>
      <c r="BS715" s="30">
        <v>2</v>
      </c>
      <c r="BT715" s="30">
        <v>2</v>
      </c>
      <c r="BU715" s="23">
        <v>2</v>
      </c>
      <c r="BV715" s="30">
        <v>2</v>
      </c>
      <c r="BW715" s="23">
        <v>1</v>
      </c>
      <c r="BX715" s="30">
        <v>2</v>
      </c>
      <c r="BY715" s="30">
        <v>2</v>
      </c>
      <c r="BZ715" s="30">
        <v>2</v>
      </c>
      <c r="CA715" s="30">
        <v>1</v>
      </c>
      <c r="CB715" s="30"/>
      <c r="CC715" s="185">
        <f>COUNTIF(BJ715:CA715,"2")</f>
        <v>13</v>
      </c>
      <c r="CD715" s="186">
        <f t="shared" ref="CD715" si="2445">CC715/(CC715+CE715+CG715+CI715)</f>
        <v>0.72222222222222221</v>
      </c>
      <c r="CE715" s="185">
        <f>COUNTIF(BJ715:CA715,"1")</f>
        <v>5</v>
      </c>
      <c r="CF715" s="186">
        <f t="shared" ref="CF715" si="2446">CE715/(CC715+CE715+CG715+CI715)</f>
        <v>0.27777777777777779</v>
      </c>
      <c r="CG715" s="185">
        <f>COUNTIF(BJ715:CA715,"0")</f>
        <v>0</v>
      </c>
      <c r="CH715" s="186">
        <f t="shared" ref="CH715" si="2447">CG715/(CC715+CE715+CG715+CI715)</f>
        <v>0</v>
      </c>
      <c r="CI715" s="185">
        <f>COUNTIF(BJ715:CA715,"KĐG")</f>
        <v>0</v>
      </c>
      <c r="CJ715" s="186">
        <f t="shared" ref="CJ715" si="2448">CI715/(CC715+CE715+CG715+CI715)</f>
        <v>0</v>
      </c>
      <c r="CK715" s="187">
        <f t="shared" ref="CK715" si="2449">(((CC715*2)+(CE715*1)+(CG715*0)))/(CC715+CE715+CG715)</f>
        <v>1.7222222222222223</v>
      </c>
      <c r="CL715" s="169" t="str">
        <f t="shared" ref="CL715" si="2450">IF(CJ715&gt;=50%,"KĐG",IF(CK715&gt;=1.6,"ĐMT",IF(CK715&gt;=1,"CCG","CĐ")))</f>
        <v>ĐMT</v>
      </c>
      <c r="CM715" s="30"/>
      <c r="CN715" s="30"/>
      <c r="CO715" s="130"/>
      <c r="CP715" s="130"/>
      <c r="CQ715" s="130"/>
      <c r="CR715" s="130"/>
      <c r="CS715" s="130"/>
      <c r="CT715" s="130"/>
      <c r="CU715" s="130"/>
      <c r="CV715" s="130"/>
      <c r="CW715" s="130"/>
      <c r="CX715" s="130"/>
      <c r="CY715" s="30"/>
      <c r="CZ715" s="30"/>
      <c r="DA715" s="30"/>
      <c r="DB715" s="30"/>
      <c r="DC715" s="30"/>
      <c r="DD715" s="30"/>
      <c r="DE715" s="30"/>
      <c r="DF715" s="30"/>
      <c r="DG715" s="30"/>
      <c r="DH715" s="135"/>
      <c r="DI715" s="30"/>
      <c r="DJ715" s="30"/>
      <c r="DK715" s="30"/>
      <c r="DL715" s="30"/>
      <c r="DM715" s="30"/>
      <c r="DN715" s="30"/>
      <c r="DO715" s="30"/>
      <c r="DP715" s="30"/>
      <c r="DQ715" s="30"/>
      <c r="DR715" s="135"/>
      <c r="DS715" s="30"/>
      <c r="DT715" s="30"/>
      <c r="DU715" s="30"/>
      <c r="DV715" s="130"/>
      <c r="DW715" s="130"/>
      <c r="DX715" s="130"/>
      <c r="DY715" s="130"/>
      <c r="DZ715" s="130"/>
      <c r="EA715" s="130"/>
      <c r="EB715" s="130"/>
      <c r="EC715" s="130"/>
      <c r="ED715" s="130"/>
      <c r="EE715" s="130"/>
      <c r="EF715" s="130"/>
      <c r="EG715" s="130"/>
      <c r="EH715" s="130"/>
      <c r="EI715" s="130"/>
      <c r="EJ715" s="130"/>
      <c r="EK715" s="130"/>
      <c r="EL715" s="130"/>
      <c r="EM715" s="130"/>
      <c r="EN715" s="130"/>
      <c r="EO715" s="130"/>
      <c r="EP715" s="30"/>
      <c r="EQ715" s="30"/>
      <c r="ER715" s="30"/>
      <c r="ES715" s="30"/>
      <c r="ET715" s="30"/>
      <c r="EU715" s="30"/>
      <c r="EV715" s="30"/>
      <c r="EW715" s="30"/>
      <c r="EX715" s="30"/>
      <c r="EY715" s="135"/>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c r="JW715" s="30"/>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130"/>
      <c r="LE715" s="130"/>
      <c r="LF715" s="130"/>
      <c r="LG715" s="130"/>
      <c r="LH715" s="130"/>
      <c r="LI715" s="130"/>
      <c r="LJ715" s="130"/>
      <c r="LK715" s="130"/>
      <c r="LL715" s="130"/>
      <c r="LM715" s="130"/>
      <c r="LN715" s="130"/>
      <c r="LO715" s="130"/>
      <c r="LP715" s="130"/>
      <c r="LQ715" s="130"/>
      <c r="LR715" s="130"/>
      <c r="LS715" s="130"/>
      <c r="LT715" s="130"/>
      <c r="LU715" s="130"/>
      <c r="LV715" s="130"/>
      <c r="LW715" s="130"/>
      <c r="LX715" s="135"/>
      <c r="LY715" s="30"/>
      <c r="LZ715" s="30"/>
      <c r="MA715" s="30"/>
      <c r="MB715" s="30"/>
      <c r="MC715" s="30"/>
      <c r="MD715" s="30"/>
      <c r="ME715" s="30"/>
      <c r="MF715" s="30"/>
      <c r="MG715" s="30"/>
      <c r="MH715" s="30"/>
      <c r="MI715" s="30"/>
      <c r="MJ715" s="30"/>
      <c r="MK715" s="30"/>
      <c r="ML715" s="30"/>
      <c r="MM715" s="30"/>
      <c r="MN715" s="30"/>
      <c r="MO715" s="30"/>
      <c r="MP715" s="30"/>
      <c r="MQ715" s="30"/>
      <c r="MR715" s="30"/>
      <c r="MS715" s="30"/>
      <c r="MT715" s="30"/>
      <c r="MU715" s="30"/>
      <c r="MV715" s="30"/>
      <c r="MW715" s="30"/>
      <c r="MX715" s="30"/>
      <c r="MY715" s="30"/>
      <c r="MZ715" s="30"/>
      <c r="NA715" s="30"/>
      <c r="NB715" s="30"/>
      <c r="NC715" s="135"/>
      <c r="ND715" s="30"/>
      <c r="NE715" s="30"/>
      <c r="NF715" s="30"/>
      <c r="NG715" s="30"/>
      <c r="NH715" s="30"/>
      <c r="NI715" s="30"/>
      <c r="NJ715" s="30"/>
      <c r="NK715" s="30"/>
      <c r="NL715" s="30"/>
      <c r="NM715" s="30"/>
      <c r="NN715" s="30"/>
      <c r="NO715" s="30"/>
      <c r="NP715" s="30"/>
      <c r="NQ715" s="30"/>
      <c r="NR715" s="30"/>
      <c r="NS715" s="30"/>
      <c r="NT715" s="30"/>
      <c r="NU715" s="30"/>
      <c r="NV715" s="30"/>
      <c r="NW715" s="30"/>
      <c r="NX715" s="30"/>
      <c r="NY715" s="30"/>
      <c r="NZ715" s="30"/>
      <c r="OA715" s="30"/>
      <c r="OB715" s="30"/>
      <c r="OC715" s="30"/>
      <c r="OD715" s="30"/>
      <c r="OE715" s="30"/>
      <c r="OF715" s="30"/>
      <c r="OG715" s="30"/>
      <c r="OH715" s="30"/>
      <c r="OI715" s="30"/>
      <c r="OJ715" s="30"/>
      <c r="OK715" s="30"/>
      <c r="OL715" s="30"/>
      <c r="OM715" s="30">
        <f t="shared" si="2432"/>
        <v>1</v>
      </c>
      <c r="ON715" s="107"/>
    </row>
    <row r="716" spans="1:404" ht="29.25" hidden="1" customHeight="1">
      <c r="A716" s="310"/>
      <c r="B716" s="107">
        <v>185</v>
      </c>
      <c r="C716" s="16" t="s">
        <v>498</v>
      </c>
      <c r="D716" s="106" t="s">
        <v>0</v>
      </c>
      <c r="E716" s="99" t="s">
        <v>499</v>
      </c>
      <c r="F716" s="106" t="s">
        <v>2</v>
      </c>
      <c r="G716" s="29"/>
      <c r="H716" s="99" t="s">
        <v>499</v>
      </c>
      <c r="I716" s="57" t="s">
        <v>927</v>
      </c>
      <c r="J716" s="105"/>
      <c r="K716" s="30" t="s">
        <v>958</v>
      </c>
      <c r="L716" s="30" t="s">
        <v>957</v>
      </c>
      <c r="M716" s="29" t="s">
        <v>987</v>
      </c>
      <c r="N716" s="93" t="s">
        <v>639</v>
      </c>
      <c r="O716" s="301"/>
      <c r="P716" s="105"/>
      <c r="Q716" s="30"/>
      <c r="R716" s="30"/>
      <c r="S716" s="30" t="s">
        <v>27</v>
      </c>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152" t="s">
        <v>1068</v>
      </c>
      <c r="CN716" s="152" t="s">
        <v>1068</v>
      </c>
      <c r="CO716" s="152" t="s">
        <v>1068</v>
      </c>
      <c r="CP716" s="30">
        <v>1</v>
      </c>
      <c r="CQ716" s="30">
        <v>2</v>
      </c>
      <c r="CR716" s="30">
        <v>2</v>
      </c>
      <c r="CS716" s="30">
        <v>2</v>
      </c>
      <c r="CT716" s="23">
        <v>1</v>
      </c>
      <c r="CU716" s="23">
        <v>2</v>
      </c>
      <c r="CV716" s="30">
        <v>2</v>
      </c>
      <c r="CW716" s="30">
        <v>1</v>
      </c>
      <c r="CX716" s="30">
        <v>2</v>
      </c>
      <c r="CY716" s="30">
        <v>1</v>
      </c>
      <c r="CZ716" s="30">
        <v>2</v>
      </c>
      <c r="DA716" s="23">
        <v>2</v>
      </c>
      <c r="DB716" s="30">
        <v>2</v>
      </c>
      <c r="DC716" s="23">
        <v>1</v>
      </c>
      <c r="DD716" s="30">
        <v>2</v>
      </c>
      <c r="DE716" s="30">
        <v>2</v>
      </c>
      <c r="DF716" s="30">
        <v>2</v>
      </c>
      <c r="DG716" s="30"/>
      <c r="DH716" s="201">
        <f>COUNTIF(CP716:DG716,"2")</f>
        <v>12</v>
      </c>
      <c r="DI716" s="198">
        <f t="shared" ref="DI716" si="2451">DH716/(DH716+DJ716+DL716+DN716)</f>
        <v>0.70588235294117652</v>
      </c>
      <c r="DJ716" s="201">
        <f>COUNTIF(CP716:DG716,"1")</f>
        <v>5</v>
      </c>
      <c r="DK716" s="198">
        <f t="shared" ref="DK716" si="2452">DJ716/(DH716+DJ716+DL716+DN716)</f>
        <v>0.29411764705882354</v>
      </c>
      <c r="DL716" s="201">
        <f>COUNTIF(CP716:DG716,"0")</f>
        <v>0</v>
      </c>
      <c r="DM716" s="198">
        <f t="shared" ref="DM716" si="2453">DL716/(DH716+DJ716+DL716+DN716)</f>
        <v>0</v>
      </c>
      <c r="DN716" s="201">
        <f>COUNTIF(CP716:DG716,"KĐG")</f>
        <v>0</v>
      </c>
      <c r="DO716" s="198">
        <f t="shared" ref="DO716" si="2454">DN716/(DH716+DJ716+DL716+DN716)</f>
        <v>0</v>
      </c>
      <c r="DP716" s="199">
        <f t="shared" ref="DP716" si="2455">(((DH716*2)+(DJ716*1)+(DL716*0)))/(DH716+DJ716+DL716)</f>
        <v>1.7058823529411764</v>
      </c>
      <c r="DQ716" s="169" t="str">
        <f t="shared" ref="DQ716" si="2456">IF(DO716&gt;=50%,"KĐG",IF(DP716&gt;=1.6,"ĐMT",IF(DP716&gt;=1,"CCG","CĐ")))</f>
        <v>ĐMT</v>
      </c>
      <c r="DR716" s="135"/>
      <c r="DS716" s="30"/>
      <c r="DT716" s="30"/>
      <c r="DU716" s="30"/>
      <c r="DV716" s="130"/>
      <c r="DW716" s="130"/>
      <c r="DX716" s="130"/>
      <c r="DY716" s="130"/>
      <c r="DZ716" s="130"/>
      <c r="EA716" s="130"/>
      <c r="EB716" s="130"/>
      <c r="EC716" s="130"/>
      <c r="ED716" s="130"/>
      <c r="EE716" s="130"/>
      <c r="EF716" s="130"/>
      <c r="EG716" s="130"/>
      <c r="EH716" s="130"/>
      <c r="EI716" s="130"/>
      <c r="EJ716" s="130"/>
      <c r="EK716" s="130"/>
      <c r="EL716" s="130"/>
      <c r="EM716" s="130"/>
      <c r="EN716" s="130"/>
      <c r="EO716" s="130"/>
      <c r="EP716" s="30"/>
      <c r="EQ716" s="30"/>
      <c r="ER716" s="30"/>
      <c r="ES716" s="30"/>
      <c r="ET716" s="30"/>
      <c r="EU716" s="30"/>
      <c r="EV716" s="30"/>
      <c r="EW716" s="30"/>
      <c r="EX716" s="30"/>
      <c r="EY716" s="135"/>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130"/>
      <c r="LE716" s="130"/>
      <c r="LF716" s="130"/>
      <c r="LG716" s="130"/>
      <c r="LH716" s="130"/>
      <c r="LI716" s="130"/>
      <c r="LJ716" s="130"/>
      <c r="LK716" s="130"/>
      <c r="LL716" s="130"/>
      <c r="LM716" s="130"/>
      <c r="LN716" s="130"/>
      <c r="LO716" s="130"/>
      <c r="LP716" s="130"/>
      <c r="LQ716" s="130"/>
      <c r="LR716" s="130"/>
      <c r="LS716" s="130"/>
      <c r="LT716" s="130"/>
      <c r="LU716" s="130"/>
      <c r="LV716" s="130"/>
      <c r="LW716" s="130"/>
      <c r="LX716" s="135"/>
      <c r="LY716" s="30"/>
      <c r="LZ716" s="30"/>
      <c r="MA716" s="30"/>
      <c r="MB716" s="30"/>
      <c r="MC716" s="30"/>
      <c r="MD716" s="30"/>
      <c r="ME716" s="30"/>
      <c r="MF716" s="30"/>
      <c r="MG716" s="30"/>
      <c r="MH716" s="30"/>
      <c r="MI716" s="30"/>
      <c r="MJ716" s="30"/>
      <c r="MK716" s="30"/>
      <c r="ML716" s="30"/>
      <c r="MM716" s="30"/>
      <c r="MN716" s="30"/>
      <c r="MO716" s="30"/>
      <c r="MP716" s="30"/>
      <c r="MQ716" s="30"/>
      <c r="MR716" s="30"/>
      <c r="MS716" s="30"/>
      <c r="MT716" s="30"/>
      <c r="MU716" s="30"/>
      <c r="MV716" s="30"/>
      <c r="MW716" s="30"/>
      <c r="MX716" s="30"/>
      <c r="MY716" s="30"/>
      <c r="MZ716" s="30"/>
      <c r="NA716" s="30"/>
      <c r="NB716" s="30"/>
      <c r="NC716" s="135"/>
      <c r="ND716" s="30"/>
      <c r="NE716" s="30"/>
      <c r="NF716" s="30"/>
      <c r="NG716" s="30"/>
      <c r="NH716" s="30"/>
      <c r="NI716" s="30"/>
      <c r="NJ716" s="30"/>
      <c r="NK716" s="30"/>
      <c r="NL716" s="30"/>
      <c r="NM716" s="30"/>
      <c r="NN716" s="30"/>
      <c r="NO716" s="30"/>
      <c r="NP716" s="30"/>
      <c r="NQ716" s="30"/>
      <c r="NR716" s="30"/>
      <c r="NS716" s="30"/>
      <c r="NT716" s="30"/>
      <c r="NU716" s="30"/>
      <c r="NV716" s="30"/>
      <c r="NW716" s="30"/>
      <c r="NX716" s="30"/>
      <c r="NY716" s="30"/>
      <c r="NZ716" s="30"/>
      <c r="OA716" s="30"/>
      <c r="OB716" s="30"/>
      <c r="OC716" s="30"/>
      <c r="OD716" s="30"/>
      <c r="OE716" s="30"/>
      <c r="OF716" s="30"/>
      <c r="OG716" s="30"/>
      <c r="OH716" s="30"/>
      <c r="OI716" s="30"/>
      <c r="OJ716" s="30"/>
      <c r="OK716" s="30"/>
      <c r="OL716" s="30"/>
      <c r="OM716" s="30">
        <f t="shared" si="2432"/>
        <v>1</v>
      </c>
      <c r="ON716" s="107"/>
    </row>
    <row r="717" spans="1:404" ht="28.5" hidden="1" customHeight="1">
      <c r="A717" s="310"/>
      <c r="B717" s="107">
        <v>185</v>
      </c>
      <c r="C717" s="16" t="s">
        <v>498</v>
      </c>
      <c r="D717" s="106" t="s">
        <v>0</v>
      </c>
      <c r="E717" s="99" t="s">
        <v>499</v>
      </c>
      <c r="F717" s="106" t="s">
        <v>2</v>
      </c>
      <c r="G717" s="106"/>
      <c r="H717" s="99" t="s">
        <v>499</v>
      </c>
      <c r="I717" s="57" t="s">
        <v>927</v>
      </c>
      <c r="J717" s="105"/>
      <c r="K717" s="30" t="s">
        <v>958</v>
      </c>
      <c r="L717" s="30" t="s">
        <v>957</v>
      </c>
      <c r="M717" s="29" t="s">
        <v>987</v>
      </c>
      <c r="N717" s="93" t="s">
        <v>639</v>
      </c>
      <c r="O717" s="301"/>
      <c r="P717" s="105"/>
      <c r="Q717" s="30"/>
      <c r="R717" s="30"/>
      <c r="S717" s="30"/>
      <c r="T717" s="30" t="s">
        <v>27</v>
      </c>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130"/>
      <c r="CP717" s="130"/>
      <c r="CQ717" s="130"/>
      <c r="CR717" s="130"/>
      <c r="CS717" s="130"/>
      <c r="CT717" s="130"/>
      <c r="CU717" s="130"/>
      <c r="CV717" s="130"/>
      <c r="CW717" s="130"/>
      <c r="CX717" s="130"/>
      <c r="CY717" s="30"/>
      <c r="CZ717" s="30"/>
      <c r="DA717" s="30"/>
      <c r="DB717" s="30"/>
      <c r="DC717" s="30"/>
      <c r="DD717" s="30"/>
      <c r="DE717" s="30"/>
      <c r="DF717" s="30"/>
      <c r="DG717" s="30"/>
      <c r="DH717" s="135"/>
      <c r="DI717" s="30"/>
      <c r="DJ717" s="30"/>
      <c r="DK717" s="30"/>
      <c r="DL717" s="30"/>
      <c r="DM717" s="30"/>
      <c r="DN717" s="30"/>
      <c r="DO717" s="30"/>
      <c r="DP717" s="30"/>
      <c r="DQ717" s="30"/>
      <c r="DR717" s="152" t="s">
        <v>1068</v>
      </c>
      <c r="DS717" s="152" t="s">
        <v>1068</v>
      </c>
      <c r="DT717" s="152" t="s">
        <v>1068</v>
      </c>
      <c r="DU717" s="152" t="s">
        <v>1068</v>
      </c>
      <c r="DV717" s="152" t="s">
        <v>1068</v>
      </c>
      <c r="DW717" s="30">
        <v>1</v>
      </c>
      <c r="DX717" s="30">
        <v>2</v>
      </c>
      <c r="DY717" s="30">
        <v>2</v>
      </c>
      <c r="DZ717" s="30">
        <v>2</v>
      </c>
      <c r="EA717" s="23">
        <v>1</v>
      </c>
      <c r="EB717" s="23">
        <v>1</v>
      </c>
      <c r="EC717" s="30">
        <v>2</v>
      </c>
      <c r="ED717" s="30">
        <v>2</v>
      </c>
      <c r="EE717" s="30">
        <v>2</v>
      </c>
      <c r="EF717" s="30">
        <v>2</v>
      </c>
      <c r="EG717" s="30">
        <v>2</v>
      </c>
      <c r="EH717" s="23">
        <v>2</v>
      </c>
      <c r="EI717" s="30">
        <v>2</v>
      </c>
      <c r="EJ717" s="23">
        <v>1</v>
      </c>
      <c r="EK717" s="30">
        <v>2</v>
      </c>
      <c r="EL717" s="30">
        <v>2</v>
      </c>
      <c r="EM717" s="30">
        <v>2</v>
      </c>
      <c r="EN717" s="30"/>
      <c r="EO717" s="208">
        <f>COUNTIF(DW717:EN717,"2")</f>
        <v>13</v>
      </c>
      <c r="EP717" s="207">
        <f t="shared" ref="EP717" si="2457">EO717/(EO717+EQ717+ES717+EU717)</f>
        <v>0.76470588235294112</v>
      </c>
      <c r="EQ717" s="208">
        <f>COUNTIF(DW717:EN717,"1")</f>
        <v>4</v>
      </c>
      <c r="ER717" s="207">
        <f t="shared" ref="ER717" si="2458">EQ717/(EO717+EQ717+ES717+EU717)</f>
        <v>0.23529411764705882</v>
      </c>
      <c r="ES717" s="208">
        <f>COUNTIF(DW717:EN717,"0")</f>
        <v>0</v>
      </c>
      <c r="ET717" s="207">
        <f t="shared" ref="ET717" si="2459">ES717/(EO717+EQ717+ES717+EU717)</f>
        <v>0</v>
      </c>
      <c r="EU717" s="208">
        <f>COUNTIF(DW717:EN717,"KĐG")</f>
        <v>0</v>
      </c>
      <c r="EV717" s="207">
        <f t="shared" ref="EV717" si="2460">EU717/(EO717+EQ717+ES717+EU717)</f>
        <v>0</v>
      </c>
      <c r="EW717" s="209">
        <f t="shared" ref="EW717" si="2461">(((EO717*2)+(EQ717*1)+(ES717*0)))/(EO717+EQ717+ES717)</f>
        <v>1.7647058823529411</v>
      </c>
      <c r="EX717" s="169" t="str">
        <f t="shared" ref="EX717" si="2462">IF(EV717&gt;=50%,"KĐG",IF(EW717&gt;=1.6,"ĐMT",IF(EW717&gt;=1,"CCG","CĐ")))</f>
        <v>ĐMT</v>
      </c>
      <c r="EY717" s="135"/>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130"/>
      <c r="LE717" s="130"/>
      <c r="LF717" s="130"/>
      <c r="LG717" s="130"/>
      <c r="LH717" s="130"/>
      <c r="LI717" s="130"/>
      <c r="LJ717" s="130"/>
      <c r="LK717" s="130"/>
      <c r="LL717" s="130"/>
      <c r="LM717" s="130"/>
      <c r="LN717" s="130"/>
      <c r="LO717" s="130"/>
      <c r="LP717" s="130"/>
      <c r="LQ717" s="130"/>
      <c r="LR717" s="130"/>
      <c r="LS717" s="130"/>
      <c r="LT717" s="130"/>
      <c r="LU717" s="130"/>
      <c r="LV717" s="130"/>
      <c r="LW717" s="130"/>
      <c r="LX717" s="135"/>
      <c r="LY717" s="30"/>
      <c r="LZ717" s="30"/>
      <c r="MA717" s="30"/>
      <c r="MB717" s="30"/>
      <c r="MC717" s="30"/>
      <c r="MD717" s="30"/>
      <c r="ME717" s="30"/>
      <c r="MF717" s="30"/>
      <c r="MG717" s="30"/>
      <c r="MH717" s="30"/>
      <c r="MI717" s="30"/>
      <c r="MJ717" s="30"/>
      <c r="MK717" s="30"/>
      <c r="ML717" s="30"/>
      <c r="MM717" s="30"/>
      <c r="MN717" s="30"/>
      <c r="MO717" s="30"/>
      <c r="MP717" s="30"/>
      <c r="MQ717" s="30"/>
      <c r="MR717" s="30"/>
      <c r="MS717" s="30"/>
      <c r="MT717" s="30"/>
      <c r="MU717" s="30"/>
      <c r="MV717" s="30"/>
      <c r="MW717" s="30"/>
      <c r="MX717" s="30"/>
      <c r="MY717" s="30"/>
      <c r="MZ717" s="30"/>
      <c r="NA717" s="30"/>
      <c r="NB717" s="30"/>
      <c r="NC717" s="135"/>
      <c r="ND717" s="30"/>
      <c r="NE717" s="30"/>
      <c r="NF717" s="30"/>
      <c r="NG717" s="30"/>
      <c r="NH717" s="30"/>
      <c r="NI717" s="30"/>
      <c r="NJ717" s="30"/>
      <c r="NK717" s="30"/>
      <c r="NL717" s="30"/>
      <c r="NM717" s="30"/>
      <c r="NN717" s="30"/>
      <c r="NO717" s="30"/>
      <c r="NP717" s="30"/>
      <c r="NQ717" s="30"/>
      <c r="NR717" s="30"/>
      <c r="NS717" s="30"/>
      <c r="NT717" s="30"/>
      <c r="NU717" s="30"/>
      <c r="NV717" s="30"/>
      <c r="NW717" s="30"/>
      <c r="NX717" s="30"/>
      <c r="NY717" s="30"/>
      <c r="NZ717" s="30"/>
      <c r="OA717" s="30"/>
      <c r="OB717" s="30"/>
      <c r="OC717" s="30"/>
      <c r="OD717" s="30"/>
      <c r="OE717" s="30"/>
      <c r="OF717" s="30"/>
      <c r="OG717" s="30"/>
      <c r="OH717" s="30"/>
      <c r="OI717" s="30"/>
      <c r="OJ717" s="30"/>
      <c r="OK717" s="30"/>
      <c r="OL717" s="30"/>
      <c r="OM717" s="30">
        <f t="shared" si="2432"/>
        <v>1</v>
      </c>
      <c r="ON717" s="107"/>
    </row>
    <row r="718" spans="1:404" ht="24" hidden="1" customHeight="1">
      <c r="A718" s="310"/>
      <c r="B718" s="107">
        <v>185</v>
      </c>
      <c r="C718" s="16" t="s">
        <v>498</v>
      </c>
      <c r="D718" s="106" t="s">
        <v>0</v>
      </c>
      <c r="E718" s="99" t="s">
        <v>499</v>
      </c>
      <c r="F718" s="106" t="s">
        <v>2</v>
      </c>
      <c r="G718" s="106"/>
      <c r="H718" s="99" t="s">
        <v>499</v>
      </c>
      <c r="I718" s="57" t="s">
        <v>927</v>
      </c>
      <c r="J718" s="105"/>
      <c r="K718" s="30" t="s">
        <v>958</v>
      </c>
      <c r="L718" s="30" t="s">
        <v>957</v>
      </c>
      <c r="M718" s="29" t="s">
        <v>987</v>
      </c>
      <c r="N718" s="93" t="s">
        <v>639</v>
      </c>
      <c r="O718" s="301"/>
      <c r="P718" s="105"/>
      <c r="Q718" s="30"/>
      <c r="R718" s="30"/>
      <c r="S718" s="30"/>
      <c r="T718" s="30"/>
      <c r="U718" s="30" t="s">
        <v>27</v>
      </c>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130"/>
      <c r="CP718" s="130"/>
      <c r="CQ718" s="130"/>
      <c r="CR718" s="130"/>
      <c r="CS718" s="130"/>
      <c r="CT718" s="130"/>
      <c r="CU718" s="130"/>
      <c r="CV718" s="130"/>
      <c r="CW718" s="130"/>
      <c r="CX718" s="130"/>
      <c r="CY718" s="30"/>
      <c r="CZ718" s="30"/>
      <c r="DA718" s="30"/>
      <c r="DB718" s="30"/>
      <c r="DC718" s="30"/>
      <c r="DD718" s="30"/>
      <c r="DE718" s="30"/>
      <c r="DF718" s="30"/>
      <c r="DG718" s="30"/>
      <c r="DH718" s="135"/>
      <c r="DI718" s="30"/>
      <c r="DJ718" s="30"/>
      <c r="DK718" s="30"/>
      <c r="DL718" s="30"/>
      <c r="DM718" s="30"/>
      <c r="DN718" s="30"/>
      <c r="DO718" s="30"/>
      <c r="DP718" s="30"/>
      <c r="DQ718" s="30"/>
      <c r="DR718" s="135"/>
      <c r="DS718" s="30"/>
      <c r="DT718" s="30"/>
      <c r="DU718" s="30"/>
      <c r="DV718" s="130"/>
      <c r="DW718" s="130"/>
      <c r="DX718" s="130"/>
      <c r="DY718" s="130"/>
      <c r="DZ718" s="130"/>
      <c r="EA718" s="130"/>
      <c r="EB718" s="130"/>
      <c r="EC718" s="130"/>
      <c r="ED718" s="130"/>
      <c r="EE718" s="130"/>
      <c r="EF718" s="130"/>
      <c r="EG718" s="130"/>
      <c r="EH718" s="130"/>
      <c r="EI718" s="130"/>
      <c r="EJ718" s="130"/>
      <c r="EK718" s="130"/>
      <c r="EL718" s="130"/>
      <c r="EM718" s="130"/>
      <c r="EN718" s="130"/>
      <c r="EO718" s="130"/>
      <c r="EP718" s="30"/>
      <c r="EQ718" s="30"/>
      <c r="ER718" s="30"/>
      <c r="ES718" s="30"/>
      <c r="ET718" s="30"/>
      <c r="EU718" s="30"/>
      <c r="EV718" s="30"/>
      <c r="EW718" s="30"/>
      <c r="EX718" s="30"/>
      <c r="EY718" s="152" t="s">
        <v>1068</v>
      </c>
      <c r="EZ718" s="152" t="s">
        <v>1068</v>
      </c>
      <c r="FA718" s="152" t="s">
        <v>1068</v>
      </c>
      <c r="FB718" s="30">
        <v>1</v>
      </c>
      <c r="FC718" s="30">
        <v>2</v>
      </c>
      <c r="FD718" s="30">
        <v>2</v>
      </c>
      <c r="FE718" s="30">
        <v>2</v>
      </c>
      <c r="FF718" s="23">
        <v>1</v>
      </c>
      <c r="FG718" s="23">
        <v>2</v>
      </c>
      <c r="FH718" s="30">
        <v>2</v>
      </c>
      <c r="FI718" s="30">
        <v>1</v>
      </c>
      <c r="FJ718" s="30">
        <v>2</v>
      </c>
      <c r="FK718" s="30">
        <v>2</v>
      </c>
      <c r="FL718" s="30">
        <v>2</v>
      </c>
      <c r="FM718" s="23">
        <v>2</v>
      </c>
      <c r="FN718" s="30">
        <v>2</v>
      </c>
      <c r="FO718" s="23">
        <v>1</v>
      </c>
      <c r="FP718" s="30">
        <v>2</v>
      </c>
      <c r="FQ718" s="30">
        <v>2</v>
      </c>
      <c r="FR718" s="30">
        <v>2</v>
      </c>
      <c r="FS718" s="30"/>
      <c r="FT718" s="214">
        <f>COUNTIF(FB718:FS718,"2")</f>
        <v>13</v>
      </c>
      <c r="FU718" s="215">
        <f t="shared" ref="FU718" si="2463">FT718/(FT718+FV718+FX718+FZ718)</f>
        <v>0.76470588235294112</v>
      </c>
      <c r="FV718" s="214">
        <f>COUNTIF(FB718:FS718,"1")</f>
        <v>4</v>
      </c>
      <c r="FW718" s="215">
        <f t="shared" ref="FW718" si="2464">FV718/(FT718+FV718+FX718+FZ718)</f>
        <v>0.23529411764705882</v>
      </c>
      <c r="FX718" s="214">
        <f>COUNTIF(FB718:FS718,"0")</f>
        <v>0</v>
      </c>
      <c r="FY718" s="215">
        <f t="shared" ref="FY718" si="2465">FX718/(FT718+FV718+FX718+FZ718)</f>
        <v>0</v>
      </c>
      <c r="FZ718" s="214">
        <f>COUNTIF(FB718:FS718,"KĐG")</f>
        <v>0</v>
      </c>
      <c r="GA718" s="215">
        <f t="shared" ref="GA718" si="2466">FZ718/(FT718+FV718+FX718+FZ718)</f>
        <v>0</v>
      </c>
      <c r="GB718" s="216">
        <f t="shared" ref="GB718" si="2467">(((FT718*2)+(FV718*1)+(FX718*0)))/(FT718+FV718+FX718)</f>
        <v>1.7647058823529411</v>
      </c>
      <c r="GC718" s="169" t="str">
        <f t="shared" ref="GC718" si="2468">IF(GA718&gt;=50%,"KĐG",IF(GB718&gt;=1.6,"ĐMT",IF(GB718&gt;=1,"CCG","CĐ")))</f>
        <v>ĐMT</v>
      </c>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c r="JW718" s="30"/>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130"/>
      <c r="LE718" s="130"/>
      <c r="LF718" s="130"/>
      <c r="LG718" s="130"/>
      <c r="LH718" s="130"/>
      <c r="LI718" s="130"/>
      <c r="LJ718" s="130"/>
      <c r="LK718" s="130"/>
      <c r="LL718" s="130"/>
      <c r="LM718" s="130"/>
      <c r="LN718" s="130"/>
      <c r="LO718" s="130"/>
      <c r="LP718" s="130"/>
      <c r="LQ718" s="130"/>
      <c r="LR718" s="130"/>
      <c r="LS718" s="130"/>
      <c r="LT718" s="130"/>
      <c r="LU718" s="130"/>
      <c r="LV718" s="130"/>
      <c r="LW718" s="130"/>
      <c r="LX718" s="135"/>
      <c r="LY718" s="30"/>
      <c r="LZ718" s="30"/>
      <c r="MA718" s="30"/>
      <c r="MB718" s="30"/>
      <c r="MC718" s="30"/>
      <c r="MD718" s="30"/>
      <c r="ME718" s="30"/>
      <c r="MF718" s="30"/>
      <c r="MG718" s="30"/>
      <c r="MH718" s="30"/>
      <c r="MI718" s="30"/>
      <c r="MJ718" s="30"/>
      <c r="MK718" s="30"/>
      <c r="ML718" s="30"/>
      <c r="MM718" s="30"/>
      <c r="MN718" s="30"/>
      <c r="MO718" s="30"/>
      <c r="MP718" s="30"/>
      <c r="MQ718" s="30"/>
      <c r="MR718" s="30"/>
      <c r="MS718" s="30"/>
      <c r="MT718" s="30"/>
      <c r="MU718" s="30"/>
      <c r="MV718" s="30"/>
      <c r="MW718" s="30"/>
      <c r="MX718" s="30"/>
      <c r="MY718" s="30"/>
      <c r="MZ718" s="30"/>
      <c r="NA718" s="30"/>
      <c r="NB718" s="30"/>
      <c r="NC718" s="135"/>
      <c r="ND718" s="30"/>
      <c r="NE718" s="30"/>
      <c r="NF718" s="30"/>
      <c r="NG718" s="30"/>
      <c r="NH718" s="30"/>
      <c r="NI718" s="30"/>
      <c r="NJ718" s="30"/>
      <c r="NK718" s="30"/>
      <c r="NL718" s="30"/>
      <c r="NM718" s="30"/>
      <c r="NN718" s="30"/>
      <c r="NO718" s="30"/>
      <c r="NP718" s="30"/>
      <c r="NQ718" s="30"/>
      <c r="NR718" s="30"/>
      <c r="NS718" s="30"/>
      <c r="NT718" s="30"/>
      <c r="NU718" s="30"/>
      <c r="NV718" s="30"/>
      <c r="NW718" s="30"/>
      <c r="NX718" s="30"/>
      <c r="NY718" s="30"/>
      <c r="NZ718" s="30"/>
      <c r="OA718" s="30"/>
      <c r="OB718" s="30"/>
      <c r="OC718" s="30"/>
      <c r="OD718" s="30"/>
      <c r="OE718" s="30"/>
      <c r="OF718" s="30"/>
      <c r="OG718" s="30"/>
      <c r="OH718" s="30"/>
      <c r="OI718" s="30"/>
      <c r="OJ718" s="30"/>
      <c r="OK718" s="30"/>
      <c r="OL718" s="30"/>
      <c r="OM718" s="30">
        <f t="shared" si="2432"/>
        <v>1</v>
      </c>
      <c r="ON718" s="107"/>
    </row>
    <row r="719" spans="1:404" ht="27" hidden="1" customHeight="1">
      <c r="A719" s="310"/>
      <c r="B719" s="107">
        <v>185</v>
      </c>
      <c r="C719" s="16" t="s">
        <v>498</v>
      </c>
      <c r="D719" s="106" t="s">
        <v>0</v>
      </c>
      <c r="E719" s="99" t="s">
        <v>499</v>
      </c>
      <c r="F719" s="106" t="s">
        <v>2</v>
      </c>
      <c r="G719" s="106"/>
      <c r="H719" s="99" t="s">
        <v>499</v>
      </c>
      <c r="I719" s="57" t="s">
        <v>927</v>
      </c>
      <c r="J719" s="105"/>
      <c r="K719" s="30" t="s">
        <v>958</v>
      </c>
      <c r="L719" s="30" t="s">
        <v>957</v>
      </c>
      <c r="M719" s="29" t="s">
        <v>987</v>
      </c>
      <c r="N719" s="93" t="s">
        <v>639</v>
      </c>
      <c r="O719" s="301"/>
      <c r="P719" s="105"/>
      <c r="Q719" s="30"/>
      <c r="R719" s="30"/>
      <c r="S719" s="30"/>
      <c r="T719" s="30"/>
      <c r="U719" s="30"/>
      <c r="V719" s="30" t="s">
        <v>27</v>
      </c>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130"/>
      <c r="CP719" s="130"/>
      <c r="CQ719" s="130"/>
      <c r="CR719" s="130"/>
      <c r="CS719" s="130"/>
      <c r="CT719" s="130"/>
      <c r="CU719" s="130"/>
      <c r="CV719" s="130"/>
      <c r="CW719" s="130"/>
      <c r="CX719" s="130"/>
      <c r="CY719" s="30"/>
      <c r="CZ719" s="30"/>
      <c r="DA719" s="30"/>
      <c r="DB719" s="30"/>
      <c r="DC719" s="30"/>
      <c r="DD719" s="30"/>
      <c r="DE719" s="30"/>
      <c r="DF719" s="30"/>
      <c r="DG719" s="30"/>
      <c r="DH719" s="135"/>
      <c r="DI719" s="30"/>
      <c r="DJ719" s="30"/>
      <c r="DK719" s="30"/>
      <c r="DL719" s="30"/>
      <c r="DM719" s="30"/>
      <c r="DN719" s="30"/>
      <c r="DO719" s="30"/>
      <c r="DP719" s="30"/>
      <c r="DQ719" s="30"/>
      <c r="DR719" s="135"/>
      <c r="DS719" s="30"/>
      <c r="DT719" s="30"/>
      <c r="DU719" s="30"/>
      <c r="DV719" s="130"/>
      <c r="DW719" s="130"/>
      <c r="DX719" s="130"/>
      <c r="DY719" s="130"/>
      <c r="DZ719" s="130"/>
      <c r="EA719" s="130"/>
      <c r="EB719" s="130"/>
      <c r="EC719" s="130"/>
      <c r="ED719" s="130"/>
      <c r="EE719" s="130"/>
      <c r="EF719" s="130"/>
      <c r="EG719" s="130"/>
      <c r="EH719" s="130"/>
      <c r="EI719" s="130"/>
      <c r="EJ719" s="130"/>
      <c r="EK719" s="130"/>
      <c r="EL719" s="130"/>
      <c r="EM719" s="130"/>
      <c r="EN719" s="130"/>
      <c r="EO719" s="130"/>
      <c r="EP719" s="30"/>
      <c r="EQ719" s="30"/>
      <c r="ER719" s="30"/>
      <c r="ES719" s="30"/>
      <c r="ET719" s="30"/>
      <c r="EU719" s="30"/>
      <c r="EV719" s="30"/>
      <c r="EW719" s="30"/>
      <c r="EX719" s="30"/>
      <c r="EY719" s="135"/>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152" t="s">
        <v>1068</v>
      </c>
      <c r="GE719" s="152" t="s">
        <v>1068</v>
      </c>
      <c r="GF719" s="30">
        <v>1</v>
      </c>
      <c r="GG719" s="30">
        <v>1</v>
      </c>
      <c r="GH719" s="30">
        <v>2</v>
      </c>
      <c r="GI719" s="30">
        <v>2</v>
      </c>
      <c r="GJ719" s="23">
        <v>1</v>
      </c>
      <c r="GK719" s="23">
        <v>2</v>
      </c>
      <c r="GL719" s="30">
        <v>2</v>
      </c>
      <c r="GM719" s="30">
        <v>1</v>
      </c>
      <c r="GN719" s="30">
        <v>2</v>
      </c>
      <c r="GO719" s="30">
        <v>2</v>
      </c>
      <c r="GP719" s="30">
        <v>2</v>
      </c>
      <c r="GQ719" s="30">
        <v>2</v>
      </c>
      <c r="GR719" s="30">
        <v>2</v>
      </c>
      <c r="GS719" s="23">
        <v>1</v>
      </c>
      <c r="GT719" s="30">
        <v>2</v>
      </c>
      <c r="GU719" s="30">
        <v>2</v>
      </c>
      <c r="GV719" s="30">
        <v>2</v>
      </c>
      <c r="GW719" s="30"/>
      <c r="GX719" s="30">
        <v>2</v>
      </c>
      <c r="GY719" s="224">
        <f>COUNTIF(GF719:GX719,"2")</f>
        <v>13</v>
      </c>
      <c r="GZ719" s="225">
        <f t="shared" ref="GZ719" si="2469">GY719/(GY719+HA719+HC719+HE719)</f>
        <v>0.76470588235294112</v>
      </c>
      <c r="HA719" s="224">
        <f>COUNTIF(GG719:GX719,"1")</f>
        <v>4</v>
      </c>
      <c r="HB719" s="225">
        <f t="shared" ref="HB719" si="2470">HA719/(GY719+HA719+HC719+HE719)</f>
        <v>0.23529411764705882</v>
      </c>
      <c r="HC719" s="224">
        <f>COUNTIF(GG719:GX719,"0")</f>
        <v>0</v>
      </c>
      <c r="HD719" s="225">
        <f t="shared" ref="HD719" si="2471">HC719/(GY719+HA719+HC719+HE719)</f>
        <v>0</v>
      </c>
      <c r="HE719" s="224">
        <f>COUNTIF(GG719:GX719,"KĐG")</f>
        <v>0</v>
      </c>
      <c r="HF719" s="225">
        <f t="shared" ref="HF719" si="2472">HE719/(GY719+HA719+HC719+HE719)</f>
        <v>0</v>
      </c>
      <c r="HG719" s="226">
        <f t="shared" ref="HG719" si="2473">(((GY719*2)+(HA719*1)+(HC719*0)))/(GY719+HA719+HC719)</f>
        <v>1.7647058823529411</v>
      </c>
      <c r="HH719" s="169" t="str">
        <f t="shared" ref="HH719" si="2474">IF(HF719&gt;=50%,"KĐG",IF(HG719&gt;=1.6,"ĐMT",IF(HG719&gt;=1,"CCG","CĐ")))</f>
        <v>ĐMT</v>
      </c>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130"/>
      <c r="LE719" s="130"/>
      <c r="LF719" s="130"/>
      <c r="LG719" s="130"/>
      <c r="LH719" s="130"/>
      <c r="LI719" s="130"/>
      <c r="LJ719" s="130"/>
      <c r="LK719" s="130"/>
      <c r="LL719" s="130"/>
      <c r="LM719" s="130"/>
      <c r="LN719" s="130"/>
      <c r="LO719" s="130"/>
      <c r="LP719" s="130"/>
      <c r="LQ719" s="130"/>
      <c r="LR719" s="130"/>
      <c r="LS719" s="130"/>
      <c r="LT719" s="130"/>
      <c r="LU719" s="130"/>
      <c r="LV719" s="130"/>
      <c r="LW719" s="130"/>
      <c r="LX719" s="135"/>
      <c r="LY719" s="30"/>
      <c r="LZ719" s="30"/>
      <c r="MA719" s="30"/>
      <c r="MB719" s="30"/>
      <c r="MC719" s="30"/>
      <c r="MD719" s="30"/>
      <c r="ME719" s="30"/>
      <c r="MF719" s="30"/>
      <c r="MG719" s="30"/>
      <c r="MH719" s="30"/>
      <c r="MI719" s="30"/>
      <c r="MJ719" s="30"/>
      <c r="MK719" s="30"/>
      <c r="ML719" s="30"/>
      <c r="MM719" s="30"/>
      <c r="MN719" s="30"/>
      <c r="MO719" s="30"/>
      <c r="MP719" s="30"/>
      <c r="MQ719" s="30"/>
      <c r="MR719" s="30"/>
      <c r="MS719" s="30"/>
      <c r="MT719" s="30"/>
      <c r="MU719" s="30"/>
      <c r="MV719" s="30"/>
      <c r="MW719" s="30"/>
      <c r="MX719" s="30"/>
      <c r="MY719" s="30"/>
      <c r="MZ719" s="30"/>
      <c r="NA719" s="30"/>
      <c r="NB719" s="30"/>
      <c r="NC719" s="135"/>
      <c r="ND719" s="30"/>
      <c r="NE719" s="30"/>
      <c r="NF719" s="30"/>
      <c r="NG719" s="30"/>
      <c r="NH719" s="30"/>
      <c r="NI719" s="30"/>
      <c r="NJ719" s="30"/>
      <c r="NK719" s="30"/>
      <c r="NL719" s="30"/>
      <c r="NM719" s="30"/>
      <c r="NN719" s="30"/>
      <c r="NO719" s="30"/>
      <c r="NP719" s="30"/>
      <c r="NQ719" s="30"/>
      <c r="NR719" s="30"/>
      <c r="NS719" s="30"/>
      <c r="NT719" s="30"/>
      <c r="NU719" s="30"/>
      <c r="NV719" s="30"/>
      <c r="NW719" s="30"/>
      <c r="NX719" s="30"/>
      <c r="NY719" s="30"/>
      <c r="NZ719" s="30"/>
      <c r="OA719" s="30"/>
      <c r="OB719" s="30"/>
      <c r="OC719" s="30"/>
      <c r="OD719" s="30"/>
      <c r="OE719" s="30"/>
      <c r="OF719" s="30"/>
      <c r="OG719" s="30"/>
      <c r="OH719" s="30"/>
      <c r="OI719" s="30"/>
      <c r="OJ719" s="30"/>
      <c r="OK719" s="30"/>
      <c r="OL719" s="30"/>
      <c r="OM719" s="30">
        <f t="shared" si="2432"/>
        <v>1</v>
      </c>
      <c r="ON719" s="107"/>
    </row>
    <row r="720" spans="1:404" ht="18.75" customHeight="1">
      <c r="A720" s="310"/>
      <c r="B720" s="107">
        <v>185</v>
      </c>
      <c r="C720" s="16" t="s">
        <v>498</v>
      </c>
      <c r="D720" s="106" t="s">
        <v>0</v>
      </c>
      <c r="E720" s="99" t="s">
        <v>499</v>
      </c>
      <c r="F720" s="106" t="s">
        <v>2</v>
      </c>
      <c r="G720" s="106"/>
      <c r="H720" s="99" t="s">
        <v>499</v>
      </c>
      <c r="I720" s="57" t="s">
        <v>927</v>
      </c>
      <c r="J720" s="105"/>
      <c r="K720" s="30" t="s">
        <v>958</v>
      </c>
      <c r="L720" s="30" t="s">
        <v>957</v>
      </c>
      <c r="M720" s="29" t="s">
        <v>987</v>
      </c>
      <c r="N720" s="93" t="s">
        <v>639</v>
      </c>
      <c r="O720" s="301"/>
      <c r="P720" s="105"/>
      <c r="Q720" s="30"/>
      <c r="R720" s="30"/>
      <c r="S720" s="30"/>
      <c r="T720" s="30"/>
      <c r="U720" s="30"/>
      <c r="V720" s="30"/>
      <c r="W720" s="30" t="s">
        <v>27</v>
      </c>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130"/>
      <c r="CP720" s="130"/>
      <c r="CQ720" s="130"/>
      <c r="CR720" s="130"/>
      <c r="CS720" s="130"/>
      <c r="CT720" s="130"/>
      <c r="CU720" s="130"/>
      <c r="CV720" s="130"/>
      <c r="CW720" s="130"/>
      <c r="CX720" s="130"/>
      <c r="CY720" s="30"/>
      <c r="CZ720" s="30"/>
      <c r="DA720" s="30"/>
      <c r="DB720" s="30"/>
      <c r="DC720" s="30"/>
      <c r="DD720" s="30"/>
      <c r="DE720" s="30"/>
      <c r="DF720" s="30"/>
      <c r="DG720" s="30"/>
      <c r="DH720" s="135"/>
      <c r="DI720" s="30"/>
      <c r="DJ720" s="30"/>
      <c r="DK720" s="30"/>
      <c r="DL720" s="30"/>
      <c r="DM720" s="30"/>
      <c r="DN720" s="30"/>
      <c r="DO720" s="30"/>
      <c r="DP720" s="30"/>
      <c r="DQ720" s="30"/>
      <c r="DR720" s="135"/>
      <c r="DS720" s="30"/>
      <c r="DT720" s="30"/>
      <c r="DU720" s="30"/>
      <c r="DV720" s="130"/>
      <c r="DW720" s="130"/>
      <c r="DX720" s="130"/>
      <c r="DY720" s="130"/>
      <c r="DZ720" s="130"/>
      <c r="EA720" s="130"/>
      <c r="EB720" s="130"/>
      <c r="EC720" s="130"/>
      <c r="ED720" s="130"/>
      <c r="EE720" s="130"/>
      <c r="EF720" s="130"/>
      <c r="EG720" s="130"/>
      <c r="EH720" s="130"/>
      <c r="EI720" s="130"/>
      <c r="EJ720" s="130"/>
      <c r="EK720" s="130"/>
      <c r="EL720" s="130"/>
      <c r="EM720" s="130"/>
      <c r="EN720" s="130"/>
      <c r="EO720" s="130"/>
      <c r="EP720" s="30"/>
      <c r="EQ720" s="30"/>
      <c r="ER720" s="30"/>
      <c r="ES720" s="30"/>
      <c r="ET720" s="30"/>
      <c r="EU720" s="30"/>
      <c r="EV720" s="30"/>
      <c r="EW720" s="30"/>
      <c r="EX720" s="30"/>
      <c r="EY720" s="135"/>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152" t="s">
        <v>1068</v>
      </c>
      <c r="HJ720" s="152" t="s">
        <v>1068</v>
      </c>
      <c r="HK720" s="152" t="s">
        <v>1068</v>
      </c>
      <c r="HL720" s="152" t="s">
        <v>1068</v>
      </c>
      <c r="HM720" s="152" t="s">
        <v>1068</v>
      </c>
      <c r="HN720" s="30">
        <v>2</v>
      </c>
      <c r="HO720" s="30">
        <v>1</v>
      </c>
      <c r="HP720" s="30">
        <v>2</v>
      </c>
      <c r="HQ720" s="30">
        <v>2</v>
      </c>
      <c r="HR720" s="23">
        <v>1</v>
      </c>
      <c r="HS720" s="23">
        <v>2</v>
      </c>
      <c r="HT720" s="30">
        <v>2</v>
      </c>
      <c r="HU720" s="30">
        <v>1</v>
      </c>
      <c r="HV720" s="30">
        <v>2</v>
      </c>
      <c r="HW720" s="30">
        <v>2</v>
      </c>
      <c r="HX720" s="30">
        <v>2</v>
      </c>
      <c r="HY720" s="30">
        <v>2</v>
      </c>
      <c r="HZ720" s="30">
        <v>2</v>
      </c>
      <c r="IA720" s="23">
        <v>1</v>
      </c>
      <c r="IB720" s="30">
        <v>2</v>
      </c>
      <c r="IC720" s="30">
        <v>2</v>
      </c>
      <c r="ID720" s="30">
        <v>2</v>
      </c>
      <c r="IE720" s="30"/>
      <c r="IF720" s="30">
        <v>2</v>
      </c>
      <c r="IG720" s="234">
        <f>COUNTIF(HN720:IF720,"2")</f>
        <v>14</v>
      </c>
      <c r="IH720" s="235">
        <f t="shared" ref="IH720" si="2475">IG720/(IG720+II720+IK720+IM720)</f>
        <v>0.77777777777777779</v>
      </c>
      <c r="II720" s="234">
        <f>COUNTIF(HO720:IF720,"1")</f>
        <v>4</v>
      </c>
      <c r="IJ720" s="235">
        <f t="shared" ref="IJ720" si="2476">II720/(IG720+II720+IK720+IM720)</f>
        <v>0.22222222222222221</v>
      </c>
      <c r="IK720" s="234">
        <f>COUNTIF(HO720:IF720,"0")</f>
        <v>0</v>
      </c>
      <c r="IL720" s="235">
        <f t="shared" ref="IL720" si="2477">IK720/(IG720+II720+IK720+IM720)</f>
        <v>0</v>
      </c>
      <c r="IM720" s="234">
        <f>COUNTIF(HO720:IF720,"KĐG")</f>
        <v>0</v>
      </c>
      <c r="IN720" s="235">
        <f t="shared" ref="IN720" si="2478">IM720/(IG720+II720+IK720+IM720)</f>
        <v>0</v>
      </c>
      <c r="IO720" s="236">
        <f t="shared" ref="IO720" si="2479">(((IG720*2)+(II720*1)+(IK720*0)))/(IG720+II720+IK720)</f>
        <v>1.7777777777777777</v>
      </c>
      <c r="IP720" s="169" t="str">
        <f t="shared" ref="IP720" si="2480">IF(IN720&gt;=50%,"KĐG",IF(IO720&gt;=1.6,"ĐMT",IF(IO720&gt;=1,"CCG","CĐ")))</f>
        <v>ĐMT</v>
      </c>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c r="JW720" s="3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130"/>
      <c r="LE720" s="130"/>
      <c r="LF720" s="130"/>
      <c r="LG720" s="130"/>
      <c r="LH720" s="130"/>
      <c r="LI720" s="130"/>
      <c r="LJ720" s="130"/>
      <c r="LK720" s="130"/>
      <c r="LL720" s="130"/>
      <c r="LM720" s="130"/>
      <c r="LN720" s="130"/>
      <c r="LO720" s="130"/>
      <c r="LP720" s="130"/>
      <c r="LQ720" s="130"/>
      <c r="LR720" s="130"/>
      <c r="LS720" s="130"/>
      <c r="LT720" s="130"/>
      <c r="LU720" s="130"/>
      <c r="LV720" s="130"/>
      <c r="LW720" s="130"/>
      <c r="LX720" s="135"/>
      <c r="LY720" s="30"/>
      <c r="LZ720" s="30"/>
      <c r="MA720" s="30"/>
      <c r="MB720" s="30"/>
      <c r="MC720" s="30"/>
      <c r="MD720" s="30"/>
      <c r="ME720" s="30"/>
      <c r="MF720" s="30"/>
      <c r="MG720" s="30"/>
      <c r="MH720" s="30"/>
      <c r="MI720" s="30"/>
      <c r="MJ720" s="30"/>
      <c r="MK720" s="30"/>
      <c r="ML720" s="30"/>
      <c r="MM720" s="30"/>
      <c r="MN720" s="30"/>
      <c r="MO720" s="30"/>
      <c r="MP720" s="30"/>
      <c r="MQ720" s="30"/>
      <c r="MR720" s="30"/>
      <c r="MS720" s="30"/>
      <c r="MT720" s="30"/>
      <c r="MU720" s="30"/>
      <c r="MV720" s="30"/>
      <c r="MW720" s="30"/>
      <c r="MX720" s="30"/>
      <c r="MY720" s="30"/>
      <c r="MZ720" s="30"/>
      <c r="NA720" s="30"/>
      <c r="NB720" s="30"/>
      <c r="NC720" s="135"/>
      <c r="ND720" s="30"/>
      <c r="NE720" s="30"/>
      <c r="NF720" s="30"/>
      <c r="NG720" s="30"/>
      <c r="NH720" s="30"/>
      <c r="NI720" s="30"/>
      <c r="NJ720" s="30"/>
      <c r="NK720" s="30"/>
      <c r="NL720" s="30"/>
      <c r="NM720" s="30"/>
      <c r="NN720" s="30"/>
      <c r="NO720" s="30"/>
      <c r="NP720" s="30"/>
      <c r="NQ720" s="30"/>
      <c r="NR720" s="30"/>
      <c r="NS720" s="30"/>
      <c r="NT720" s="30"/>
      <c r="NU720" s="30"/>
      <c r="NV720" s="30"/>
      <c r="NW720" s="30"/>
      <c r="NX720" s="30"/>
      <c r="NY720" s="30"/>
      <c r="NZ720" s="30"/>
      <c r="OA720" s="30"/>
      <c r="OB720" s="30"/>
      <c r="OC720" s="30"/>
      <c r="OD720" s="30"/>
      <c r="OE720" s="30"/>
      <c r="OF720" s="30"/>
      <c r="OG720" s="30"/>
      <c r="OH720" s="30"/>
      <c r="OI720" s="30"/>
      <c r="OJ720" s="30"/>
      <c r="OK720" s="30"/>
      <c r="OL720" s="30"/>
      <c r="OM720" s="30">
        <f t="shared" si="2432"/>
        <v>1</v>
      </c>
      <c r="ON720" s="107"/>
    </row>
    <row r="721" spans="1:404" ht="72.75" hidden="1" customHeight="1">
      <c r="A721" s="310"/>
      <c r="B721" s="107">
        <v>185</v>
      </c>
      <c r="C721" s="16" t="s">
        <v>498</v>
      </c>
      <c r="D721" s="106" t="s">
        <v>0</v>
      </c>
      <c r="E721" s="99" t="s">
        <v>499</v>
      </c>
      <c r="F721" s="106" t="s">
        <v>2</v>
      </c>
      <c r="G721" s="106"/>
      <c r="H721" s="99" t="s">
        <v>499</v>
      </c>
      <c r="I721" s="57" t="s">
        <v>927</v>
      </c>
      <c r="J721" s="105"/>
      <c r="K721" s="30" t="s">
        <v>958</v>
      </c>
      <c r="L721" s="30" t="s">
        <v>957</v>
      </c>
      <c r="M721" s="29" t="s">
        <v>987</v>
      </c>
      <c r="N721" s="93" t="s">
        <v>639</v>
      </c>
      <c r="O721" s="301"/>
      <c r="P721" s="105"/>
      <c r="Q721" s="30"/>
      <c r="R721" s="30"/>
      <c r="S721" s="30"/>
      <c r="T721" s="30"/>
      <c r="U721" s="30"/>
      <c r="V721" s="30"/>
      <c r="W721" s="30"/>
      <c r="X721" s="30" t="s">
        <v>27</v>
      </c>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130"/>
      <c r="CP721" s="130"/>
      <c r="CQ721" s="130"/>
      <c r="CR721" s="130"/>
      <c r="CS721" s="130"/>
      <c r="CT721" s="130"/>
      <c r="CU721" s="130"/>
      <c r="CV721" s="130"/>
      <c r="CW721" s="130"/>
      <c r="CX721" s="130"/>
      <c r="CY721" s="30"/>
      <c r="CZ721" s="30"/>
      <c r="DA721" s="30"/>
      <c r="DB721" s="30"/>
      <c r="DC721" s="30"/>
      <c r="DD721" s="30"/>
      <c r="DE721" s="30"/>
      <c r="DF721" s="30"/>
      <c r="DG721" s="30"/>
      <c r="DH721" s="135"/>
      <c r="DI721" s="30"/>
      <c r="DJ721" s="30"/>
      <c r="DK721" s="30"/>
      <c r="DL721" s="30"/>
      <c r="DM721" s="30"/>
      <c r="DN721" s="30"/>
      <c r="DO721" s="30"/>
      <c r="DP721" s="30"/>
      <c r="DQ721" s="30"/>
      <c r="DR721" s="135"/>
      <c r="DS721" s="30"/>
      <c r="DT721" s="30"/>
      <c r="DU721" s="30"/>
      <c r="DV721" s="130"/>
      <c r="DW721" s="130"/>
      <c r="DX721" s="130"/>
      <c r="DY721" s="130"/>
      <c r="DZ721" s="130"/>
      <c r="EA721" s="130"/>
      <c r="EB721" s="130"/>
      <c r="EC721" s="130"/>
      <c r="ED721" s="130"/>
      <c r="EE721" s="130"/>
      <c r="EF721" s="130"/>
      <c r="EG721" s="130"/>
      <c r="EH721" s="130"/>
      <c r="EI721" s="130"/>
      <c r="EJ721" s="130"/>
      <c r="EK721" s="130"/>
      <c r="EL721" s="130"/>
      <c r="EM721" s="130"/>
      <c r="EN721" s="130"/>
      <c r="EO721" s="130"/>
      <c r="EP721" s="30"/>
      <c r="EQ721" s="30"/>
      <c r="ER721" s="30"/>
      <c r="ES721" s="30"/>
      <c r="ET721" s="30"/>
      <c r="EU721" s="30"/>
      <c r="EV721" s="30"/>
      <c r="EW721" s="30"/>
      <c r="EX721" s="30"/>
      <c r="EY721" s="135"/>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130"/>
      <c r="LE721" s="130"/>
      <c r="LF721" s="130"/>
      <c r="LG721" s="130"/>
      <c r="LH721" s="130"/>
      <c r="LI721" s="130"/>
      <c r="LJ721" s="130"/>
      <c r="LK721" s="130"/>
      <c r="LL721" s="130"/>
      <c r="LM721" s="130"/>
      <c r="LN721" s="130"/>
      <c r="LO721" s="130"/>
      <c r="LP721" s="130"/>
      <c r="LQ721" s="130"/>
      <c r="LR721" s="130"/>
      <c r="LS721" s="130"/>
      <c r="LT721" s="130"/>
      <c r="LU721" s="130"/>
      <c r="LV721" s="130"/>
      <c r="LW721" s="130"/>
      <c r="LX721" s="135"/>
      <c r="LY721" s="30"/>
      <c r="LZ721" s="30"/>
      <c r="MA721" s="30"/>
      <c r="MB721" s="30"/>
      <c r="MC721" s="30"/>
      <c r="MD721" s="30"/>
      <c r="ME721" s="30"/>
      <c r="MF721" s="30"/>
      <c r="MG721" s="30"/>
      <c r="MH721" s="30"/>
      <c r="MI721" s="30"/>
      <c r="MJ721" s="30"/>
      <c r="MK721" s="30"/>
      <c r="ML721" s="30"/>
      <c r="MM721" s="30"/>
      <c r="MN721" s="30"/>
      <c r="MO721" s="30"/>
      <c r="MP721" s="30"/>
      <c r="MQ721" s="30"/>
      <c r="MR721" s="30"/>
      <c r="MS721" s="30"/>
      <c r="MT721" s="30"/>
      <c r="MU721" s="30"/>
      <c r="MV721" s="30"/>
      <c r="MW721" s="30"/>
      <c r="MX721" s="30"/>
      <c r="MY721" s="30"/>
      <c r="MZ721" s="30"/>
      <c r="NA721" s="30"/>
      <c r="NB721" s="30"/>
      <c r="NC721" s="135"/>
      <c r="ND721" s="30"/>
      <c r="NE721" s="30"/>
      <c r="NF721" s="30"/>
      <c r="NG721" s="30"/>
      <c r="NH721" s="30"/>
      <c r="NI721" s="30"/>
      <c r="NJ721" s="30"/>
      <c r="NK721" s="30"/>
      <c r="NL721" s="30"/>
      <c r="NM721" s="30"/>
      <c r="NN721" s="30"/>
      <c r="NO721" s="30"/>
      <c r="NP721" s="30"/>
      <c r="NQ721" s="30"/>
      <c r="NR721" s="30"/>
      <c r="NS721" s="30"/>
      <c r="NT721" s="30"/>
      <c r="NU721" s="30"/>
      <c r="NV721" s="30"/>
      <c r="NW721" s="30"/>
      <c r="NX721" s="30"/>
      <c r="NY721" s="30"/>
      <c r="NZ721" s="30"/>
      <c r="OA721" s="30"/>
      <c r="OB721" s="30"/>
      <c r="OC721" s="30"/>
      <c r="OD721" s="30"/>
      <c r="OE721" s="30"/>
      <c r="OF721" s="30"/>
      <c r="OG721" s="30"/>
      <c r="OH721" s="30"/>
      <c r="OI721" s="30"/>
      <c r="OJ721" s="30"/>
      <c r="OK721" s="30"/>
      <c r="OL721" s="30"/>
      <c r="OM721" s="30">
        <f t="shared" si="2432"/>
        <v>1</v>
      </c>
      <c r="ON721" s="107"/>
    </row>
    <row r="722" spans="1:404" ht="72.75" hidden="1" customHeight="1">
      <c r="A722" s="310"/>
      <c r="B722" s="107">
        <v>185</v>
      </c>
      <c r="C722" s="16" t="s">
        <v>498</v>
      </c>
      <c r="D722" s="106" t="s">
        <v>0</v>
      </c>
      <c r="E722" s="99" t="s">
        <v>499</v>
      </c>
      <c r="F722" s="106" t="s">
        <v>2</v>
      </c>
      <c r="G722" s="106"/>
      <c r="H722" s="99" t="s">
        <v>499</v>
      </c>
      <c r="I722" s="57" t="s">
        <v>927</v>
      </c>
      <c r="J722" s="105"/>
      <c r="K722" s="30" t="s">
        <v>958</v>
      </c>
      <c r="L722" s="30" t="s">
        <v>957</v>
      </c>
      <c r="M722" s="29" t="s">
        <v>987</v>
      </c>
      <c r="N722" s="93" t="s">
        <v>639</v>
      </c>
      <c r="O722" s="301"/>
      <c r="P722" s="105"/>
      <c r="Q722" s="30"/>
      <c r="R722" s="30"/>
      <c r="S722" s="30"/>
      <c r="T722" s="30"/>
      <c r="U722" s="30"/>
      <c r="V722" s="30"/>
      <c r="W722" s="30"/>
      <c r="X722" s="30"/>
      <c r="Y722" s="30" t="s">
        <v>27</v>
      </c>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130"/>
      <c r="CP722" s="130"/>
      <c r="CQ722" s="130"/>
      <c r="CR722" s="130"/>
      <c r="CS722" s="130"/>
      <c r="CT722" s="130"/>
      <c r="CU722" s="130"/>
      <c r="CV722" s="130"/>
      <c r="CW722" s="130"/>
      <c r="CX722" s="130"/>
      <c r="CY722" s="30"/>
      <c r="CZ722" s="30"/>
      <c r="DA722" s="30"/>
      <c r="DB722" s="30"/>
      <c r="DC722" s="30"/>
      <c r="DD722" s="30"/>
      <c r="DE722" s="30"/>
      <c r="DF722" s="30"/>
      <c r="DG722" s="30"/>
      <c r="DH722" s="135"/>
      <c r="DI722" s="30"/>
      <c r="DJ722" s="30"/>
      <c r="DK722" s="30"/>
      <c r="DL722" s="30"/>
      <c r="DM722" s="30"/>
      <c r="DN722" s="30"/>
      <c r="DO722" s="30"/>
      <c r="DP722" s="30"/>
      <c r="DQ722" s="30"/>
      <c r="DR722" s="135"/>
      <c r="DS722" s="30"/>
      <c r="DT722" s="30"/>
      <c r="DU722" s="30"/>
      <c r="DV722" s="130"/>
      <c r="DW722" s="130"/>
      <c r="DX722" s="130"/>
      <c r="DY722" s="130"/>
      <c r="DZ722" s="130"/>
      <c r="EA722" s="130"/>
      <c r="EB722" s="130"/>
      <c r="EC722" s="130"/>
      <c r="ED722" s="130"/>
      <c r="EE722" s="130"/>
      <c r="EF722" s="130"/>
      <c r="EG722" s="130"/>
      <c r="EH722" s="130"/>
      <c r="EI722" s="130"/>
      <c r="EJ722" s="130"/>
      <c r="EK722" s="130"/>
      <c r="EL722" s="130"/>
      <c r="EM722" s="130"/>
      <c r="EN722" s="130"/>
      <c r="EO722" s="130"/>
      <c r="EP722" s="30"/>
      <c r="EQ722" s="30"/>
      <c r="ER722" s="30"/>
      <c r="ES722" s="30"/>
      <c r="ET722" s="30"/>
      <c r="EU722" s="30"/>
      <c r="EV722" s="30"/>
      <c r="EW722" s="30"/>
      <c r="EX722" s="30"/>
      <c r="EY722" s="135"/>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c r="JW722" s="30"/>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130"/>
      <c r="LE722" s="130"/>
      <c r="LF722" s="130"/>
      <c r="LG722" s="130"/>
      <c r="LH722" s="130"/>
      <c r="LI722" s="130"/>
      <c r="LJ722" s="130"/>
      <c r="LK722" s="130"/>
      <c r="LL722" s="130"/>
      <c r="LM722" s="130"/>
      <c r="LN722" s="130"/>
      <c r="LO722" s="130"/>
      <c r="LP722" s="130"/>
      <c r="LQ722" s="130"/>
      <c r="LR722" s="130"/>
      <c r="LS722" s="130"/>
      <c r="LT722" s="130"/>
      <c r="LU722" s="130"/>
      <c r="LV722" s="130"/>
      <c r="LW722" s="130"/>
      <c r="LX722" s="135"/>
      <c r="LY722" s="30"/>
      <c r="LZ722" s="30"/>
      <c r="MA722" s="30"/>
      <c r="MB722" s="30"/>
      <c r="MC722" s="30"/>
      <c r="MD722" s="30"/>
      <c r="ME722" s="30"/>
      <c r="MF722" s="30"/>
      <c r="MG722" s="30"/>
      <c r="MH722" s="30"/>
      <c r="MI722" s="30"/>
      <c r="MJ722" s="30"/>
      <c r="MK722" s="30"/>
      <c r="ML722" s="30"/>
      <c r="MM722" s="30"/>
      <c r="MN722" s="30"/>
      <c r="MO722" s="30"/>
      <c r="MP722" s="30"/>
      <c r="MQ722" s="30"/>
      <c r="MR722" s="30"/>
      <c r="MS722" s="30"/>
      <c r="MT722" s="30"/>
      <c r="MU722" s="30"/>
      <c r="MV722" s="30"/>
      <c r="MW722" s="30"/>
      <c r="MX722" s="30"/>
      <c r="MY722" s="30"/>
      <c r="MZ722" s="30"/>
      <c r="NA722" s="30"/>
      <c r="NB722" s="30"/>
      <c r="NC722" s="135"/>
      <c r="ND722" s="30"/>
      <c r="NE722" s="30"/>
      <c r="NF722" s="30"/>
      <c r="NG722" s="30"/>
      <c r="NH722" s="30"/>
      <c r="NI722" s="30"/>
      <c r="NJ722" s="30"/>
      <c r="NK722" s="30"/>
      <c r="NL722" s="30"/>
      <c r="NM722" s="30"/>
      <c r="NN722" s="30"/>
      <c r="NO722" s="30"/>
      <c r="NP722" s="30"/>
      <c r="NQ722" s="30"/>
      <c r="NR722" s="30"/>
      <c r="NS722" s="30"/>
      <c r="NT722" s="30"/>
      <c r="NU722" s="30"/>
      <c r="NV722" s="30"/>
      <c r="NW722" s="30"/>
      <c r="NX722" s="30"/>
      <c r="NY722" s="30"/>
      <c r="NZ722" s="30"/>
      <c r="OA722" s="30"/>
      <c r="OB722" s="30"/>
      <c r="OC722" s="30"/>
      <c r="OD722" s="30"/>
      <c r="OE722" s="30"/>
      <c r="OF722" s="30"/>
      <c r="OG722" s="30"/>
      <c r="OH722" s="30"/>
      <c r="OI722" s="30"/>
      <c r="OJ722" s="30"/>
      <c r="OK722" s="30"/>
      <c r="OL722" s="30"/>
      <c r="OM722" s="30">
        <f t="shared" si="2432"/>
        <v>1</v>
      </c>
      <c r="ON722" s="107"/>
    </row>
    <row r="723" spans="1:404" ht="72.75" hidden="1" customHeight="1">
      <c r="A723" s="310"/>
      <c r="B723" s="107">
        <v>185</v>
      </c>
      <c r="C723" s="16" t="s">
        <v>498</v>
      </c>
      <c r="D723" s="106" t="s">
        <v>0</v>
      </c>
      <c r="E723" s="99" t="s">
        <v>499</v>
      </c>
      <c r="F723" s="106" t="s">
        <v>2</v>
      </c>
      <c r="G723" s="106"/>
      <c r="H723" s="99" t="s">
        <v>499</v>
      </c>
      <c r="I723" s="57" t="s">
        <v>927</v>
      </c>
      <c r="J723" s="105"/>
      <c r="K723" s="30" t="s">
        <v>958</v>
      </c>
      <c r="L723" s="30" t="s">
        <v>957</v>
      </c>
      <c r="M723" s="29" t="s">
        <v>987</v>
      </c>
      <c r="N723" s="93" t="s">
        <v>639</v>
      </c>
      <c r="O723" s="301"/>
      <c r="P723" s="105"/>
      <c r="Q723" s="30"/>
      <c r="R723" s="30"/>
      <c r="S723" s="30"/>
      <c r="T723" s="30"/>
      <c r="U723" s="30"/>
      <c r="V723" s="30"/>
      <c r="W723" s="30"/>
      <c r="X723" s="30"/>
      <c r="Y723" s="30"/>
      <c r="Z723" s="30" t="s">
        <v>27</v>
      </c>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130"/>
      <c r="CP723" s="130"/>
      <c r="CQ723" s="130"/>
      <c r="CR723" s="130"/>
      <c r="CS723" s="130"/>
      <c r="CT723" s="130"/>
      <c r="CU723" s="130"/>
      <c r="CV723" s="130"/>
      <c r="CW723" s="130"/>
      <c r="CX723" s="130"/>
      <c r="CY723" s="30"/>
      <c r="CZ723" s="30"/>
      <c r="DA723" s="30"/>
      <c r="DB723" s="30"/>
      <c r="DC723" s="30"/>
      <c r="DD723" s="30"/>
      <c r="DE723" s="30"/>
      <c r="DF723" s="30"/>
      <c r="DG723" s="30"/>
      <c r="DH723" s="135"/>
      <c r="DI723" s="30"/>
      <c r="DJ723" s="30"/>
      <c r="DK723" s="30"/>
      <c r="DL723" s="30"/>
      <c r="DM723" s="30"/>
      <c r="DN723" s="30"/>
      <c r="DO723" s="30"/>
      <c r="DP723" s="30"/>
      <c r="DQ723" s="30"/>
      <c r="DR723" s="135"/>
      <c r="DS723" s="30"/>
      <c r="DT723" s="30"/>
      <c r="DU723" s="30"/>
      <c r="DV723" s="130"/>
      <c r="DW723" s="130"/>
      <c r="DX723" s="130"/>
      <c r="DY723" s="130"/>
      <c r="DZ723" s="130"/>
      <c r="EA723" s="130"/>
      <c r="EB723" s="130"/>
      <c r="EC723" s="130"/>
      <c r="ED723" s="130"/>
      <c r="EE723" s="130"/>
      <c r="EF723" s="130"/>
      <c r="EG723" s="130"/>
      <c r="EH723" s="130"/>
      <c r="EI723" s="130"/>
      <c r="EJ723" s="130"/>
      <c r="EK723" s="130"/>
      <c r="EL723" s="130"/>
      <c r="EM723" s="130"/>
      <c r="EN723" s="130"/>
      <c r="EO723" s="130"/>
      <c r="EP723" s="30"/>
      <c r="EQ723" s="30"/>
      <c r="ER723" s="30"/>
      <c r="ES723" s="30"/>
      <c r="ET723" s="30"/>
      <c r="EU723" s="30"/>
      <c r="EV723" s="30"/>
      <c r="EW723" s="30"/>
      <c r="EX723" s="30"/>
      <c r="EY723" s="135"/>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c r="IM723" s="30"/>
      <c r="IN723" s="30"/>
      <c r="IO723" s="30"/>
      <c r="IP723" s="30"/>
      <c r="IQ723" s="30"/>
      <c r="IR723" s="30"/>
      <c r="IS723" s="30"/>
      <c r="IT723" s="30"/>
      <c r="IU723" s="30"/>
      <c r="IV723" s="30"/>
      <c r="IW723" s="30"/>
      <c r="IX723" s="30"/>
      <c r="IY723" s="30"/>
      <c r="IZ723" s="30"/>
      <c r="JA723" s="30"/>
      <c r="JB723" s="30"/>
      <c r="JC723" s="30"/>
      <c r="JD723" s="30"/>
      <c r="JE723" s="30"/>
      <c r="JF723" s="30"/>
      <c r="JG723" s="30"/>
      <c r="JH723" s="30"/>
      <c r="JI723" s="30"/>
      <c r="JJ723" s="30"/>
      <c r="JK723" s="30"/>
      <c r="JL723" s="30"/>
      <c r="JM723" s="30"/>
      <c r="JN723" s="30"/>
      <c r="JO723" s="30"/>
      <c r="JP723" s="30"/>
      <c r="JQ723" s="30"/>
      <c r="JR723" s="30"/>
      <c r="JS723" s="30"/>
      <c r="JT723" s="30"/>
      <c r="JU723" s="30"/>
      <c r="JV723" s="30"/>
      <c r="JW723" s="30"/>
      <c r="JX723" s="30"/>
      <c r="JY723" s="30"/>
      <c r="JZ723" s="30"/>
      <c r="KA723" s="30"/>
      <c r="KB723" s="30"/>
      <c r="KC723" s="30"/>
      <c r="KD723" s="30"/>
      <c r="KE723" s="30"/>
      <c r="KF723" s="30"/>
      <c r="KG723" s="30"/>
      <c r="KH723" s="30"/>
      <c r="KI723" s="30"/>
      <c r="KJ723" s="30"/>
      <c r="KK723" s="30"/>
      <c r="KL723" s="30"/>
      <c r="KM723" s="30"/>
      <c r="KN723" s="30"/>
      <c r="KO723" s="30"/>
      <c r="KP723" s="30"/>
      <c r="KQ723" s="30"/>
      <c r="KR723" s="30"/>
      <c r="KS723" s="30"/>
      <c r="KT723" s="30"/>
      <c r="KU723" s="30"/>
      <c r="KV723" s="30"/>
      <c r="KW723" s="30"/>
      <c r="KX723" s="30"/>
      <c r="KY723" s="30"/>
      <c r="KZ723" s="30"/>
      <c r="LA723" s="30"/>
      <c r="LB723" s="30"/>
      <c r="LC723" s="30"/>
      <c r="LD723" s="130"/>
      <c r="LE723" s="130"/>
      <c r="LF723" s="130"/>
      <c r="LG723" s="130"/>
      <c r="LH723" s="130"/>
      <c r="LI723" s="130"/>
      <c r="LJ723" s="130"/>
      <c r="LK723" s="130"/>
      <c r="LL723" s="130"/>
      <c r="LM723" s="130"/>
      <c r="LN723" s="130"/>
      <c r="LO723" s="130"/>
      <c r="LP723" s="130"/>
      <c r="LQ723" s="130"/>
      <c r="LR723" s="130"/>
      <c r="LS723" s="130"/>
      <c r="LT723" s="130"/>
      <c r="LU723" s="130"/>
      <c r="LV723" s="130"/>
      <c r="LW723" s="130"/>
      <c r="LX723" s="135"/>
      <c r="LY723" s="30"/>
      <c r="LZ723" s="30"/>
      <c r="MA723" s="30"/>
      <c r="MB723" s="30"/>
      <c r="MC723" s="30"/>
      <c r="MD723" s="30"/>
      <c r="ME723" s="30"/>
      <c r="MF723" s="30"/>
      <c r="MG723" s="30"/>
      <c r="MH723" s="30"/>
      <c r="MI723" s="30"/>
      <c r="MJ723" s="30"/>
      <c r="MK723" s="30"/>
      <c r="ML723" s="30"/>
      <c r="MM723" s="30"/>
      <c r="MN723" s="30"/>
      <c r="MO723" s="30"/>
      <c r="MP723" s="30"/>
      <c r="MQ723" s="30"/>
      <c r="MR723" s="30"/>
      <c r="MS723" s="30"/>
      <c r="MT723" s="30"/>
      <c r="MU723" s="30"/>
      <c r="MV723" s="30"/>
      <c r="MW723" s="30"/>
      <c r="MX723" s="30"/>
      <c r="MY723" s="30"/>
      <c r="MZ723" s="30"/>
      <c r="NA723" s="30"/>
      <c r="NB723" s="30"/>
      <c r="NC723" s="135"/>
      <c r="ND723" s="30"/>
      <c r="NE723" s="30"/>
      <c r="NF723" s="30"/>
      <c r="NG723" s="30"/>
      <c r="NH723" s="30"/>
      <c r="NI723" s="30"/>
      <c r="NJ723" s="30"/>
      <c r="NK723" s="30"/>
      <c r="NL723" s="30"/>
      <c r="NM723" s="30"/>
      <c r="NN723" s="30"/>
      <c r="NO723" s="30"/>
      <c r="NP723" s="30"/>
      <c r="NQ723" s="30"/>
      <c r="NR723" s="30"/>
      <c r="NS723" s="30"/>
      <c r="NT723" s="30"/>
      <c r="NU723" s="30"/>
      <c r="NV723" s="30"/>
      <c r="NW723" s="30"/>
      <c r="NX723" s="30"/>
      <c r="NY723" s="30"/>
      <c r="NZ723" s="30"/>
      <c r="OA723" s="30"/>
      <c r="OB723" s="30"/>
      <c r="OC723" s="30"/>
      <c r="OD723" s="30"/>
      <c r="OE723" s="30"/>
      <c r="OF723" s="30"/>
      <c r="OG723" s="30"/>
      <c r="OH723" s="30"/>
      <c r="OI723" s="30"/>
      <c r="OJ723" s="30"/>
      <c r="OK723" s="30"/>
      <c r="OL723" s="30"/>
      <c r="OM723" s="30">
        <f t="shared" si="2432"/>
        <v>1</v>
      </c>
      <c r="ON723" s="107"/>
    </row>
    <row r="724" spans="1:404" ht="72.75" hidden="1" customHeight="1">
      <c r="A724" s="311"/>
      <c r="B724" s="107">
        <v>185</v>
      </c>
      <c r="C724" s="16" t="s">
        <v>498</v>
      </c>
      <c r="D724" s="106" t="s">
        <v>0</v>
      </c>
      <c r="E724" s="99" t="s">
        <v>499</v>
      </c>
      <c r="F724" s="106" t="s">
        <v>2</v>
      </c>
      <c r="G724" s="106"/>
      <c r="H724" s="99" t="s">
        <v>499</v>
      </c>
      <c r="I724" s="57" t="s">
        <v>927</v>
      </c>
      <c r="J724" s="105"/>
      <c r="K724" s="30" t="s">
        <v>958</v>
      </c>
      <c r="L724" s="30" t="s">
        <v>957</v>
      </c>
      <c r="M724" s="29" t="s">
        <v>987</v>
      </c>
      <c r="N724" s="93" t="s">
        <v>639</v>
      </c>
      <c r="O724" s="302"/>
      <c r="P724" s="105"/>
      <c r="Q724" s="30"/>
      <c r="R724" s="30"/>
      <c r="S724" s="30"/>
      <c r="T724" s="30"/>
      <c r="U724" s="30"/>
      <c r="V724" s="30"/>
      <c r="W724" s="30"/>
      <c r="X724" s="30"/>
      <c r="Y724" s="30"/>
      <c r="Z724" s="30"/>
      <c r="AA724" s="30" t="s">
        <v>27</v>
      </c>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130"/>
      <c r="CP724" s="130"/>
      <c r="CQ724" s="130"/>
      <c r="CR724" s="130"/>
      <c r="CS724" s="130"/>
      <c r="CT724" s="130"/>
      <c r="CU724" s="130"/>
      <c r="CV724" s="130"/>
      <c r="CW724" s="130"/>
      <c r="CX724" s="130"/>
      <c r="CY724" s="30"/>
      <c r="CZ724" s="30"/>
      <c r="DA724" s="30"/>
      <c r="DB724" s="30"/>
      <c r="DC724" s="30"/>
      <c r="DD724" s="30"/>
      <c r="DE724" s="30"/>
      <c r="DF724" s="30"/>
      <c r="DG724" s="30"/>
      <c r="DH724" s="135"/>
      <c r="DI724" s="30"/>
      <c r="DJ724" s="30"/>
      <c r="DK724" s="30"/>
      <c r="DL724" s="30"/>
      <c r="DM724" s="30"/>
      <c r="DN724" s="30"/>
      <c r="DO724" s="30"/>
      <c r="DP724" s="30"/>
      <c r="DQ724" s="30"/>
      <c r="DR724" s="135"/>
      <c r="DS724" s="30"/>
      <c r="DT724" s="30"/>
      <c r="DU724" s="30"/>
      <c r="DV724" s="130"/>
      <c r="DW724" s="130"/>
      <c r="DX724" s="130"/>
      <c r="DY724" s="130"/>
      <c r="DZ724" s="130"/>
      <c r="EA724" s="130"/>
      <c r="EB724" s="130"/>
      <c r="EC724" s="130"/>
      <c r="ED724" s="130"/>
      <c r="EE724" s="130"/>
      <c r="EF724" s="130"/>
      <c r="EG724" s="130"/>
      <c r="EH724" s="130"/>
      <c r="EI724" s="130"/>
      <c r="EJ724" s="130"/>
      <c r="EK724" s="130"/>
      <c r="EL724" s="130"/>
      <c r="EM724" s="130"/>
      <c r="EN724" s="130"/>
      <c r="EO724" s="130"/>
      <c r="EP724" s="30"/>
      <c r="EQ724" s="30"/>
      <c r="ER724" s="30"/>
      <c r="ES724" s="30"/>
      <c r="ET724" s="30"/>
      <c r="EU724" s="30"/>
      <c r="EV724" s="30"/>
      <c r="EW724" s="30"/>
      <c r="EX724" s="30"/>
      <c r="EY724" s="135"/>
      <c r="EZ724" s="30"/>
      <c r="FA724" s="30"/>
      <c r="FB724" s="30"/>
      <c r="FC724" s="30"/>
      <c r="FD724" s="30"/>
      <c r="FE724" s="30"/>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c r="IM724" s="30"/>
      <c r="IN724" s="30"/>
      <c r="IO724" s="30"/>
      <c r="IP724" s="30"/>
      <c r="IQ724" s="30"/>
      <c r="IR724" s="30"/>
      <c r="IS724" s="30"/>
      <c r="IT724" s="30"/>
      <c r="IU724" s="30"/>
      <c r="IV724" s="30"/>
      <c r="IW724" s="30"/>
      <c r="IX724" s="30"/>
      <c r="IY724" s="30"/>
      <c r="IZ724" s="30"/>
      <c r="JA724" s="30"/>
      <c r="JB724" s="30"/>
      <c r="JC724" s="30"/>
      <c r="JD724" s="30"/>
      <c r="JE724" s="30"/>
      <c r="JF724" s="30"/>
      <c r="JG724" s="30"/>
      <c r="JH724" s="30"/>
      <c r="JI724" s="30"/>
      <c r="JJ724" s="30"/>
      <c r="JK724" s="30"/>
      <c r="JL724" s="30"/>
      <c r="JM724" s="30"/>
      <c r="JN724" s="30"/>
      <c r="JO724" s="30"/>
      <c r="JP724" s="30"/>
      <c r="JQ724" s="30"/>
      <c r="JR724" s="30"/>
      <c r="JS724" s="30"/>
      <c r="JT724" s="30"/>
      <c r="JU724" s="30"/>
      <c r="JV724" s="30"/>
      <c r="JW724" s="30"/>
      <c r="JX724" s="30"/>
      <c r="JY724" s="30"/>
      <c r="JZ724" s="30"/>
      <c r="KA724" s="30"/>
      <c r="KB724" s="30"/>
      <c r="KC724" s="30"/>
      <c r="KD724" s="30"/>
      <c r="KE724" s="30"/>
      <c r="KF724" s="30"/>
      <c r="KG724" s="30"/>
      <c r="KH724" s="30"/>
      <c r="KI724" s="30"/>
      <c r="KJ724" s="30"/>
      <c r="KK724" s="30"/>
      <c r="KL724" s="30"/>
      <c r="KM724" s="30"/>
      <c r="KN724" s="30"/>
      <c r="KO724" s="30"/>
      <c r="KP724" s="30"/>
      <c r="KQ724" s="30"/>
      <c r="KR724" s="30"/>
      <c r="KS724" s="30"/>
      <c r="KT724" s="30"/>
      <c r="KU724" s="30"/>
      <c r="KV724" s="30"/>
      <c r="KW724" s="30"/>
      <c r="KX724" s="30"/>
      <c r="KY724" s="30"/>
      <c r="KZ724" s="30"/>
      <c r="LA724" s="30"/>
      <c r="LB724" s="30"/>
      <c r="LC724" s="30"/>
      <c r="LD724" s="130"/>
      <c r="LE724" s="130"/>
      <c r="LF724" s="130"/>
      <c r="LG724" s="130"/>
      <c r="LH724" s="130"/>
      <c r="LI724" s="130"/>
      <c r="LJ724" s="130"/>
      <c r="LK724" s="130"/>
      <c r="LL724" s="130"/>
      <c r="LM724" s="130"/>
      <c r="LN724" s="130"/>
      <c r="LO724" s="130"/>
      <c r="LP724" s="130"/>
      <c r="LQ724" s="130"/>
      <c r="LR724" s="130"/>
      <c r="LS724" s="130"/>
      <c r="LT724" s="130"/>
      <c r="LU724" s="130"/>
      <c r="LV724" s="130"/>
      <c r="LW724" s="130"/>
      <c r="LX724" s="135"/>
      <c r="LY724" s="30"/>
      <c r="LZ724" s="30"/>
      <c r="MA724" s="30"/>
      <c r="MB724" s="30"/>
      <c r="MC724" s="30"/>
      <c r="MD724" s="30"/>
      <c r="ME724" s="30"/>
      <c r="MF724" s="30"/>
      <c r="MG724" s="30"/>
      <c r="MH724" s="30"/>
      <c r="MI724" s="30"/>
      <c r="MJ724" s="30"/>
      <c r="MK724" s="30"/>
      <c r="ML724" s="30"/>
      <c r="MM724" s="30"/>
      <c r="MN724" s="30"/>
      <c r="MO724" s="30"/>
      <c r="MP724" s="30"/>
      <c r="MQ724" s="30"/>
      <c r="MR724" s="30"/>
      <c r="MS724" s="30"/>
      <c r="MT724" s="30"/>
      <c r="MU724" s="30"/>
      <c r="MV724" s="30"/>
      <c r="MW724" s="30"/>
      <c r="MX724" s="30"/>
      <c r="MY724" s="30"/>
      <c r="MZ724" s="30"/>
      <c r="NA724" s="30"/>
      <c r="NB724" s="30"/>
      <c r="NC724" s="135"/>
      <c r="ND724" s="30"/>
      <c r="NE724" s="30"/>
      <c r="NF724" s="30"/>
      <c r="NG724" s="30"/>
      <c r="NH724" s="30"/>
      <c r="NI724" s="30"/>
      <c r="NJ724" s="30"/>
      <c r="NK724" s="30"/>
      <c r="NL724" s="30"/>
      <c r="NM724" s="30"/>
      <c r="NN724" s="30"/>
      <c r="NO724" s="30"/>
      <c r="NP724" s="30"/>
      <c r="NQ724" s="30"/>
      <c r="NR724" s="30"/>
      <c r="NS724" s="30"/>
      <c r="NT724" s="30"/>
      <c r="NU724" s="30"/>
      <c r="NV724" s="30"/>
      <c r="NW724" s="30"/>
      <c r="NX724" s="30"/>
      <c r="NY724" s="30"/>
      <c r="NZ724" s="30"/>
      <c r="OA724" s="30"/>
      <c r="OB724" s="30"/>
      <c r="OC724" s="30"/>
      <c r="OD724" s="30"/>
      <c r="OE724" s="30"/>
      <c r="OF724" s="30"/>
      <c r="OG724" s="30"/>
      <c r="OH724" s="30"/>
      <c r="OI724" s="30"/>
      <c r="OJ724" s="30"/>
      <c r="OK724" s="30"/>
      <c r="OL724" s="30"/>
      <c r="OM724" s="30">
        <f t="shared" si="2432"/>
        <v>1</v>
      </c>
      <c r="ON724" s="107"/>
    </row>
    <row r="725" spans="1:404" s="9" customFormat="1" ht="34.5" customHeight="1">
      <c r="A725" s="28"/>
      <c r="B725" s="43"/>
      <c r="C725" s="354" t="s">
        <v>78</v>
      </c>
      <c r="D725" s="354"/>
      <c r="E725" s="354"/>
      <c r="F725" s="44"/>
      <c r="G725" s="164">
        <f>COUNTIF(G726:G748,"x")</f>
        <v>0</v>
      </c>
      <c r="H725" s="12"/>
      <c r="I725" s="50"/>
      <c r="J725" s="23"/>
      <c r="K725" s="23"/>
      <c r="L725" s="23"/>
      <c r="M725" s="23"/>
      <c r="N725" s="23"/>
      <c r="O725" s="25">
        <f>COUNTIF(O726:O748,"x")</f>
        <v>3</v>
      </c>
      <c r="P725" s="25">
        <f>SUM(P726:P748)</f>
        <v>11</v>
      </c>
      <c r="Q725" s="108" t="s">
        <v>122</v>
      </c>
      <c r="R725" s="108" t="s">
        <v>122</v>
      </c>
      <c r="S725" s="108" t="s">
        <v>122</v>
      </c>
      <c r="T725" s="108" t="s">
        <v>122</v>
      </c>
      <c r="U725" s="108" t="s">
        <v>122</v>
      </c>
      <c r="V725" s="124" t="s">
        <v>122</v>
      </c>
      <c r="W725" s="124" t="s">
        <v>122</v>
      </c>
      <c r="X725" s="124" t="s">
        <v>122</v>
      </c>
      <c r="Y725" s="124" t="s">
        <v>122</v>
      </c>
      <c r="Z725" s="124" t="s">
        <v>122</v>
      </c>
      <c r="AA725" s="108" t="s">
        <v>122</v>
      </c>
      <c r="AB725" s="124"/>
      <c r="AC725" s="124"/>
      <c r="AD725" s="124"/>
      <c r="AE725" s="119"/>
      <c r="AF725" s="120"/>
      <c r="AG725" s="120"/>
      <c r="AH725" s="120"/>
      <c r="AI725" s="25"/>
      <c r="AJ725" s="25"/>
      <c r="AK725" s="120"/>
      <c r="AL725" s="120"/>
      <c r="AM725" s="120"/>
      <c r="AN725" s="120"/>
      <c r="AO725" s="120"/>
      <c r="AP725" s="25"/>
      <c r="AQ725" s="120"/>
      <c r="AR725" s="25"/>
      <c r="AS725" s="120"/>
      <c r="AT725" s="120"/>
      <c r="AU725" s="120"/>
      <c r="AV725" s="164"/>
      <c r="AW725" s="120"/>
      <c r="AX725" s="120"/>
      <c r="AY725" s="120"/>
      <c r="AZ725" s="120"/>
      <c r="BA725" s="119"/>
      <c r="BB725" s="119"/>
      <c r="BC725" s="119"/>
      <c r="BD725" s="119"/>
      <c r="BE725" s="119"/>
      <c r="BF725" s="119"/>
      <c r="BG725" s="119"/>
      <c r="BH725" s="119"/>
      <c r="BI725" s="119"/>
      <c r="BJ725" s="119"/>
      <c r="BK725" s="120"/>
      <c r="BL725" s="120"/>
      <c r="BM725" s="120"/>
      <c r="BN725" s="164"/>
      <c r="BO725" s="164"/>
      <c r="BP725" s="164"/>
      <c r="BQ725" s="120"/>
      <c r="BR725" s="120"/>
      <c r="BS725" s="120"/>
      <c r="BT725" s="120"/>
      <c r="BU725" s="120"/>
      <c r="BV725" s="120"/>
      <c r="BW725" s="120"/>
      <c r="BX725" s="120"/>
      <c r="BY725" s="120"/>
      <c r="BZ725" s="120"/>
      <c r="CA725" s="120"/>
      <c r="CB725" s="120"/>
      <c r="CC725" s="120"/>
      <c r="CD725" s="120"/>
      <c r="CE725" s="120"/>
      <c r="CF725" s="119"/>
      <c r="CG725" s="119"/>
      <c r="CH725" s="119"/>
      <c r="CI725" s="119"/>
      <c r="CJ725" s="119"/>
      <c r="CK725" s="119"/>
      <c r="CL725" s="119"/>
      <c r="CM725" s="119"/>
      <c r="CN725" s="119"/>
      <c r="CO725" s="125"/>
      <c r="CP725" s="125"/>
      <c r="CQ725" s="125"/>
      <c r="CR725" s="125"/>
      <c r="CS725" s="125"/>
      <c r="CT725" s="125"/>
      <c r="CU725" s="125"/>
      <c r="CV725" s="125"/>
      <c r="CW725" s="125"/>
      <c r="CX725" s="125"/>
      <c r="CY725" s="120"/>
      <c r="CZ725" s="120"/>
      <c r="DA725" s="120"/>
      <c r="DB725" s="120"/>
      <c r="DC725" s="120"/>
      <c r="DD725" s="120"/>
      <c r="DE725" s="120"/>
      <c r="DF725" s="120"/>
      <c r="DG725" s="120"/>
      <c r="DH725" s="126"/>
      <c r="DI725" s="120"/>
      <c r="DJ725" s="120"/>
      <c r="DK725" s="120"/>
      <c r="DL725" s="120"/>
      <c r="DM725" s="120"/>
      <c r="DN725" s="120"/>
      <c r="DO725" s="120"/>
      <c r="DP725" s="120"/>
      <c r="DQ725" s="120"/>
      <c r="DR725" s="126"/>
      <c r="DS725" s="119"/>
      <c r="DT725" s="119"/>
      <c r="DU725" s="119"/>
      <c r="DV725" s="125"/>
      <c r="DW725" s="203"/>
      <c r="DX725" s="203"/>
      <c r="DY725" s="203"/>
      <c r="DZ725" s="203"/>
      <c r="EA725" s="203"/>
      <c r="EB725" s="203"/>
      <c r="EC725" s="203"/>
      <c r="ED725" s="203"/>
      <c r="EE725" s="125"/>
      <c r="EF725" s="125"/>
      <c r="EG725" s="125"/>
      <c r="EH725" s="125"/>
      <c r="EI725" s="125"/>
      <c r="EJ725" s="125"/>
      <c r="EK725" s="125"/>
      <c r="EL725" s="125"/>
      <c r="EM725" s="125"/>
      <c r="EN725" s="125"/>
      <c r="EO725" s="125"/>
      <c r="EP725" s="120"/>
      <c r="EQ725" s="120"/>
      <c r="ER725" s="120"/>
      <c r="ES725" s="120"/>
      <c r="ET725" s="120"/>
      <c r="EU725" s="120"/>
      <c r="EV725" s="120"/>
      <c r="EW725" s="120"/>
      <c r="EX725" s="120"/>
      <c r="EY725" s="126"/>
      <c r="EZ725" s="119"/>
      <c r="FA725" s="119"/>
      <c r="FB725" s="119"/>
      <c r="FC725" s="120"/>
      <c r="FD725" s="120"/>
      <c r="FE725" s="120"/>
      <c r="FF725" s="120"/>
      <c r="FG725" s="120"/>
      <c r="FH725" s="120"/>
      <c r="FI725" s="120"/>
      <c r="FJ725" s="120"/>
      <c r="FK725" s="120"/>
      <c r="FL725" s="120"/>
      <c r="FM725" s="120"/>
      <c r="FN725" s="120"/>
      <c r="FO725" s="120"/>
      <c r="FP725" s="120"/>
      <c r="FQ725" s="120"/>
      <c r="FR725" s="120"/>
      <c r="FS725" s="120"/>
      <c r="FT725" s="120"/>
      <c r="FU725" s="119"/>
      <c r="FV725" s="119"/>
      <c r="FW725" s="119"/>
      <c r="FX725" s="119"/>
      <c r="FY725" s="119"/>
      <c r="FZ725" s="119"/>
      <c r="GA725" s="119"/>
      <c r="GB725" s="119"/>
      <c r="GC725" s="119"/>
      <c r="GD725" s="119"/>
      <c r="GE725" s="119"/>
      <c r="GF725" s="119"/>
      <c r="GG725" s="120"/>
      <c r="GH725" s="120"/>
      <c r="GI725" s="120"/>
      <c r="GJ725" s="120"/>
      <c r="GK725" s="120"/>
      <c r="GL725" s="120"/>
      <c r="GM725" s="120"/>
      <c r="GN725" s="120"/>
      <c r="GO725" s="164"/>
      <c r="GP725" s="164"/>
      <c r="GQ725" s="164"/>
      <c r="GR725" s="164"/>
      <c r="GS725" s="164"/>
      <c r="GT725" s="120"/>
      <c r="GU725" s="120"/>
      <c r="GV725" s="120"/>
      <c r="GW725" s="120"/>
      <c r="GX725" s="119"/>
      <c r="GY725" s="119"/>
      <c r="GZ725" s="119"/>
      <c r="HA725" s="119"/>
      <c r="HB725" s="119"/>
      <c r="HC725" s="119"/>
      <c r="HD725" s="119"/>
      <c r="HE725" s="119"/>
      <c r="HF725" s="119"/>
      <c r="HG725" s="119"/>
      <c r="HH725" s="119"/>
      <c r="HI725" s="120"/>
      <c r="HJ725" s="119"/>
      <c r="HK725" s="119"/>
      <c r="HL725" s="119"/>
      <c r="HM725" s="119"/>
      <c r="HN725" s="120"/>
      <c r="HO725" s="120"/>
      <c r="HP725" s="120"/>
      <c r="HQ725" s="120"/>
      <c r="HR725" s="120"/>
      <c r="HS725" s="120"/>
      <c r="HT725" s="120"/>
      <c r="HU725" s="120"/>
      <c r="HV725" s="120"/>
      <c r="HW725" s="120"/>
      <c r="HX725" s="120"/>
      <c r="HY725" s="120"/>
      <c r="HZ725" s="120"/>
      <c r="IA725" s="120"/>
      <c r="IB725" s="120"/>
      <c r="IC725" s="119"/>
      <c r="ID725" s="119"/>
      <c r="IE725" s="119"/>
      <c r="IF725" s="119"/>
      <c r="IG725" s="119"/>
      <c r="IH725" s="119"/>
      <c r="II725" s="119"/>
      <c r="IJ725" s="119"/>
      <c r="IK725" s="119"/>
      <c r="IL725" s="119"/>
      <c r="IM725" s="119"/>
      <c r="IN725" s="119"/>
      <c r="IO725" s="119"/>
      <c r="IP725" s="119"/>
      <c r="IQ725" s="119"/>
      <c r="IR725" s="119"/>
      <c r="IS725" s="119"/>
      <c r="IT725" s="119"/>
      <c r="IU725" s="119"/>
      <c r="IV725" s="119"/>
      <c r="IW725" s="119"/>
      <c r="IX725" s="119"/>
      <c r="IY725" s="119"/>
      <c r="IZ725" s="119"/>
      <c r="JA725" s="120"/>
      <c r="JB725" s="120"/>
      <c r="JC725" s="120"/>
      <c r="JD725" s="120"/>
      <c r="JE725" s="120"/>
      <c r="JF725" s="120"/>
      <c r="JG725" s="119"/>
      <c r="JH725" s="119"/>
      <c r="JI725" s="119"/>
      <c r="JJ725" s="119"/>
      <c r="JK725" s="119"/>
      <c r="JL725" s="119"/>
      <c r="JM725" s="119"/>
      <c r="JN725" s="119"/>
      <c r="JO725" s="119"/>
      <c r="JP725" s="119"/>
      <c r="JQ725" s="119"/>
      <c r="JR725" s="119"/>
      <c r="JS725" s="119"/>
      <c r="JT725" s="119"/>
      <c r="JU725" s="119"/>
      <c r="JV725" s="119"/>
      <c r="JW725" s="119"/>
      <c r="JX725" s="119"/>
      <c r="JY725" s="119"/>
      <c r="JZ725" s="119"/>
      <c r="KA725" s="119"/>
      <c r="KB725" s="119"/>
      <c r="KC725" s="230"/>
      <c r="KD725" s="230"/>
      <c r="KE725" s="230"/>
      <c r="KF725" s="230"/>
      <c r="KG725" s="230"/>
      <c r="KH725" s="230"/>
      <c r="KI725" s="230"/>
      <c r="KJ725" s="230"/>
      <c r="KK725" s="230"/>
      <c r="KL725" s="230"/>
      <c r="KM725" s="230"/>
      <c r="KN725" s="230"/>
      <c r="KO725" s="230"/>
      <c r="KP725" s="230"/>
      <c r="KQ725" s="119"/>
      <c r="KR725" s="119"/>
      <c r="KS725" s="119"/>
      <c r="KT725" s="119"/>
      <c r="KU725" s="119"/>
      <c r="KV725" s="119"/>
      <c r="KW725" s="119"/>
      <c r="KX725" s="119"/>
      <c r="KY725" s="119"/>
      <c r="KZ725" s="119"/>
      <c r="LA725" s="119"/>
      <c r="LB725" s="119"/>
      <c r="LC725" s="119"/>
      <c r="LD725" s="125"/>
      <c r="LE725" s="125"/>
      <c r="LF725" s="125"/>
      <c r="LG725" s="231"/>
      <c r="LH725" s="231"/>
      <c r="LI725" s="231"/>
      <c r="LJ725" s="231"/>
      <c r="LK725" s="231"/>
      <c r="LL725" s="231"/>
      <c r="LM725" s="231"/>
      <c r="LN725" s="231"/>
      <c r="LO725" s="231"/>
      <c r="LP725" s="231"/>
      <c r="LQ725" s="231"/>
      <c r="LR725" s="231"/>
      <c r="LS725" s="125"/>
      <c r="LT725" s="125"/>
      <c r="LU725" s="125"/>
      <c r="LV725" s="125"/>
      <c r="LW725" s="125"/>
      <c r="LX725" s="126"/>
      <c r="LY725" s="119"/>
      <c r="LZ725" s="119"/>
      <c r="MA725" s="119"/>
      <c r="MB725" s="119"/>
      <c r="MC725" s="119"/>
      <c r="MD725" s="119"/>
      <c r="ME725" s="119"/>
      <c r="MF725" s="119"/>
      <c r="MG725" s="119"/>
      <c r="MH725" s="119"/>
      <c r="MI725" s="119"/>
      <c r="MJ725" s="119"/>
      <c r="MK725" s="230"/>
      <c r="ML725" s="230"/>
      <c r="MM725" s="230"/>
      <c r="MN725" s="230"/>
      <c r="MO725" s="230"/>
      <c r="MP725" s="230"/>
      <c r="MQ725" s="230"/>
      <c r="MR725" s="230"/>
      <c r="MS725" s="230"/>
      <c r="MT725" s="230"/>
      <c r="MU725" s="230"/>
      <c r="MV725" s="230"/>
      <c r="MW725" s="230"/>
      <c r="MX725" s="230"/>
      <c r="MY725" s="119"/>
      <c r="MZ725" s="119"/>
      <c r="NA725" s="119"/>
      <c r="NB725" s="119"/>
      <c r="NC725" s="126"/>
      <c r="ND725" s="119"/>
      <c r="NE725" s="119"/>
      <c r="NF725" s="119"/>
      <c r="NG725" s="119"/>
      <c r="NH725" s="119"/>
      <c r="NI725" s="119"/>
      <c r="NJ725" s="119"/>
      <c r="NK725" s="119"/>
      <c r="NL725" s="119"/>
      <c r="NM725" s="119"/>
      <c r="NN725" s="119"/>
      <c r="NO725" s="119"/>
      <c r="NP725" s="119"/>
      <c r="NQ725" s="119"/>
      <c r="NR725" s="119"/>
      <c r="NS725" s="119"/>
      <c r="NT725" s="119"/>
      <c r="NU725" s="119"/>
      <c r="NV725" s="119"/>
      <c r="NW725" s="119"/>
      <c r="NX725" s="119"/>
      <c r="NY725" s="119"/>
      <c r="NZ725" s="119"/>
      <c r="OA725" s="119"/>
      <c r="OB725" s="119"/>
      <c r="OC725" s="119"/>
      <c r="OD725" s="119"/>
      <c r="OE725" s="119"/>
      <c r="OF725" s="119"/>
      <c r="OG725" s="119"/>
      <c r="OH725" s="119"/>
      <c r="OI725" s="119"/>
      <c r="OJ725" s="119"/>
      <c r="OK725" s="119"/>
      <c r="OL725" s="119"/>
      <c r="OM725" s="30"/>
      <c r="ON725" s="45"/>
    </row>
    <row r="726" spans="1:404" ht="54" hidden="1" customHeight="1">
      <c r="A726" s="309">
        <v>592</v>
      </c>
      <c r="B726" s="107">
        <v>186</v>
      </c>
      <c r="C726" s="99" t="s">
        <v>500</v>
      </c>
      <c r="D726" s="106" t="s">
        <v>0</v>
      </c>
      <c r="E726" s="24" t="s">
        <v>928</v>
      </c>
      <c r="F726" s="106" t="s">
        <v>2</v>
      </c>
      <c r="G726" s="14"/>
      <c r="H726" s="99" t="s">
        <v>928</v>
      </c>
      <c r="I726" s="57" t="s">
        <v>943</v>
      </c>
      <c r="J726" s="54"/>
      <c r="K726" s="30" t="s">
        <v>636</v>
      </c>
      <c r="L726" s="30" t="s">
        <v>637</v>
      </c>
      <c r="M726" s="29" t="s">
        <v>987</v>
      </c>
      <c r="N726" s="93" t="s">
        <v>639</v>
      </c>
      <c r="O726" s="300" t="s">
        <v>27</v>
      </c>
      <c r="P726" s="26"/>
      <c r="Q726" s="30" t="s">
        <v>27</v>
      </c>
      <c r="R726" s="30"/>
      <c r="S726" s="30"/>
      <c r="T726" s="30"/>
      <c r="U726" s="30"/>
      <c r="V726" s="30"/>
      <c r="W726" s="30"/>
      <c r="X726" s="30"/>
      <c r="Y726" s="30"/>
      <c r="Z726" s="30"/>
      <c r="AA726" s="30"/>
      <c r="AB726" s="152" t="s">
        <v>1067</v>
      </c>
      <c r="AC726" s="152" t="s">
        <v>1067</v>
      </c>
      <c r="AD726" s="152" t="s">
        <v>1067</v>
      </c>
      <c r="AE726" s="30">
        <v>2</v>
      </c>
      <c r="AF726" s="30">
        <v>1</v>
      </c>
      <c r="AG726" s="30">
        <v>2</v>
      </c>
      <c r="AH726" s="30">
        <v>2</v>
      </c>
      <c r="AI726" s="23">
        <v>1</v>
      </c>
      <c r="AJ726" s="23">
        <v>1</v>
      </c>
      <c r="AK726" s="30">
        <v>2</v>
      </c>
      <c r="AL726" s="30">
        <v>2</v>
      </c>
      <c r="AM726" s="30">
        <v>2</v>
      </c>
      <c r="AN726" s="30">
        <v>2</v>
      </c>
      <c r="AO726" s="30">
        <v>2</v>
      </c>
      <c r="AP726" s="23">
        <v>2</v>
      </c>
      <c r="AQ726" s="30">
        <v>2</v>
      </c>
      <c r="AR726" s="23">
        <v>1</v>
      </c>
      <c r="AS726" s="30">
        <v>2</v>
      </c>
      <c r="AT726" s="30">
        <v>2</v>
      </c>
      <c r="AU726" s="30">
        <v>2</v>
      </c>
      <c r="AV726" s="30">
        <v>2</v>
      </c>
      <c r="AW726" s="173">
        <f>COUNTIF(AE726:AV726,"2")</f>
        <v>14</v>
      </c>
      <c r="AX726" s="174">
        <f t="shared" ref="AX726" si="2481">AW726/(AW726+AY726+BA726+BC726)</f>
        <v>0.77777777777777779</v>
      </c>
      <c r="AY726" s="173">
        <f>COUNTIF(AE726:AV726,"1")</f>
        <v>4</v>
      </c>
      <c r="AZ726" s="174">
        <f t="shared" ref="AZ726" si="2482">AY726/(AW726+AY726+BA726+BC726)</f>
        <v>0.22222222222222221</v>
      </c>
      <c r="BA726" s="173">
        <f>COUNTIF(AE726:AV726,"0")</f>
        <v>0</v>
      </c>
      <c r="BB726" s="174">
        <f t="shared" ref="BB726" si="2483">BA726/(AW726+AY726+BA726+BC726)</f>
        <v>0</v>
      </c>
      <c r="BC726" s="173">
        <f>COUNTIF(AE726:AV726,"KĐG")</f>
        <v>0</v>
      </c>
      <c r="BD726" s="174">
        <f t="shared" ref="BD726" si="2484">BC726/(AW726+AY726+BA726+BC726)</f>
        <v>0</v>
      </c>
      <c r="BE726" s="175">
        <f t="shared" ref="BE726" si="2485">(((AW726*2)+(AY726*1)+(BA726*0)))/(AW726+AY726+BA726)</f>
        <v>1.7777777777777777</v>
      </c>
      <c r="BF726" s="169" t="str">
        <f t="shared" ref="BF726" si="2486">IF(BD726&gt;=50%,"KĐG",IF(BE726&gt;=1.6,"ĐMT",IF(BE726&gt;=1,"CCG","CĐ")))</f>
        <v>ĐMT</v>
      </c>
      <c r="BG726" s="152"/>
      <c r="BH726" s="152"/>
      <c r="BI726" s="152"/>
      <c r="BJ726" s="152" t="s">
        <v>1067</v>
      </c>
      <c r="BK726" s="152" t="s">
        <v>1067</v>
      </c>
      <c r="BL726" s="152" t="s">
        <v>1067</v>
      </c>
      <c r="BM726" s="152" t="s">
        <v>1067</v>
      </c>
      <c r="BN726" s="152"/>
      <c r="BO726" s="152"/>
      <c r="BP726" s="152"/>
      <c r="BQ726" s="152" t="s">
        <v>1067</v>
      </c>
      <c r="BR726" s="152" t="s">
        <v>1067</v>
      </c>
      <c r="BS726" s="152" t="s">
        <v>1067</v>
      </c>
      <c r="BT726" s="152" t="s">
        <v>1067</v>
      </c>
      <c r="BU726" s="152" t="s">
        <v>1067</v>
      </c>
      <c r="BV726" s="152" t="s">
        <v>1067</v>
      </c>
      <c r="BW726" s="152" t="s">
        <v>1067</v>
      </c>
      <c r="BX726" s="152" t="s">
        <v>1067</v>
      </c>
      <c r="BY726" s="152" t="s">
        <v>1067</v>
      </c>
      <c r="BZ726" s="152" t="s">
        <v>1067</v>
      </c>
      <c r="CA726" s="152" t="s">
        <v>1067</v>
      </c>
      <c r="CB726" s="152" t="s">
        <v>1067</v>
      </c>
      <c r="CC726" s="152" t="s">
        <v>1067</v>
      </c>
      <c r="CD726" s="152" t="s">
        <v>1067</v>
      </c>
      <c r="CE726" s="152" t="s">
        <v>1067</v>
      </c>
      <c r="CF726" s="152" t="s">
        <v>1067</v>
      </c>
      <c r="CG726" s="152" t="s">
        <v>1067</v>
      </c>
      <c r="CH726" s="152" t="s">
        <v>1067</v>
      </c>
      <c r="CI726" s="152" t="s">
        <v>1067</v>
      </c>
      <c r="CJ726" s="152" t="s">
        <v>1067</v>
      </c>
      <c r="CK726" s="152" t="s">
        <v>1067</v>
      </c>
      <c r="CL726" s="152" t="s">
        <v>1067</v>
      </c>
      <c r="CM726" s="152"/>
      <c r="CN726" s="152"/>
      <c r="CO726" s="152"/>
      <c r="CP726" s="152" t="s">
        <v>1067</v>
      </c>
      <c r="CQ726" s="152" t="s">
        <v>1067</v>
      </c>
      <c r="CR726" s="152" t="s">
        <v>1067</v>
      </c>
      <c r="CS726" s="152" t="s">
        <v>1067</v>
      </c>
      <c r="CT726" s="152" t="s">
        <v>1067</v>
      </c>
      <c r="CU726" s="152" t="s">
        <v>1067</v>
      </c>
      <c r="CV726" s="152" t="s">
        <v>1067</v>
      </c>
      <c r="CW726" s="152" t="s">
        <v>1067</v>
      </c>
      <c r="CX726" s="152" t="s">
        <v>1067</v>
      </c>
      <c r="CY726" s="152" t="s">
        <v>1067</v>
      </c>
      <c r="CZ726" s="152" t="s">
        <v>1067</v>
      </c>
      <c r="DA726" s="152" t="s">
        <v>1067</v>
      </c>
      <c r="DB726" s="152" t="s">
        <v>1067</v>
      </c>
      <c r="DC726" s="152" t="s">
        <v>1067</v>
      </c>
      <c r="DD726" s="152" t="s">
        <v>1067</v>
      </c>
      <c r="DE726" s="152" t="s">
        <v>1067</v>
      </c>
      <c r="DF726" s="152" t="s">
        <v>1067</v>
      </c>
      <c r="DG726" s="152" t="s">
        <v>1067</v>
      </c>
      <c r="DH726" s="152" t="s">
        <v>1067</v>
      </c>
      <c r="DI726" s="152" t="s">
        <v>1067</v>
      </c>
      <c r="DJ726" s="152" t="s">
        <v>1067</v>
      </c>
      <c r="DK726" s="152" t="s">
        <v>1067</v>
      </c>
      <c r="DL726" s="152" t="s">
        <v>1067</v>
      </c>
      <c r="DM726" s="152" t="s">
        <v>1067</v>
      </c>
      <c r="DN726" s="152" t="s">
        <v>1067</v>
      </c>
      <c r="DO726" s="152" t="s">
        <v>1067</v>
      </c>
      <c r="DP726" s="152" t="s">
        <v>1067</v>
      </c>
      <c r="DQ726" s="152" t="s">
        <v>1067</v>
      </c>
      <c r="DR726" s="152"/>
      <c r="DS726" s="152"/>
      <c r="DT726" s="152"/>
      <c r="DU726" s="152"/>
      <c r="DV726" s="152"/>
      <c r="DW726" s="152"/>
      <c r="DX726" s="152"/>
      <c r="DY726" s="152"/>
      <c r="DZ726" s="152"/>
      <c r="EA726" s="152"/>
      <c r="EB726" s="152"/>
      <c r="EC726" s="152"/>
      <c r="ED726" s="152"/>
      <c r="EE726" s="152"/>
      <c r="EF726" s="152"/>
      <c r="EG726" s="152"/>
      <c r="EH726" s="152"/>
      <c r="EI726" s="152"/>
      <c r="EJ726" s="152"/>
      <c r="EK726" s="152"/>
      <c r="EL726" s="152"/>
      <c r="EM726" s="152"/>
      <c r="EN726" s="152"/>
      <c r="EO726" s="152"/>
      <c r="EP726" s="152"/>
      <c r="EQ726" s="152"/>
      <c r="ER726" s="152"/>
      <c r="ES726" s="152"/>
      <c r="ET726" s="152"/>
      <c r="EU726" s="152"/>
      <c r="EV726" s="152"/>
      <c r="EW726" s="152"/>
      <c r="EX726" s="152"/>
      <c r="EY726" s="152"/>
      <c r="EZ726" s="152"/>
      <c r="FA726" s="152"/>
      <c r="FB726" s="152"/>
      <c r="FC726" s="152"/>
      <c r="FD726" s="152"/>
      <c r="FE726" s="152"/>
      <c r="FF726" s="152"/>
      <c r="FG726" s="152"/>
      <c r="FH726" s="152"/>
      <c r="FI726" s="152"/>
      <c r="FJ726" s="152"/>
      <c r="FK726" s="152"/>
      <c r="FL726" s="152"/>
      <c r="FM726" s="152"/>
      <c r="FN726" s="152"/>
      <c r="FO726" s="152"/>
      <c r="FP726" s="152"/>
      <c r="FQ726" s="152"/>
      <c r="FR726" s="152"/>
      <c r="FS726" s="152"/>
      <c r="FT726" s="152"/>
      <c r="FU726" s="152"/>
      <c r="FV726" s="152"/>
      <c r="FW726" s="152"/>
      <c r="FX726" s="152"/>
      <c r="FY726" s="152"/>
      <c r="FZ726" s="152"/>
      <c r="GA726" s="152"/>
      <c r="GB726" s="152"/>
      <c r="GC726" s="152"/>
      <c r="GD726" s="152"/>
      <c r="GE726" s="152"/>
      <c r="GF726" s="152"/>
      <c r="GG726" s="152"/>
      <c r="GH726" s="152"/>
      <c r="GI726" s="152"/>
      <c r="GJ726" s="152"/>
      <c r="GK726" s="152"/>
      <c r="GL726" s="152"/>
      <c r="GM726" s="152"/>
      <c r="GN726" s="152"/>
      <c r="GO726" s="152"/>
      <c r="GP726" s="152"/>
      <c r="GQ726" s="152"/>
      <c r="GR726" s="152"/>
      <c r="GS726" s="152"/>
      <c r="GT726" s="152"/>
      <c r="GU726" s="152"/>
      <c r="GV726" s="152"/>
      <c r="GW726" s="152"/>
      <c r="GX726" s="152"/>
      <c r="GY726" s="152"/>
      <c r="GZ726" s="152"/>
      <c r="HA726" s="152"/>
      <c r="HB726" s="152"/>
      <c r="HC726" s="152"/>
      <c r="HD726" s="152"/>
      <c r="HE726" s="152"/>
      <c r="HF726" s="152"/>
      <c r="HG726" s="152"/>
      <c r="HH726" s="152"/>
      <c r="HI726" s="152"/>
      <c r="HJ726" s="152"/>
      <c r="HK726" s="152"/>
      <c r="HL726" s="152"/>
      <c r="HM726" s="152"/>
      <c r="HN726" s="152"/>
      <c r="HO726" s="152"/>
      <c r="HP726" s="152"/>
      <c r="HQ726" s="152"/>
      <c r="HR726" s="152"/>
      <c r="HS726" s="152"/>
      <c r="HT726" s="152"/>
      <c r="HU726" s="152"/>
      <c r="HV726" s="152"/>
      <c r="HW726" s="152"/>
      <c r="HX726" s="152"/>
      <c r="HY726" s="152"/>
      <c r="HZ726" s="152"/>
      <c r="IA726" s="152"/>
      <c r="IB726" s="152"/>
      <c r="IC726" s="152"/>
      <c r="ID726" s="152"/>
      <c r="IE726" s="152"/>
      <c r="IF726" s="152"/>
      <c r="IG726" s="152"/>
      <c r="IH726" s="152"/>
      <c r="II726" s="152"/>
      <c r="IJ726" s="152"/>
      <c r="IK726" s="152"/>
      <c r="IL726" s="152"/>
      <c r="IM726" s="152"/>
      <c r="IN726" s="152"/>
      <c r="IO726" s="152"/>
      <c r="IP726" s="152"/>
      <c r="IQ726" s="152"/>
      <c r="IR726" s="152"/>
      <c r="IS726" s="152"/>
      <c r="IT726" s="152"/>
      <c r="IU726" s="152"/>
      <c r="IV726" s="152"/>
      <c r="IW726" s="152"/>
      <c r="IX726" s="152"/>
      <c r="IY726" s="152"/>
      <c r="IZ726" s="152"/>
      <c r="JA726" s="152"/>
      <c r="JB726" s="152"/>
      <c r="JC726" s="152"/>
      <c r="JD726" s="152"/>
      <c r="JE726" s="152"/>
      <c r="JF726" s="152"/>
      <c r="JG726" s="152"/>
      <c r="JH726" s="152"/>
      <c r="JI726" s="152"/>
      <c r="JJ726" s="152"/>
      <c r="JK726" s="152"/>
      <c r="JL726" s="152"/>
      <c r="JM726" s="152"/>
      <c r="JN726" s="152"/>
      <c r="JO726" s="152"/>
      <c r="JP726" s="152"/>
      <c r="JQ726" s="152"/>
      <c r="JR726" s="152"/>
      <c r="JS726" s="152"/>
      <c r="JT726" s="152"/>
      <c r="JU726" s="152"/>
      <c r="JV726" s="152"/>
      <c r="JW726" s="152"/>
      <c r="JX726" s="152"/>
      <c r="JY726" s="152"/>
      <c r="JZ726" s="152"/>
      <c r="KA726" s="152"/>
      <c r="KB726" s="152"/>
      <c r="KC726" s="152"/>
      <c r="KD726" s="152"/>
      <c r="KE726" s="152"/>
      <c r="KF726" s="152"/>
      <c r="KG726" s="152"/>
      <c r="KH726" s="152"/>
      <c r="KI726" s="152"/>
      <c r="KJ726" s="152"/>
      <c r="KK726" s="152"/>
      <c r="KL726" s="152"/>
      <c r="KM726" s="152"/>
      <c r="KN726" s="152"/>
      <c r="KO726" s="152"/>
      <c r="KP726" s="152"/>
      <c r="KQ726" s="152"/>
      <c r="KR726" s="152"/>
      <c r="KS726" s="152"/>
      <c r="KT726" s="152"/>
      <c r="KU726" s="152"/>
      <c r="KV726" s="152"/>
      <c r="KW726" s="152"/>
      <c r="KX726" s="152"/>
      <c r="KY726" s="152"/>
      <c r="KZ726" s="152"/>
      <c r="LA726" s="152"/>
      <c r="LB726" s="152"/>
      <c r="LC726" s="152"/>
      <c r="LD726" s="152"/>
      <c r="LE726" s="152"/>
      <c r="LF726" s="152"/>
      <c r="LG726" s="152"/>
      <c r="LH726" s="152"/>
      <c r="LI726" s="152"/>
      <c r="LJ726" s="152"/>
      <c r="LK726" s="152"/>
      <c r="LL726" s="152"/>
      <c r="LM726" s="152"/>
      <c r="LN726" s="152"/>
      <c r="LO726" s="152"/>
      <c r="LP726" s="152"/>
      <c r="LQ726" s="152"/>
      <c r="LR726" s="152"/>
      <c r="LS726" s="152"/>
      <c r="LT726" s="152"/>
      <c r="LU726" s="152"/>
      <c r="LV726" s="152"/>
      <c r="LW726" s="152"/>
      <c r="LX726" s="152"/>
      <c r="LY726" s="152"/>
      <c r="LZ726" s="152"/>
      <c r="MA726" s="152"/>
      <c r="MB726" s="152"/>
      <c r="MC726" s="152"/>
      <c r="MD726" s="152"/>
      <c r="ME726" s="152"/>
      <c r="MF726" s="152"/>
      <c r="MG726" s="152"/>
      <c r="MH726" s="152"/>
      <c r="MI726" s="152"/>
      <c r="MJ726" s="152"/>
      <c r="MK726" s="152"/>
      <c r="ML726" s="152"/>
      <c r="MM726" s="152"/>
      <c r="MN726" s="152"/>
      <c r="MO726" s="152"/>
      <c r="MP726" s="152"/>
      <c r="MQ726" s="152"/>
      <c r="MR726" s="152"/>
      <c r="MS726" s="152"/>
      <c r="MT726" s="152"/>
      <c r="MU726" s="152"/>
      <c r="MV726" s="152"/>
      <c r="MW726" s="152"/>
      <c r="MX726" s="152"/>
      <c r="MY726" s="152"/>
      <c r="MZ726" s="152"/>
      <c r="NA726" s="152"/>
      <c r="NB726" s="152"/>
      <c r="NC726" s="152"/>
      <c r="ND726" s="152"/>
      <c r="NE726" s="152"/>
      <c r="NF726" s="152"/>
      <c r="NG726" s="152"/>
      <c r="NH726" s="152"/>
      <c r="NI726" s="152"/>
      <c r="NJ726" s="152"/>
      <c r="NK726" s="152"/>
      <c r="NL726" s="152"/>
      <c r="NM726" s="152"/>
      <c r="NN726" s="152"/>
      <c r="NO726" s="152"/>
      <c r="NP726" s="152"/>
      <c r="NQ726" s="152"/>
      <c r="NR726" s="152"/>
      <c r="NS726" s="152"/>
      <c r="NT726" s="152"/>
      <c r="NU726" s="152"/>
      <c r="NV726" s="152"/>
      <c r="NW726" s="152"/>
      <c r="NX726" s="152"/>
      <c r="NY726" s="152"/>
      <c r="NZ726" s="152"/>
      <c r="OA726" s="152"/>
      <c r="OB726" s="152"/>
      <c r="OC726" s="152"/>
      <c r="OD726" s="152"/>
      <c r="OE726" s="152"/>
      <c r="OF726" s="152"/>
      <c r="OG726" s="152"/>
      <c r="OH726" s="152"/>
      <c r="OI726" s="152"/>
      <c r="OJ726" s="152"/>
      <c r="OK726" s="152"/>
      <c r="OL726" s="152"/>
      <c r="OM726" s="30">
        <f t="shared" ref="OM726:OM748" si="2487">COUNTIF(Q726:AA726,"x")</f>
        <v>1</v>
      </c>
      <c r="ON726" s="121"/>
    </row>
    <row r="727" spans="1:404" ht="36" hidden="1" customHeight="1">
      <c r="A727" s="310"/>
      <c r="B727" s="107">
        <v>186</v>
      </c>
      <c r="C727" s="99" t="s">
        <v>500</v>
      </c>
      <c r="D727" s="106" t="s">
        <v>0</v>
      </c>
      <c r="E727" s="99" t="s">
        <v>507</v>
      </c>
      <c r="F727" s="106" t="s">
        <v>2</v>
      </c>
      <c r="G727" s="106"/>
      <c r="H727" s="99" t="s">
        <v>507</v>
      </c>
      <c r="I727" s="57" t="s">
        <v>942</v>
      </c>
      <c r="J727" s="105"/>
      <c r="K727" s="30" t="s">
        <v>636</v>
      </c>
      <c r="L727" s="30" t="s">
        <v>637</v>
      </c>
      <c r="M727" s="29" t="s">
        <v>987</v>
      </c>
      <c r="N727" s="93" t="s">
        <v>639</v>
      </c>
      <c r="O727" s="301"/>
      <c r="P727" s="26"/>
      <c r="Q727" s="30"/>
      <c r="R727" s="30" t="s">
        <v>27</v>
      </c>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152" t="s">
        <v>1067</v>
      </c>
      <c r="BH727" s="152" t="s">
        <v>1067</v>
      </c>
      <c r="BI727" s="152" t="s">
        <v>1067</v>
      </c>
      <c r="BJ727" s="30">
        <v>2</v>
      </c>
      <c r="BK727" s="30">
        <v>2</v>
      </c>
      <c r="BL727" s="30">
        <v>2</v>
      </c>
      <c r="BM727" s="30">
        <v>2</v>
      </c>
      <c r="BN727" s="23">
        <v>1</v>
      </c>
      <c r="BO727" s="23">
        <v>2</v>
      </c>
      <c r="BP727" s="30">
        <v>2</v>
      </c>
      <c r="BQ727" s="30">
        <v>2</v>
      </c>
      <c r="BR727" s="30">
        <v>2</v>
      </c>
      <c r="BS727" s="30">
        <v>2</v>
      </c>
      <c r="BT727" s="30">
        <v>2</v>
      </c>
      <c r="BU727" s="23">
        <v>2</v>
      </c>
      <c r="BV727" s="30">
        <v>2</v>
      </c>
      <c r="BW727" s="23">
        <v>1</v>
      </c>
      <c r="BX727" s="30">
        <v>2</v>
      </c>
      <c r="BY727" s="30">
        <v>2</v>
      </c>
      <c r="BZ727" s="30">
        <v>2</v>
      </c>
      <c r="CA727" s="30">
        <v>1</v>
      </c>
      <c r="CB727" s="30"/>
      <c r="CC727" s="185">
        <f>COUNTIF(BJ727:CA727,"2")</f>
        <v>15</v>
      </c>
      <c r="CD727" s="186">
        <f t="shared" ref="CD727" si="2488">CC727/(CC727+CE727+CG727+CI727)</f>
        <v>0.83333333333333337</v>
      </c>
      <c r="CE727" s="185">
        <f>COUNTIF(BJ727:CA727,"1")</f>
        <v>3</v>
      </c>
      <c r="CF727" s="186">
        <f t="shared" ref="CF727" si="2489">CE727/(CC727+CE727+CG727+CI727)</f>
        <v>0.16666666666666666</v>
      </c>
      <c r="CG727" s="185">
        <f>COUNTIF(BJ727:CA727,"0")</f>
        <v>0</v>
      </c>
      <c r="CH727" s="186">
        <f t="shared" ref="CH727" si="2490">CG727/(CC727+CE727+CG727+CI727)</f>
        <v>0</v>
      </c>
      <c r="CI727" s="185">
        <f>COUNTIF(BJ727:CA727,"KĐG")</f>
        <v>0</v>
      </c>
      <c r="CJ727" s="186">
        <f t="shared" ref="CJ727" si="2491">CI727/(CC727+CE727+CG727+CI727)</f>
        <v>0</v>
      </c>
      <c r="CK727" s="187">
        <f t="shared" ref="CK727" si="2492">(((CC727*2)+(CE727*1)+(CG727*0)))/(CC727+CE727+CG727)</f>
        <v>1.8333333333333333</v>
      </c>
      <c r="CL727" s="169" t="str">
        <f t="shared" ref="CL727" si="2493">IF(CJ727&gt;=50%,"KĐG",IF(CK727&gt;=1.6,"ĐMT",IF(CK727&gt;=1,"CCG","CĐ")))</f>
        <v>ĐMT</v>
      </c>
      <c r="CM727" s="30"/>
      <c r="CN727" s="30"/>
      <c r="CO727" s="130"/>
      <c r="CP727" s="130"/>
      <c r="CQ727" s="130"/>
      <c r="CR727" s="130"/>
      <c r="CS727" s="130"/>
      <c r="CT727" s="130"/>
      <c r="CU727" s="130"/>
      <c r="CV727" s="130"/>
      <c r="CW727" s="130"/>
      <c r="CX727" s="130"/>
      <c r="CY727" s="30"/>
      <c r="CZ727" s="30"/>
      <c r="DA727" s="30"/>
      <c r="DB727" s="30"/>
      <c r="DC727" s="30"/>
      <c r="DD727" s="30"/>
      <c r="DE727" s="30"/>
      <c r="DF727" s="30"/>
      <c r="DG727" s="30"/>
      <c r="DH727" s="135"/>
      <c r="DI727" s="30"/>
      <c r="DJ727" s="30"/>
      <c r="DK727" s="30"/>
      <c r="DL727" s="30"/>
      <c r="DM727" s="30"/>
      <c r="DN727" s="30"/>
      <c r="DO727" s="30"/>
      <c r="DP727" s="30"/>
      <c r="DQ727" s="30"/>
      <c r="DR727" s="135"/>
      <c r="DS727" s="30"/>
      <c r="DT727" s="30"/>
      <c r="DU727" s="30"/>
      <c r="DV727" s="130"/>
      <c r="DW727" s="130"/>
      <c r="DX727" s="130"/>
      <c r="DY727" s="130"/>
      <c r="DZ727" s="130"/>
      <c r="EA727" s="130"/>
      <c r="EB727" s="130"/>
      <c r="EC727" s="130"/>
      <c r="ED727" s="130"/>
      <c r="EE727" s="130"/>
      <c r="EF727" s="130"/>
      <c r="EG727" s="130"/>
      <c r="EH727" s="130"/>
      <c r="EI727" s="130"/>
      <c r="EJ727" s="130"/>
      <c r="EK727" s="130"/>
      <c r="EL727" s="130"/>
      <c r="EM727" s="130"/>
      <c r="EN727" s="130"/>
      <c r="EO727" s="130"/>
      <c r="EP727" s="30"/>
      <c r="EQ727" s="30"/>
      <c r="ER727" s="30"/>
      <c r="ES727" s="30"/>
      <c r="ET727" s="30"/>
      <c r="EU727" s="30"/>
      <c r="EV727" s="30"/>
      <c r="EW727" s="30"/>
      <c r="EX727" s="30"/>
      <c r="EY727" s="135"/>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c r="JW727" s="30"/>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30"/>
      <c r="KX727" s="30"/>
      <c r="KY727" s="30"/>
      <c r="KZ727" s="30"/>
      <c r="LA727" s="30"/>
      <c r="LB727" s="30"/>
      <c r="LC727" s="30"/>
      <c r="LD727" s="130"/>
      <c r="LE727" s="130"/>
      <c r="LF727" s="130"/>
      <c r="LG727" s="130"/>
      <c r="LH727" s="130"/>
      <c r="LI727" s="130"/>
      <c r="LJ727" s="130"/>
      <c r="LK727" s="130"/>
      <c r="LL727" s="130"/>
      <c r="LM727" s="130"/>
      <c r="LN727" s="130"/>
      <c r="LO727" s="130"/>
      <c r="LP727" s="130"/>
      <c r="LQ727" s="130"/>
      <c r="LR727" s="130"/>
      <c r="LS727" s="130"/>
      <c r="LT727" s="130"/>
      <c r="LU727" s="130"/>
      <c r="LV727" s="130"/>
      <c r="LW727" s="130"/>
      <c r="LX727" s="135"/>
      <c r="LY727" s="30"/>
      <c r="LZ727" s="30"/>
      <c r="MA727" s="30"/>
      <c r="MB727" s="30"/>
      <c r="MC727" s="30"/>
      <c r="MD727" s="30"/>
      <c r="ME727" s="30"/>
      <c r="MF727" s="30"/>
      <c r="MG727" s="30"/>
      <c r="MH727" s="30"/>
      <c r="MI727" s="30"/>
      <c r="MJ727" s="30"/>
      <c r="MK727" s="30"/>
      <c r="ML727" s="30"/>
      <c r="MM727" s="30"/>
      <c r="MN727" s="30"/>
      <c r="MO727" s="30"/>
      <c r="MP727" s="30"/>
      <c r="MQ727" s="30"/>
      <c r="MR727" s="30"/>
      <c r="MS727" s="30"/>
      <c r="MT727" s="30"/>
      <c r="MU727" s="30"/>
      <c r="MV727" s="30"/>
      <c r="MW727" s="30"/>
      <c r="MX727" s="30"/>
      <c r="MY727" s="30"/>
      <c r="MZ727" s="30"/>
      <c r="NA727" s="30"/>
      <c r="NB727" s="30"/>
      <c r="NC727" s="135"/>
      <c r="ND727" s="30"/>
      <c r="NE727" s="30"/>
      <c r="NF727" s="30"/>
      <c r="NG727" s="30"/>
      <c r="NH727" s="30"/>
      <c r="NI727" s="30"/>
      <c r="NJ727" s="30"/>
      <c r="NK727" s="30"/>
      <c r="NL727" s="30"/>
      <c r="NM727" s="30"/>
      <c r="NN727" s="30"/>
      <c r="NO727" s="30"/>
      <c r="NP727" s="30"/>
      <c r="NQ727" s="30"/>
      <c r="NR727" s="30"/>
      <c r="NS727" s="30"/>
      <c r="NT727" s="30"/>
      <c r="NU727" s="30"/>
      <c r="NV727" s="30"/>
      <c r="NW727" s="30"/>
      <c r="NX727" s="30"/>
      <c r="NY727" s="30"/>
      <c r="NZ727" s="30"/>
      <c r="OA727" s="30"/>
      <c r="OB727" s="30"/>
      <c r="OC727" s="30"/>
      <c r="OD727" s="30"/>
      <c r="OE727" s="30"/>
      <c r="OF727" s="30"/>
      <c r="OG727" s="30"/>
      <c r="OH727" s="30"/>
      <c r="OI727" s="30"/>
      <c r="OJ727" s="30"/>
      <c r="OK727" s="30"/>
      <c r="OL727" s="30"/>
      <c r="OM727" s="30">
        <f t="shared" si="2487"/>
        <v>1</v>
      </c>
      <c r="ON727" s="107"/>
    </row>
    <row r="728" spans="1:404" ht="43.5" hidden="1" customHeight="1">
      <c r="A728" s="310"/>
      <c r="B728" s="107">
        <v>186</v>
      </c>
      <c r="C728" s="99" t="s">
        <v>500</v>
      </c>
      <c r="D728" s="106" t="s">
        <v>0</v>
      </c>
      <c r="E728" s="99" t="s">
        <v>501</v>
      </c>
      <c r="F728" s="106" t="s">
        <v>2</v>
      </c>
      <c r="G728" s="29"/>
      <c r="H728" s="99" t="s">
        <v>501</v>
      </c>
      <c r="I728" s="57" t="s">
        <v>941</v>
      </c>
      <c r="J728" s="105"/>
      <c r="K728" s="30" t="s">
        <v>636</v>
      </c>
      <c r="L728" s="30" t="s">
        <v>637</v>
      </c>
      <c r="M728" s="29" t="s">
        <v>987</v>
      </c>
      <c r="N728" s="93" t="s">
        <v>639</v>
      </c>
      <c r="O728" s="301"/>
      <c r="P728" s="26"/>
      <c r="Q728" s="30"/>
      <c r="R728" s="30"/>
      <c r="S728" s="30" t="s">
        <v>27</v>
      </c>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152" t="s">
        <v>1067</v>
      </c>
      <c r="CN728" s="152" t="s">
        <v>1067</v>
      </c>
      <c r="CO728" s="152" t="s">
        <v>1067</v>
      </c>
      <c r="CP728" s="30">
        <v>2</v>
      </c>
      <c r="CQ728" s="30">
        <v>2</v>
      </c>
      <c r="CR728" s="30">
        <v>2</v>
      </c>
      <c r="CS728" s="30">
        <v>2</v>
      </c>
      <c r="CT728" s="23">
        <v>1</v>
      </c>
      <c r="CU728" s="23">
        <v>2</v>
      </c>
      <c r="CV728" s="30">
        <v>2</v>
      </c>
      <c r="CW728" s="30">
        <v>2</v>
      </c>
      <c r="CX728" s="30">
        <v>2</v>
      </c>
      <c r="CY728" s="30">
        <v>2</v>
      </c>
      <c r="CZ728" s="30">
        <v>2</v>
      </c>
      <c r="DA728" s="23">
        <v>2</v>
      </c>
      <c r="DB728" s="30">
        <v>2</v>
      </c>
      <c r="DC728" s="23">
        <v>1</v>
      </c>
      <c r="DD728" s="30">
        <v>2</v>
      </c>
      <c r="DE728" s="30">
        <v>2</v>
      </c>
      <c r="DF728" s="30">
        <v>2</v>
      </c>
      <c r="DG728" s="30"/>
      <c r="DH728" s="201">
        <f>COUNTIF(CP728:DG728,"2")</f>
        <v>15</v>
      </c>
      <c r="DI728" s="198">
        <f t="shared" ref="DI728" si="2494">DH728/(DH728+DJ728+DL728+DN728)</f>
        <v>0.88235294117647056</v>
      </c>
      <c r="DJ728" s="201">
        <f>COUNTIF(CP728:DG728,"1")</f>
        <v>2</v>
      </c>
      <c r="DK728" s="198">
        <f t="shared" ref="DK728" si="2495">DJ728/(DH728+DJ728+DL728+DN728)</f>
        <v>0.11764705882352941</v>
      </c>
      <c r="DL728" s="201">
        <f>COUNTIF(CP728:DG728,"0")</f>
        <v>0</v>
      </c>
      <c r="DM728" s="198">
        <f t="shared" ref="DM728" si="2496">DL728/(DH728+DJ728+DL728+DN728)</f>
        <v>0</v>
      </c>
      <c r="DN728" s="201">
        <f>COUNTIF(CP728:DG728,"KĐG")</f>
        <v>0</v>
      </c>
      <c r="DO728" s="198">
        <f t="shared" ref="DO728" si="2497">DN728/(DH728+DJ728+DL728+DN728)</f>
        <v>0</v>
      </c>
      <c r="DP728" s="199">
        <f t="shared" ref="DP728" si="2498">(((DH728*2)+(DJ728*1)+(DL728*0)))/(DH728+DJ728+DL728)</f>
        <v>1.8823529411764706</v>
      </c>
      <c r="DQ728" s="169" t="str">
        <f t="shared" ref="DQ728" si="2499">IF(DO728&gt;=50%,"KĐG",IF(DP728&gt;=1.6,"ĐMT",IF(DP728&gt;=1,"CCG","CĐ")))</f>
        <v>ĐMT</v>
      </c>
      <c r="DR728" s="135"/>
      <c r="DS728" s="30"/>
      <c r="DT728" s="30"/>
      <c r="DU728" s="30"/>
      <c r="DV728" s="130"/>
      <c r="DW728" s="130"/>
      <c r="DX728" s="130"/>
      <c r="DY728" s="130"/>
      <c r="DZ728" s="130"/>
      <c r="EA728" s="130"/>
      <c r="EB728" s="130"/>
      <c r="EC728" s="130"/>
      <c r="ED728" s="130"/>
      <c r="EE728" s="130"/>
      <c r="EF728" s="130"/>
      <c r="EG728" s="130"/>
      <c r="EH728" s="130"/>
      <c r="EI728" s="130"/>
      <c r="EJ728" s="130"/>
      <c r="EK728" s="130"/>
      <c r="EL728" s="130"/>
      <c r="EM728" s="130"/>
      <c r="EN728" s="130"/>
      <c r="EO728" s="130"/>
      <c r="EP728" s="30"/>
      <c r="EQ728" s="30"/>
      <c r="ER728" s="30"/>
      <c r="ES728" s="30"/>
      <c r="ET728" s="30"/>
      <c r="EU728" s="30"/>
      <c r="EV728" s="30"/>
      <c r="EW728" s="30"/>
      <c r="EX728" s="30"/>
      <c r="EY728" s="135"/>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c r="IM728" s="30"/>
      <c r="IN728" s="30"/>
      <c r="IO728" s="30"/>
      <c r="IP728" s="30"/>
      <c r="IQ728" s="30"/>
      <c r="IR728" s="30"/>
      <c r="IS728" s="30"/>
      <c r="IT728" s="30"/>
      <c r="IU728" s="30"/>
      <c r="IV728" s="30"/>
      <c r="IW728" s="30"/>
      <c r="IX728" s="30"/>
      <c r="IY728" s="30"/>
      <c r="IZ728" s="30"/>
      <c r="JA728" s="30"/>
      <c r="JB728" s="30"/>
      <c r="JC728" s="30"/>
      <c r="JD728" s="30"/>
      <c r="JE728" s="30"/>
      <c r="JF728" s="30"/>
      <c r="JG728" s="30"/>
      <c r="JH728" s="30"/>
      <c r="JI728" s="30"/>
      <c r="JJ728" s="30"/>
      <c r="JK728" s="30"/>
      <c r="JL728" s="30"/>
      <c r="JM728" s="30"/>
      <c r="JN728" s="30"/>
      <c r="JO728" s="30"/>
      <c r="JP728" s="30"/>
      <c r="JQ728" s="30"/>
      <c r="JR728" s="30"/>
      <c r="JS728" s="30"/>
      <c r="JT728" s="30"/>
      <c r="JU728" s="30"/>
      <c r="JV728" s="30"/>
      <c r="JW728" s="30"/>
      <c r="JX728" s="30"/>
      <c r="JY728" s="30"/>
      <c r="JZ728" s="30"/>
      <c r="KA728" s="30"/>
      <c r="KB728" s="30"/>
      <c r="KC728" s="30"/>
      <c r="KD728" s="30"/>
      <c r="KE728" s="30"/>
      <c r="KF728" s="30"/>
      <c r="KG728" s="30"/>
      <c r="KH728" s="30"/>
      <c r="KI728" s="30"/>
      <c r="KJ728" s="30"/>
      <c r="KK728" s="30"/>
      <c r="KL728" s="30"/>
      <c r="KM728" s="30"/>
      <c r="KN728" s="30"/>
      <c r="KO728" s="30"/>
      <c r="KP728" s="30"/>
      <c r="KQ728" s="30"/>
      <c r="KR728" s="30"/>
      <c r="KS728" s="30"/>
      <c r="KT728" s="30"/>
      <c r="KU728" s="30"/>
      <c r="KV728" s="30"/>
      <c r="KW728" s="30"/>
      <c r="KX728" s="30"/>
      <c r="KY728" s="30"/>
      <c r="KZ728" s="30"/>
      <c r="LA728" s="30"/>
      <c r="LB728" s="30"/>
      <c r="LC728" s="30"/>
      <c r="LD728" s="130"/>
      <c r="LE728" s="130"/>
      <c r="LF728" s="130"/>
      <c r="LG728" s="130"/>
      <c r="LH728" s="130"/>
      <c r="LI728" s="130"/>
      <c r="LJ728" s="130"/>
      <c r="LK728" s="130"/>
      <c r="LL728" s="130"/>
      <c r="LM728" s="130"/>
      <c r="LN728" s="130"/>
      <c r="LO728" s="130"/>
      <c r="LP728" s="130"/>
      <c r="LQ728" s="130"/>
      <c r="LR728" s="130"/>
      <c r="LS728" s="130"/>
      <c r="LT728" s="130"/>
      <c r="LU728" s="130"/>
      <c r="LV728" s="130"/>
      <c r="LW728" s="130"/>
      <c r="LX728" s="135"/>
      <c r="LY728" s="30"/>
      <c r="LZ728" s="30"/>
      <c r="MA728" s="30"/>
      <c r="MB728" s="30"/>
      <c r="MC728" s="30"/>
      <c r="MD728" s="30"/>
      <c r="ME728" s="30"/>
      <c r="MF728" s="30"/>
      <c r="MG728" s="30"/>
      <c r="MH728" s="30"/>
      <c r="MI728" s="30"/>
      <c r="MJ728" s="30"/>
      <c r="MK728" s="30"/>
      <c r="ML728" s="30"/>
      <c r="MM728" s="30"/>
      <c r="MN728" s="30"/>
      <c r="MO728" s="30"/>
      <c r="MP728" s="30"/>
      <c r="MQ728" s="30"/>
      <c r="MR728" s="30"/>
      <c r="MS728" s="30"/>
      <c r="MT728" s="30"/>
      <c r="MU728" s="30"/>
      <c r="MV728" s="30"/>
      <c r="MW728" s="30"/>
      <c r="MX728" s="30"/>
      <c r="MY728" s="30"/>
      <c r="MZ728" s="30"/>
      <c r="NA728" s="30"/>
      <c r="NB728" s="30"/>
      <c r="NC728" s="135"/>
      <c r="ND728" s="30"/>
      <c r="NE728" s="30"/>
      <c r="NF728" s="30"/>
      <c r="NG728" s="30"/>
      <c r="NH728" s="30"/>
      <c r="NI728" s="30"/>
      <c r="NJ728" s="30"/>
      <c r="NK728" s="30"/>
      <c r="NL728" s="30"/>
      <c r="NM728" s="30"/>
      <c r="NN728" s="30"/>
      <c r="NO728" s="30"/>
      <c r="NP728" s="30"/>
      <c r="NQ728" s="30"/>
      <c r="NR728" s="30"/>
      <c r="NS728" s="30"/>
      <c r="NT728" s="30"/>
      <c r="NU728" s="30"/>
      <c r="NV728" s="30"/>
      <c r="NW728" s="30"/>
      <c r="NX728" s="30"/>
      <c r="NY728" s="30"/>
      <c r="NZ728" s="30"/>
      <c r="OA728" s="30"/>
      <c r="OB728" s="30"/>
      <c r="OC728" s="30"/>
      <c r="OD728" s="30"/>
      <c r="OE728" s="30"/>
      <c r="OF728" s="30"/>
      <c r="OG728" s="30"/>
      <c r="OH728" s="30"/>
      <c r="OI728" s="30"/>
      <c r="OJ728" s="30"/>
      <c r="OK728" s="30"/>
      <c r="OL728" s="30"/>
      <c r="OM728" s="30">
        <f t="shared" si="2487"/>
        <v>1</v>
      </c>
      <c r="ON728" s="107"/>
    </row>
    <row r="729" spans="1:404" ht="34.5" hidden="1" customHeight="1">
      <c r="A729" s="310"/>
      <c r="B729" s="107">
        <v>186</v>
      </c>
      <c r="C729" s="99" t="s">
        <v>500</v>
      </c>
      <c r="D729" s="106" t="s">
        <v>0</v>
      </c>
      <c r="E729" s="24" t="s">
        <v>502</v>
      </c>
      <c r="F729" s="106" t="s">
        <v>2</v>
      </c>
      <c r="G729" s="14"/>
      <c r="H729" s="99" t="s">
        <v>502</v>
      </c>
      <c r="I729" s="57" t="s">
        <v>1244</v>
      </c>
      <c r="J729" s="54"/>
      <c r="K729" s="30" t="s">
        <v>636</v>
      </c>
      <c r="L729" s="30" t="s">
        <v>637</v>
      </c>
      <c r="M729" s="29" t="s">
        <v>987</v>
      </c>
      <c r="N729" s="93" t="s">
        <v>639</v>
      </c>
      <c r="O729" s="301"/>
      <c r="P729" s="26"/>
      <c r="Q729" s="30"/>
      <c r="R729" s="30"/>
      <c r="S729" s="30"/>
      <c r="T729" s="30" t="s">
        <v>27</v>
      </c>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130"/>
      <c r="CP729" s="130"/>
      <c r="CQ729" s="130"/>
      <c r="CR729" s="130"/>
      <c r="CS729" s="130"/>
      <c r="CT729" s="130"/>
      <c r="CU729" s="130"/>
      <c r="CV729" s="130"/>
      <c r="CW729" s="130"/>
      <c r="CX729" s="130"/>
      <c r="CY729" s="30"/>
      <c r="CZ729" s="30"/>
      <c r="DA729" s="30"/>
      <c r="DB729" s="30"/>
      <c r="DC729" s="30"/>
      <c r="DD729" s="30"/>
      <c r="DE729" s="30"/>
      <c r="DF729" s="30"/>
      <c r="DG729" s="30"/>
      <c r="DH729" s="135"/>
      <c r="DI729" s="30"/>
      <c r="DJ729" s="30"/>
      <c r="DK729" s="30"/>
      <c r="DL729" s="30"/>
      <c r="DM729" s="30"/>
      <c r="DN729" s="30"/>
      <c r="DO729" s="30"/>
      <c r="DP729" s="30"/>
      <c r="DQ729" s="30"/>
      <c r="DR729" s="152" t="s">
        <v>1067</v>
      </c>
      <c r="DS729" s="152" t="s">
        <v>1067</v>
      </c>
      <c r="DT729" s="152" t="s">
        <v>1067</v>
      </c>
      <c r="DU729" s="152" t="s">
        <v>1067</v>
      </c>
      <c r="DV729" s="152" t="s">
        <v>1067</v>
      </c>
      <c r="DW729" s="30">
        <v>2</v>
      </c>
      <c r="DX729" s="30">
        <v>2</v>
      </c>
      <c r="DY729" s="30">
        <v>2</v>
      </c>
      <c r="DZ729" s="30">
        <v>2</v>
      </c>
      <c r="EA729" s="23">
        <v>1</v>
      </c>
      <c r="EB729" s="23">
        <v>2</v>
      </c>
      <c r="EC729" s="30">
        <v>2</v>
      </c>
      <c r="ED729" s="30">
        <v>2</v>
      </c>
      <c r="EE729" s="30">
        <v>2</v>
      </c>
      <c r="EF729" s="30">
        <v>2</v>
      </c>
      <c r="EG729" s="30">
        <v>2</v>
      </c>
      <c r="EH729" s="23">
        <v>2</v>
      </c>
      <c r="EI729" s="30">
        <v>2</v>
      </c>
      <c r="EJ729" s="23">
        <v>1</v>
      </c>
      <c r="EK729" s="30">
        <v>2</v>
      </c>
      <c r="EL729" s="30">
        <v>2</v>
      </c>
      <c r="EM729" s="30">
        <v>2</v>
      </c>
      <c r="EN729" s="30"/>
      <c r="EO729" s="208">
        <f>COUNTIF(DW729:EN729,"2")</f>
        <v>15</v>
      </c>
      <c r="EP729" s="207">
        <f t="shared" ref="EP729" si="2500">EO729/(EO729+EQ729+ES729+EU729)</f>
        <v>0.88235294117647056</v>
      </c>
      <c r="EQ729" s="208">
        <f>COUNTIF(DW729:EN729,"1")</f>
        <v>2</v>
      </c>
      <c r="ER729" s="207">
        <f t="shared" ref="ER729" si="2501">EQ729/(EO729+EQ729+ES729+EU729)</f>
        <v>0.11764705882352941</v>
      </c>
      <c r="ES729" s="208">
        <f>COUNTIF(DW729:EN729,"0")</f>
        <v>0</v>
      </c>
      <c r="ET729" s="207">
        <f t="shared" ref="ET729" si="2502">ES729/(EO729+EQ729+ES729+EU729)</f>
        <v>0</v>
      </c>
      <c r="EU729" s="208">
        <f>COUNTIF(DW729:EN729,"KĐG")</f>
        <v>0</v>
      </c>
      <c r="EV729" s="207">
        <f t="shared" ref="EV729" si="2503">EU729/(EO729+EQ729+ES729+EU729)</f>
        <v>0</v>
      </c>
      <c r="EW729" s="209">
        <f t="shared" ref="EW729" si="2504">(((EO729*2)+(EQ729*1)+(ES729*0)))/(EO729+EQ729+ES729)</f>
        <v>1.8823529411764706</v>
      </c>
      <c r="EX729" s="169" t="str">
        <f t="shared" ref="EX729" si="2505">IF(EV729&gt;=50%,"KĐG",IF(EW729&gt;=1.6,"ĐMT",IF(EW729&gt;=1,"CCG","CĐ")))</f>
        <v>ĐMT</v>
      </c>
      <c r="EY729" s="135"/>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130"/>
      <c r="LE729" s="130"/>
      <c r="LF729" s="130"/>
      <c r="LG729" s="130"/>
      <c r="LH729" s="130"/>
      <c r="LI729" s="130"/>
      <c r="LJ729" s="130"/>
      <c r="LK729" s="130"/>
      <c r="LL729" s="130"/>
      <c r="LM729" s="130"/>
      <c r="LN729" s="130"/>
      <c r="LO729" s="130"/>
      <c r="LP729" s="130"/>
      <c r="LQ729" s="130"/>
      <c r="LR729" s="130"/>
      <c r="LS729" s="130"/>
      <c r="LT729" s="130"/>
      <c r="LU729" s="130"/>
      <c r="LV729" s="130"/>
      <c r="LW729" s="130"/>
      <c r="LX729" s="135"/>
      <c r="LY729" s="30"/>
      <c r="LZ729" s="30"/>
      <c r="MA729" s="30"/>
      <c r="MB729" s="30"/>
      <c r="MC729" s="30"/>
      <c r="MD729" s="30"/>
      <c r="ME729" s="30"/>
      <c r="MF729" s="30"/>
      <c r="MG729" s="30"/>
      <c r="MH729" s="30"/>
      <c r="MI729" s="30"/>
      <c r="MJ729" s="30"/>
      <c r="MK729" s="30"/>
      <c r="ML729" s="30"/>
      <c r="MM729" s="30"/>
      <c r="MN729" s="30"/>
      <c r="MO729" s="30"/>
      <c r="MP729" s="30"/>
      <c r="MQ729" s="30"/>
      <c r="MR729" s="30"/>
      <c r="MS729" s="30"/>
      <c r="MT729" s="30"/>
      <c r="MU729" s="30"/>
      <c r="MV729" s="30"/>
      <c r="MW729" s="30"/>
      <c r="MX729" s="30"/>
      <c r="MY729" s="30"/>
      <c r="MZ729" s="30"/>
      <c r="NA729" s="30"/>
      <c r="NB729" s="30"/>
      <c r="NC729" s="135"/>
      <c r="ND729" s="30"/>
      <c r="NE729" s="30"/>
      <c r="NF729" s="30"/>
      <c r="NG729" s="30"/>
      <c r="NH729" s="30"/>
      <c r="NI729" s="30"/>
      <c r="NJ729" s="30"/>
      <c r="NK729" s="30"/>
      <c r="NL729" s="30"/>
      <c r="NM729" s="30"/>
      <c r="NN729" s="30"/>
      <c r="NO729" s="30"/>
      <c r="NP729" s="30"/>
      <c r="NQ729" s="30"/>
      <c r="NR729" s="30"/>
      <c r="NS729" s="30"/>
      <c r="NT729" s="30"/>
      <c r="NU729" s="30"/>
      <c r="NV729" s="30"/>
      <c r="NW729" s="30"/>
      <c r="NX729" s="30"/>
      <c r="NY729" s="30"/>
      <c r="NZ729" s="30"/>
      <c r="OA729" s="30"/>
      <c r="OB729" s="30"/>
      <c r="OC729" s="30"/>
      <c r="OD729" s="30"/>
      <c r="OE729" s="30"/>
      <c r="OF729" s="30"/>
      <c r="OG729" s="30"/>
      <c r="OH729" s="30"/>
      <c r="OI729" s="30"/>
      <c r="OJ729" s="30"/>
      <c r="OK729" s="30"/>
      <c r="OL729" s="30"/>
      <c r="OM729" s="30">
        <f t="shared" si="2487"/>
        <v>1</v>
      </c>
      <c r="ON729" s="51"/>
    </row>
    <row r="730" spans="1:404" ht="33.75" hidden="1" customHeight="1">
      <c r="A730" s="310"/>
      <c r="B730" s="107">
        <v>186</v>
      </c>
      <c r="C730" s="99" t="s">
        <v>500</v>
      </c>
      <c r="D730" s="106" t="s">
        <v>0</v>
      </c>
      <c r="E730" s="99" t="s">
        <v>505</v>
      </c>
      <c r="F730" s="106" t="s">
        <v>2</v>
      </c>
      <c r="G730" s="106"/>
      <c r="H730" s="99" t="s">
        <v>505</v>
      </c>
      <c r="I730" s="57" t="s">
        <v>940</v>
      </c>
      <c r="J730" s="105"/>
      <c r="K730" s="30" t="s">
        <v>636</v>
      </c>
      <c r="L730" s="30" t="s">
        <v>637</v>
      </c>
      <c r="M730" s="29" t="s">
        <v>987</v>
      </c>
      <c r="N730" s="93" t="s">
        <v>639</v>
      </c>
      <c r="O730" s="301"/>
      <c r="P730" s="26"/>
      <c r="Q730" s="30"/>
      <c r="R730" s="30"/>
      <c r="S730" s="30"/>
      <c r="T730" s="30"/>
      <c r="U730" s="30" t="s">
        <v>27</v>
      </c>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130"/>
      <c r="CP730" s="130"/>
      <c r="CQ730" s="130"/>
      <c r="CR730" s="130"/>
      <c r="CS730" s="130"/>
      <c r="CT730" s="130"/>
      <c r="CU730" s="130"/>
      <c r="CV730" s="130"/>
      <c r="CW730" s="130"/>
      <c r="CX730" s="130"/>
      <c r="CY730" s="30"/>
      <c r="CZ730" s="30"/>
      <c r="DA730" s="30"/>
      <c r="DB730" s="30"/>
      <c r="DC730" s="30"/>
      <c r="DD730" s="30"/>
      <c r="DE730" s="30"/>
      <c r="DF730" s="30"/>
      <c r="DG730" s="30"/>
      <c r="DH730" s="135"/>
      <c r="DI730" s="30"/>
      <c r="DJ730" s="30"/>
      <c r="DK730" s="30"/>
      <c r="DL730" s="30"/>
      <c r="DM730" s="30"/>
      <c r="DN730" s="30"/>
      <c r="DO730" s="30"/>
      <c r="DP730" s="30"/>
      <c r="DQ730" s="30"/>
      <c r="DR730" s="135"/>
      <c r="DS730" s="30"/>
      <c r="DT730" s="30"/>
      <c r="DU730" s="30"/>
      <c r="DV730" s="130"/>
      <c r="DW730" s="130"/>
      <c r="DX730" s="130"/>
      <c r="DY730" s="130"/>
      <c r="DZ730" s="130"/>
      <c r="EA730" s="130"/>
      <c r="EB730" s="130"/>
      <c r="EC730" s="130"/>
      <c r="ED730" s="130"/>
      <c r="EE730" s="130"/>
      <c r="EF730" s="130"/>
      <c r="EG730" s="130"/>
      <c r="EH730" s="130"/>
      <c r="EI730" s="130"/>
      <c r="EJ730" s="130"/>
      <c r="EK730" s="130"/>
      <c r="EL730" s="130"/>
      <c r="EM730" s="130"/>
      <c r="EN730" s="130"/>
      <c r="EO730" s="130"/>
      <c r="EP730" s="30"/>
      <c r="EQ730" s="30"/>
      <c r="ER730" s="30"/>
      <c r="ES730" s="30"/>
      <c r="ET730" s="30"/>
      <c r="EU730" s="30"/>
      <c r="EV730" s="30"/>
      <c r="EW730" s="30"/>
      <c r="EX730" s="30"/>
      <c r="EY730" s="152" t="s">
        <v>1067</v>
      </c>
      <c r="EZ730" s="152" t="s">
        <v>1067</v>
      </c>
      <c r="FA730" s="152" t="s">
        <v>1067</v>
      </c>
      <c r="FB730" s="30">
        <v>2</v>
      </c>
      <c r="FC730" s="30">
        <v>2</v>
      </c>
      <c r="FD730" s="30">
        <v>2</v>
      </c>
      <c r="FE730" s="30">
        <v>2</v>
      </c>
      <c r="FF730" s="23">
        <v>1</v>
      </c>
      <c r="FG730" s="23">
        <v>2</v>
      </c>
      <c r="FH730" s="30">
        <v>2</v>
      </c>
      <c r="FI730" s="30">
        <v>2</v>
      </c>
      <c r="FJ730" s="30">
        <v>2</v>
      </c>
      <c r="FK730" s="30">
        <v>2</v>
      </c>
      <c r="FL730" s="30">
        <v>2</v>
      </c>
      <c r="FM730" s="23">
        <v>2</v>
      </c>
      <c r="FN730" s="30">
        <v>2</v>
      </c>
      <c r="FO730" s="23">
        <v>1</v>
      </c>
      <c r="FP730" s="30">
        <v>2</v>
      </c>
      <c r="FQ730" s="30">
        <v>2</v>
      </c>
      <c r="FR730" s="30">
        <v>2</v>
      </c>
      <c r="FS730" s="30"/>
      <c r="FT730" s="214">
        <f>COUNTIF(FB730:FS730,"2")</f>
        <v>15</v>
      </c>
      <c r="FU730" s="215">
        <f t="shared" ref="FU730" si="2506">FT730/(FT730+FV730+FX730+FZ730)</f>
        <v>0.88235294117647056</v>
      </c>
      <c r="FV730" s="214">
        <f>COUNTIF(FB730:FS730,"1")</f>
        <v>2</v>
      </c>
      <c r="FW730" s="215">
        <f t="shared" ref="FW730" si="2507">FV730/(FT730+FV730+FX730+FZ730)</f>
        <v>0.11764705882352941</v>
      </c>
      <c r="FX730" s="214">
        <f>COUNTIF(FB730:FS730,"0")</f>
        <v>0</v>
      </c>
      <c r="FY730" s="215">
        <f t="shared" ref="FY730" si="2508">FX730/(FT730+FV730+FX730+FZ730)</f>
        <v>0</v>
      </c>
      <c r="FZ730" s="214">
        <f>COUNTIF(FB730:FS730,"KĐG")</f>
        <v>0</v>
      </c>
      <c r="GA730" s="215">
        <f t="shared" ref="GA730" si="2509">FZ730/(FT730+FV730+FX730+FZ730)</f>
        <v>0</v>
      </c>
      <c r="GB730" s="216">
        <f t="shared" ref="GB730" si="2510">(((FT730*2)+(FV730*1)+(FX730*0)))/(FT730+FV730+FX730)</f>
        <v>1.8823529411764706</v>
      </c>
      <c r="GC730" s="169" t="str">
        <f t="shared" ref="GC730" si="2511">IF(GA730&gt;=50%,"KĐG",IF(GB730&gt;=1.6,"ĐMT",IF(GB730&gt;=1,"CCG","CĐ")))</f>
        <v>ĐMT</v>
      </c>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130"/>
      <c r="LE730" s="130"/>
      <c r="LF730" s="130"/>
      <c r="LG730" s="130"/>
      <c r="LH730" s="130"/>
      <c r="LI730" s="130"/>
      <c r="LJ730" s="130"/>
      <c r="LK730" s="130"/>
      <c r="LL730" s="130"/>
      <c r="LM730" s="130"/>
      <c r="LN730" s="130"/>
      <c r="LO730" s="130"/>
      <c r="LP730" s="130"/>
      <c r="LQ730" s="130"/>
      <c r="LR730" s="130"/>
      <c r="LS730" s="130"/>
      <c r="LT730" s="130"/>
      <c r="LU730" s="130"/>
      <c r="LV730" s="130"/>
      <c r="LW730" s="130"/>
      <c r="LX730" s="135"/>
      <c r="LY730" s="30"/>
      <c r="LZ730" s="30"/>
      <c r="MA730" s="30"/>
      <c r="MB730" s="30"/>
      <c r="MC730" s="30"/>
      <c r="MD730" s="30"/>
      <c r="ME730" s="30"/>
      <c r="MF730" s="30"/>
      <c r="MG730" s="30"/>
      <c r="MH730" s="30"/>
      <c r="MI730" s="30"/>
      <c r="MJ730" s="30"/>
      <c r="MK730" s="30"/>
      <c r="ML730" s="30"/>
      <c r="MM730" s="30"/>
      <c r="MN730" s="30"/>
      <c r="MO730" s="30"/>
      <c r="MP730" s="30"/>
      <c r="MQ730" s="30"/>
      <c r="MR730" s="30"/>
      <c r="MS730" s="30"/>
      <c r="MT730" s="30"/>
      <c r="MU730" s="30"/>
      <c r="MV730" s="30"/>
      <c r="MW730" s="30"/>
      <c r="MX730" s="30"/>
      <c r="MY730" s="30"/>
      <c r="MZ730" s="30"/>
      <c r="NA730" s="30"/>
      <c r="NB730" s="30"/>
      <c r="NC730" s="135"/>
      <c r="ND730" s="30"/>
      <c r="NE730" s="30"/>
      <c r="NF730" s="30"/>
      <c r="NG730" s="30"/>
      <c r="NH730" s="30"/>
      <c r="NI730" s="30"/>
      <c r="NJ730" s="30"/>
      <c r="NK730" s="30"/>
      <c r="NL730" s="30"/>
      <c r="NM730" s="30"/>
      <c r="NN730" s="30"/>
      <c r="NO730" s="30"/>
      <c r="NP730" s="30"/>
      <c r="NQ730" s="30"/>
      <c r="NR730" s="30"/>
      <c r="NS730" s="30"/>
      <c r="NT730" s="30"/>
      <c r="NU730" s="30"/>
      <c r="NV730" s="30"/>
      <c r="NW730" s="30"/>
      <c r="NX730" s="30"/>
      <c r="NY730" s="30"/>
      <c r="NZ730" s="30"/>
      <c r="OA730" s="30"/>
      <c r="OB730" s="30"/>
      <c r="OC730" s="30"/>
      <c r="OD730" s="30"/>
      <c r="OE730" s="30"/>
      <c r="OF730" s="30"/>
      <c r="OG730" s="30"/>
      <c r="OH730" s="30"/>
      <c r="OI730" s="30"/>
      <c r="OJ730" s="30"/>
      <c r="OK730" s="30"/>
      <c r="OL730" s="30"/>
      <c r="OM730" s="30">
        <f t="shared" si="2487"/>
        <v>1</v>
      </c>
      <c r="ON730" s="107"/>
    </row>
    <row r="731" spans="1:404" ht="36.75" hidden="1" customHeight="1">
      <c r="A731" s="310"/>
      <c r="B731" s="107">
        <v>186</v>
      </c>
      <c r="C731" s="99" t="s">
        <v>500</v>
      </c>
      <c r="D731" s="106" t="s">
        <v>0</v>
      </c>
      <c r="E731" s="99" t="s">
        <v>929</v>
      </c>
      <c r="F731" s="106" t="s">
        <v>2</v>
      </c>
      <c r="G731" s="106"/>
      <c r="H731" s="99" t="s">
        <v>929</v>
      </c>
      <c r="I731" s="57" t="s">
        <v>939</v>
      </c>
      <c r="J731" s="105"/>
      <c r="K731" s="30" t="s">
        <v>636</v>
      </c>
      <c r="L731" s="30" t="s">
        <v>637</v>
      </c>
      <c r="M731" s="29" t="s">
        <v>987</v>
      </c>
      <c r="N731" s="93" t="s">
        <v>639</v>
      </c>
      <c r="O731" s="301"/>
      <c r="P731" s="26"/>
      <c r="Q731" s="30"/>
      <c r="R731" s="30"/>
      <c r="S731" s="30"/>
      <c r="T731" s="30"/>
      <c r="U731" s="30"/>
      <c r="V731" s="30" t="s">
        <v>27</v>
      </c>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130"/>
      <c r="CP731" s="130"/>
      <c r="CQ731" s="130"/>
      <c r="CR731" s="130"/>
      <c r="CS731" s="130"/>
      <c r="CT731" s="130"/>
      <c r="CU731" s="130"/>
      <c r="CV731" s="130"/>
      <c r="CW731" s="130"/>
      <c r="CX731" s="130"/>
      <c r="CY731" s="30"/>
      <c r="CZ731" s="30"/>
      <c r="DA731" s="30"/>
      <c r="DB731" s="30"/>
      <c r="DC731" s="30"/>
      <c r="DD731" s="30"/>
      <c r="DE731" s="30"/>
      <c r="DF731" s="30"/>
      <c r="DG731" s="30"/>
      <c r="DH731" s="135"/>
      <c r="DI731" s="30"/>
      <c r="DJ731" s="30"/>
      <c r="DK731" s="30"/>
      <c r="DL731" s="30"/>
      <c r="DM731" s="30"/>
      <c r="DN731" s="30"/>
      <c r="DO731" s="30"/>
      <c r="DP731" s="30"/>
      <c r="DQ731" s="30"/>
      <c r="DR731" s="135"/>
      <c r="DS731" s="30"/>
      <c r="DT731" s="30"/>
      <c r="DU731" s="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30"/>
      <c r="EQ731" s="30"/>
      <c r="ER731" s="30"/>
      <c r="ES731" s="30"/>
      <c r="ET731" s="30"/>
      <c r="EU731" s="30"/>
      <c r="EV731" s="30"/>
      <c r="EW731" s="30"/>
      <c r="EX731" s="30"/>
      <c r="EY731" s="135"/>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152" t="s">
        <v>1067</v>
      </c>
      <c r="GE731" s="152" t="s">
        <v>1067</v>
      </c>
      <c r="GF731" s="30">
        <v>2</v>
      </c>
      <c r="GG731" s="30">
        <v>2</v>
      </c>
      <c r="GH731" s="30">
        <v>2</v>
      </c>
      <c r="GI731" s="30">
        <v>2</v>
      </c>
      <c r="GJ731" s="23">
        <v>1</v>
      </c>
      <c r="GK731" s="23">
        <v>2</v>
      </c>
      <c r="GL731" s="30">
        <v>2</v>
      </c>
      <c r="GM731" s="30">
        <v>2</v>
      </c>
      <c r="GN731" s="30">
        <v>2</v>
      </c>
      <c r="GO731" s="30">
        <v>2</v>
      </c>
      <c r="GP731" s="30">
        <v>2</v>
      </c>
      <c r="GQ731" s="30">
        <v>2</v>
      </c>
      <c r="GR731" s="30">
        <v>2</v>
      </c>
      <c r="GS731" s="23">
        <v>1</v>
      </c>
      <c r="GT731" s="30">
        <v>2</v>
      </c>
      <c r="GU731" s="30">
        <v>2</v>
      </c>
      <c r="GV731" s="30">
        <v>2</v>
      </c>
      <c r="GW731" s="30"/>
      <c r="GX731" s="30">
        <v>2</v>
      </c>
      <c r="GY731" s="224">
        <f>COUNTIF(GF731:GX731,"2")</f>
        <v>16</v>
      </c>
      <c r="GZ731" s="225">
        <f t="shared" ref="GZ731" si="2512">GY731/(GY731+HA731+HC731+HE731)</f>
        <v>0.88888888888888884</v>
      </c>
      <c r="HA731" s="224">
        <f>COUNTIF(GG731:GX731,"1")</f>
        <v>2</v>
      </c>
      <c r="HB731" s="225">
        <f t="shared" ref="HB731" si="2513">HA731/(GY731+HA731+HC731+HE731)</f>
        <v>0.1111111111111111</v>
      </c>
      <c r="HC731" s="224">
        <f>COUNTIF(GG731:GX731,"0")</f>
        <v>0</v>
      </c>
      <c r="HD731" s="225">
        <f t="shared" ref="HD731" si="2514">HC731/(GY731+HA731+HC731+HE731)</f>
        <v>0</v>
      </c>
      <c r="HE731" s="224">
        <f>COUNTIF(GG731:GX731,"KĐG")</f>
        <v>0</v>
      </c>
      <c r="HF731" s="225">
        <f t="shared" ref="HF731" si="2515">HE731/(GY731+HA731+HC731+HE731)</f>
        <v>0</v>
      </c>
      <c r="HG731" s="226">
        <f t="shared" ref="HG731" si="2516">(((GY731*2)+(HA731*1)+(HC731*0)))/(GY731+HA731+HC731)</f>
        <v>1.8888888888888888</v>
      </c>
      <c r="HH731" s="169" t="str">
        <f t="shared" ref="HH731" si="2517">IF(HF731&gt;=50%,"KĐG",IF(HG731&gt;=1.6,"ĐMT",IF(HG731&gt;=1,"CCG","CĐ")))</f>
        <v>ĐMT</v>
      </c>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130"/>
      <c r="LE731" s="130"/>
      <c r="LF731" s="130"/>
      <c r="LG731" s="130"/>
      <c r="LH731" s="130"/>
      <c r="LI731" s="130"/>
      <c r="LJ731" s="130"/>
      <c r="LK731" s="130"/>
      <c r="LL731" s="130"/>
      <c r="LM731" s="130"/>
      <c r="LN731" s="130"/>
      <c r="LO731" s="130"/>
      <c r="LP731" s="130"/>
      <c r="LQ731" s="130"/>
      <c r="LR731" s="130"/>
      <c r="LS731" s="130"/>
      <c r="LT731" s="130"/>
      <c r="LU731" s="130"/>
      <c r="LV731" s="130"/>
      <c r="LW731" s="130"/>
      <c r="LX731" s="135"/>
      <c r="LY731" s="30"/>
      <c r="LZ731" s="30"/>
      <c r="MA731" s="30"/>
      <c r="MB731" s="30"/>
      <c r="MC731" s="30"/>
      <c r="MD731" s="30"/>
      <c r="ME731" s="30"/>
      <c r="MF731" s="30"/>
      <c r="MG731" s="30"/>
      <c r="MH731" s="30"/>
      <c r="MI731" s="30"/>
      <c r="MJ731" s="30"/>
      <c r="MK731" s="30"/>
      <c r="ML731" s="30"/>
      <c r="MM731" s="30"/>
      <c r="MN731" s="30"/>
      <c r="MO731" s="30"/>
      <c r="MP731" s="30"/>
      <c r="MQ731" s="30"/>
      <c r="MR731" s="30"/>
      <c r="MS731" s="30"/>
      <c r="MT731" s="30"/>
      <c r="MU731" s="30"/>
      <c r="MV731" s="30"/>
      <c r="MW731" s="30"/>
      <c r="MX731" s="30"/>
      <c r="MY731" s="30"/>
      <c r="MZ731" s="30"/>
      <c r="NA731" s="30"/>
      <c r="NB731" s="30"/>
      <c r="NC731" s="135"/>
      <c r="ND731" s="30"/>
      <c r="NE731" s="30"/>
      <c r="NF731" s="30"/>
      <c r="NG731" s="30"/>
      <c r="NH731" s="30"/>
      <c r="NI731" s="30"/>
      <c r="NJ731" s="30"/>
      <c r="NK731" s="30"/>
      <c r="NL731" s="30"/>
      <c r="NM731" s="30"/>
      <c r="NN731" s="30"/>
      <c r="NO731" s="30"/>
      <c r="NP731" s="30"/>
      <c r="NQ731" s="30"/>
      <c r="NR731" s="30"/>
      <c r="NS731" s="30"/>
      <c r="NT731" s="30"/>
      <c r="NU731" s="30"/>
      <c r="NV731" s="30"/>
      <c r="NW731" s="30"/>
      <c r="NX731" s="30"/>
      <c r="NY731" s="30"/>
      <c r="NZ731" s="30"/>
      <c r="OA731" s="30"/>
      <c r="OB731" s="30"/>
      <c r="OC731" s="30"/>
      <c r="OD731" s="30"/>
      <c r="OE731" s="30"/>
      <c r="OF731" s="30"/>
      <c r="OG731" s="30"/>
      <c r="OH731" s="30"/>
      <c r="OI731" s="30"/>
      <c r="OJ731" s="30"/>
      <c r="OK731" s="30"/>
      <c r="OL731" s="30"/>
      <c r="OM731" s="30">
        <f t="shared" si="2487"/>
        <v>1</v>
      </c>
      <c r="ON731" s="107"/>
    </row>
    <row r="732" spans="1:404" ht="31.5" customHeight="1">
      <c r="A732" s="310"/>
      <c r="B732" s="107">
        <v>186</v>
      </c>
      <c r="C732" s="99" t="s">
        <v>500</v>
      </c>
      <c r="D732" s="106" t="s">
        <v>0</v>
      </c>
      <c r="E732" s="24" t="s">
        <v>503</v>
      </c>
      <c r="F732" s="106" t="s">
        <v>2</v>
      </c>
      <c r="G732" s="14"/>
      <c r="H732" s="99" t="s">
        <v>503</v>
      </c>
      <c r="I732" s="57" t="s">
        <v>938</v>
      </c>
      <c r="J732" s="54"/>
      <c r="K732" s="30" t="s">
        <v>636</v>
      </c>
      <c r="L732" s="30" t="s">
        <v>637</v>
      </c>
      <c r="M732" s="29" t="s">
        <v>987</v>
      </c>
      <c r="N732" s="93" t="s">
        <v>639</v>
      </c>
      <c r="O732" s="301"/>
      <c r="P732" s="26"/>
      <c r="Q732" s="30"/>
      <c r="R732" s="30"/>
      <c r="S732" s="30"/>
      <c r="T732" s="30"/>
      <c r="U732" s="30"/>
      <c r="V732" s="30"/>
      <c r="W732" s="30" t="s">
        <v>27</v>
      </c>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130"/>
      <c r="CP732" s="130"/>
      <c r="CQ732" s="130"/>
      <c r="CR732" s="130"/>
      <c r="CS732" s="130"/>
      <c r="CT732" s="130"/>
      <c r="CU732" s="130"/>
      <c r="CV732" s="130"/>
      <c r="CW732" s="130"/>
      <c r="CX732" s="130"/>
      <c r="CY732" s="30"/>
      <c r="CZ732" s="30"/>
      <c r="DA732" s="30"/>
      <c r="DB732" s="30"/>
      <c r="DC732" s="30"/>
      <c r="DD732" s="30"/>
      <c r="DE732" s="30"/>
      <c r="DF732" s="30"/>
      <c r="DG732" s="30"/>
      <c r="DH732" s="135"/>
      <c r="DI732" s="30"/>
      <c r="DJ732" s="30"/>
      <c r="DK732" s="30"/>
      <c r="DL732" s="30"/>
      <c r="DM732" s="30"/>
      <c r="DN732" s="30"/>
      <c r="DO732" s="30"/>
      <c r="DP732" s="30"/>
      <c r="DQ732" s="30"/>
      <c r="DR732" s="135"/>
      <c r="DS732" s="30"/>
      <c r="DT732" s="30"/>
      <c r="DU732" s="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30"/>
      <c r="EQ732" s="30"/>
      <c r="ER732" s="30"/>
      <c r="ES732" s="30"/>
      <c r="ET732" s="30"/>
      <c r="EU732" s="30"/>
      <c r="EV732" s="30"/>
      <c r="EW732" s="30"/>
      <c r="EX732" s="30"/>
      <c r="EY732" s="135"/>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152" t="s">
        <v>1067</v>
      </c>
      <c r="HJ732" s="152" t="s">
        <v>1067</v>
      </c>
      <c r="HK732" s="152" t="s">
        <v>1067</v>
      </c>
      <c r="HL732" s="152" t="s">
        <v>1067</v>
      </c>
      <c r="HM732" s="152" t="s">
        <v>1067</v>
      </c>
      <c r="HN732" s="30">
        <v>2</v>
      </c>
      <c r="HO732" s="30">
        <v>2</v>
      </c>
      <c r="HP732" s="30">
        <v>2</v>
      </c>
      <c r="HQ732" s="30">
        <v>2</v>
      </c>
      <c r="HR732" s="23">
        <v>1</v>
      </c>
      <c r="HS732" s="23">
        <v>2</v>
      </c>
      <c r="HT732" s="30">
        <v>2</v>
      </c>
      <c r="HU732" s="30">
        <v>1</v>
      </c>
      <c r="HV732" s="30">
        <v>2</v>
      </c>
      <c r="HW732" s="30">
        <v>2</v>
      </c>
      <c r="HX732" s="30">
        <v>2</v>
      </c>
      <c r="HY732" s="30">
        <v>2</v>
      </c>
      <c r="HZ732" s="30">
        <v>2</v>
      </c>
      <c r="IA732" s="23">
        <v>1</v>
      </c>
      <c r="IB732" s="30">
        <v>2</v>
      </c>
      <c r="IC732" s="30">
        <v>2</v>
      </c>
      <c r="ID732" s="30">
        <v>2</v>
      </c>
      <c r="IE732" s="30"/>
      <c r="IF732" s="30">
        <v>2</v>
      </c>
      <c r="IG732" s="234">
        <f>COUNTIF(HN732:IF732,"2")</f>
        <v>15</v>
      </c>
      <c r="IH732" s="235">
        <f t="shared" ref="IH732" si="2518">IG732/(IG732+II732+IK732+IM732)</f>
        <v>0.83333333333333337</v>
      </c>
      <c r="II732" s="234">
        <f>COUNTIF(HO732:IF732,"1")</f>
        <v>3</v>
      </c>
      <c r="IJ732" s="235">
        <f t="shared" ref="IJ732" si="2519">II732/(IG732+II732+IK732+IM732)</f>
        <v>0.16666666666666666</v>
      </c>
      <c r="IK732" s="234">
        <f>COUNTIF(HO732:IF732,"0")</f>
        <v>0</v>
      </c>
      <c r="IL732" s="235">
        <f t="shared" ref="IL732" si="2520">IK732/(IG732+II732+IK732+IM732)</f>
        <v>0</v>
      </c>
      <c r="IM732" s="234">
        <f>COUNTIF(HO732:IF732,"KĐG")</f>
        <v>0</v>
      </c>
      <c r="IN732" s="235">
        <f t="shared" ref="IN732" si="2521">IM732/(IG732+II732+IK732+IM732)</f>
        <v>0</v>
      </c>
      <c r="IO732" s="236">
        <f t="shared" ref="IO732" si="2522">(((IG732*2)+(II732*1)+(IK732*0)))/(IG732+II732+IK732)</f>
        <v>1.8333333333333333</v>
      </c>
      <c r="IP732" s="169" t="str">
        <f t="shared" ref="IP732" si="2523">IF(IN732&gt;=50%,"KĐG",IF(IO732&gt;=1.6,"ĐMT",IF(IO732&gt;=1,"CCG","CĐ")))</f>
        <v>ĐMT</v>
      </c>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c r="JW732" s="30"/>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30"/>
      <c r="KX732" s="30"/>
      <c r="KY732" s="30"/>
      <c r="KZ732" s="30"/>
      <c r="LA732" s="30"/>
      <c r="LB732" s="30"/>
      <c r="LC732" s="30"/>
      <c r="LD732" s="130"/>
      <c r="LE732" s="130"/>
      <c r="LF732" s="130"/>
      <c r="LG732" s="130"/>
      <c r="LH732" s="130"/>
      <c r="LI732" s="130"/>
      <c r="LJ732" s="130"/>
      <c r="LK732" s="130"/>
      <c r="LL732" s="130"/>
      <c r="LM732" s="130"/>
      <c r="LN732" s="130"/>
      <c r="LO732" s="130"/>
      <c r="LP732" s="130"/>
      <c r="LQ732" s="130"/>
      <c r="LR732" s="130"/>
      <c r="LS732" s="130"/>
      <c r="LT732" s="130"/>
      <c r="LU732" s="130"/>
      <c r="LV732" s="130"/>
      <c r="LW732" s="130"/>
      <c r="LX732" s="135"/>
      <c r="LY732" s="30"/>
      <c r="LZ732" s="30"/>
      <c r="MA732" s="30"/>
      <c r="MB732" s="30"/>
      <c r="MC732" s="30"/>
      <c r="MD732" s="30"/>
      <c r="ME732" s="30"/>
      <c r="MF732" s="30"/>
      <c r="MG732" s="30"/>
      <c r="MH732" s="30"/>
      <c r="MI732" s="30"/>
      <c r="MJ732" s="30"/>
      <c r="MK732" s="30"/>
      <c r="ML732" s="30"/>
      <c r="MM732" s="30"/>
      <c r="MN732" s="30"/>
      <c r="MO732" s="30"/>
      <c r="MP732" s="30"/>
      <c r="MQ732" s="30"/>
      <c r="MR732" s="30"/>
      <c r="MS732" s="30"/>
      <c r="MT732" s="30"/>
      <c r="MU732" s="30"/>
      <c r="MV732" s="30"/>
      <c r="MW732" s="30"/>
      <c r="MX732" s="30"/>
      <c r="MY732" s="30"/>
      <c r="MZ732" s="30"/>
      <c r="NA732" s="30"/>
      <c r="NB732" s="30"/>
      <c r="NC732" s="135"/>
      <c r="ND732" s="30"/>
      <c r="NE732" s="30"/>
      <c r="NF732" s="30"/>
      <c r="NG732" s="30"/>
      <c r="NH732" s="30"/>
      <c r="NI732" s="30"/>
      <c r="NJ732" s="30"/>
      <c r="NK732" s="30"/>
      <c r="NL732" s="30"/>
      <c r="NM732" s="30"/>
      <c r="NN732" s="30"/>
      <c r="NO732" s="30"/>
      <c r="NP732" s="30"/>
      <c r="NQ732" s="30"/>
      <c r="NR732" s="30"/>
      <c r="NS732" s="30"/>
      <c r="NT732" s="30"/>
      <c r="NU732" s="30"/>
      <c r="NV732" s="30"/>
      <c r="NW732" s="30"/>
      <c r="NX732" s="30"/>
      <c r="NY732" s="30"/>
      <c r="NZ732" s="30"/>
      <c r="OA732" s="30"/>
      <c r="OB732" s="30"/>
      <c r="OC732" s="30"/>
      <c r="OD732" s="30"/>
      <c r="OE732" s="30"/>
      <c r="OF732" s="30"/>
      <c r="OG732" s="30"/>
      <c r="OH732" s="30"/>
      <c r="OI732" s="30"/>
      <c r="OJ732" s="30"/>
      <c r="OK732" s="30"/>
      <c r="OL732" s="30"/>
      <c r="OM732" s="30">
        <f t="shared" si="2487"/>
        <v>1</v>
      </c>
      <c r="ON732" s="51"/>
    </row>
    <row r="733" spans="1:404" ht="130.5" hidden="1" customHeight="1">
      <c r="A733" s="310"/>
      <c r="B733" s="107">
        <v>186</v>
      </c>
      <c r="C733" s="99" t="s">
        <v>500</v>
      </c>
      <c r="D733" s="106" t="s">
        <v>0</v>
      </c>
      <c r="E733" s="24" t="s">
        <v>504</v>
      </c>
      <c r="F733" s="106" t="s">
        <v>2</v>
      </c>
      <c r="G733" s="14"/>
      <c r="H733" s="99" t="s">
        <v>504</v>
      </c>
      <c r="I733" s="57" t="s">
        <v>937</v>
      </c>
      <c r="J733" s="54"/>
      <c r="K733" s="30" t="s">
        <v>636</v>
      </c>
      <c r="L733" s="30" t="s">
        <v>637</v>
      </c>
      <c r="M733" s="29" t="s">
        <v>987</v>
      </c>
      <c r="N733" s="93" t="s">
        <v>639</v>
      </c>
      <c r="O733" s="301"/>
      <c r="P733" s="54"/>
      <c r="Q733" s="30"/>
      <c r="R733" s="30"/>
      <c r="S733" s="30"/>
      <c r="T733" s="30"/>
      <c r="U733" s="30"/>
      <c r="V733" s="30"/>
      <c r="W733" s="30"/>
      <c r="X733" s="30" t="s">
        <v>27</v>
      </c>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130"/>
      <c r="CP733" s="130"/>
      <c r="CQ733" s="130"/>
      <c r="CR733" s="130"/>
      <c r="CS733" s="130"/>
      <c r="CT733" s="130"/>
      <c r="CU733" s="130"/>
      <c r="CV733" s="130"/>
      <c r="CW733" s="130"/>
      <c r="CX733" s="130"/>
      <c r="CY733" s="30"/>
      <c r="CZ733" s="30"/>
      <c r="DA733" s="30"/>
      <c r="DB733" s="30"/>
      <c r="DC733" s="30"/>
      <c r="DD733" s="30"/>
      <c r="DE733" s="30"/>
      <c r="DF733" s="30"/>
      <c r="DG733" s="30"/>
      <c r="DH733" s="135"/>
      <c r="DI733" s="30"/>
      <c r="DJ733" s="30"/>
      <c r="DK733" s="30"/>
      <c r="DL733" s="30"/>
      <c r="DM733" s="30"/>
      <c r="DN733" s="30"/>
      <c r="DO733" s="30"/>
      <c r="DP733" s="30"/>
      <c r="DQ733" s="30"/>
      <c r="DR733" s="135"/>
      <c r="DS733" s="30"/>
      <c r="DT733" s="30"/>
      <c r="DU733" s="30"/>
      <c r="DV733" s="130"/>
      <c r="DW733" s="130"/>
      <c r="DX733" s="130"/>
      <c r="DY733" s="130"/>
      <c r="DZ733" s="130"/>
      <c r="EA733" s="130"/>
      <c r="EB733" s="130"/>
      <c r="EC733" s="130"/>
      <c r="ED733" s="130"/>
      <c r="EE733" s="130"/>
      <c r="EF733" s="130"/>
      <c r="EG733" s="130"/>
      <c r="EH733" s="130"/>
      <c r="EI733" s="130"/>
      <c r="EJ733" s="130"/>
      <c r="EK733" s="130"/>
      <c r="EL733" s="130"/>
      <c r="EM733" s="130"/>
      <c r="EN733" s="130"/>
      <c r="EO733" s="130"/>
      <c r="EP733" s="30"/>
      <c r="EQ733" s="30"/>
      <c r="ER733" s="30"/>
      <c r="ES733" s="30"/>
      <c r="ET733" s="30"/>
      <c r="EU733" s="30"/>
      <c r="EV733" s="30"/>
      <c r="EW733" s="30"/>
      <c r="EX733" s="30"/>
      <c r="EY733" s="135"/>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c r="IN733" s="30"/>
      <c r="IO733" s="30"/>
      <c r="IP733" s="30"/>
      <c r="IQ733" s="30"/>
      <c r="IR733" s="30"/>
      <c r="IS733" s="30"/>
      <c r="IT733" s="30"/>
      <c r="IU733" s="30"/>
      <c r="IV733" s="30"/>
      <c r="IW733" s="30"/>
      <c r="IX733" s="30"/>
      <c r="IY733" s="30"/>
      <c r="IZ733" s="30"/>
      <c r="JA733" s="30"/>
      <c r="JB733" s="30"/>
      <c r="JC733" s="30"/>
      <c r="JD733" s="30"/>
      <c r="JE733" s="30"/>
      <c r="JF733" s="30"/>
      <c r="JG733" s="30"/>
      <c r="JH733" s="30"/>
      <c r="JI733" s="30"/>
      <c r="JJ733" s="30"/>
      <c r="JK733" s="30"/>
      <c r="JL733" s="30"/>
      <c r="JM733" s="30"/>
      <c r="JN733" s="30"/>
      <c r="JO733" s="30"/>
      <c r="JP733" s="30"/>
      <c r="JQ733" s="30"/>
      <c r="JR733" s="30"/>
      <c r="JS733" s="30"/>
      <c r="JT733" s="30"/>
      <c r="JU733" s="30"/>
      <c r="JV733" s="30"/>
      <c r="JW733" s="30"/>
      <c r="JX733" s="30"/>
      <c r="JY733" s="30"/>
      <c r="JZ733" s="30"/>
      <c r="KA733" s="30"/>
      <c r="KB733" s="30"/>
      <c r="KC733" s="30"/>
      <c r="KD733" s="30"/>
      <c r="KE733" s="30"/>
      <c r="KF733" s="30"/>
      <c r="KG733" s="30"/>
      <c r="KH733" s="30"/>
      <c r="KI733" s="30"/>
      <c r="KJ733" s="30"/>
      <c r="KK733" s="30"/>
      <c r="KL733" s="30"/>
      <c r="KM733" s="30"/>
      <c r="KN733" s="30"/>
      <c r="KO733" s="30"/>
      <c r="KP733" s="30"/>
      <c r="KQ733" s="30"/>
      <c r="KR733" s="30"/>
      <c r="KS733" s="30"/>
      <c r="KT733" s="30"/>
      <c r="KU733" s="30"/>
      <c r="KV733" s="30"/>
      <c r="KW733" s="30"/>
      <c r="KX733" s="30"/>
      <c r="KY733" s="30"/>
      <c r="KZ733" s="30"/>
      <c r="LA733" s="30"/>
      <c r="LB733" s="30"/>
      <c r="LC733" s="30"/>
      <c r="LD733" s="130"/>
      <c r="LE733" s="130"/>
      <c r="LF733" s="130"/>
      <c r="LG733" s="130"/>
      <c r="LH733" s="130"/>
      <c r="LI733" s="130"/>
      <c r="LJ733" s="130"/>
      <c r="LK733" s="130"/>
      <c r="LL733" s="130"/>
      <c r="LM733" s="130"/>
      <c r="LN733" s="130"/>
      <c r="LO733" s="130"/>
      <c r="LP733" s="130"/>
      <c r="LQ733" s="130"/>
      <c r="LR733" s="130"/>
      <c r="LS733" s="130"/>
      <c r="LT733" s="130"/>
      <c r="LU733" s="130"/>
      <c r="LV733" s="130"/>
      <c r="LW733" s="130"/>
      <c r="LX733" s="135"/>
      <c r="LY733" s="30"/>
      <c r="LZ733" s="30"/>
      <c r="MA733" s="30"/>
      <c r="MB733" s="30"/>
      <c r="MC733" s="30"/>
      <c r="MD733" s="30"/>
      <c r="ME733" s="30"/>
      <c r="MF733" s="30"/>
      <c r="MG733" s="30"/>
      <c r="MH733" s="30"/>
      <c r="MI733" s="30"/>
      <c r="MJ733" s="30"/>
      <c r="MK733" s="30"/>
      <c r="ML733" s="30"/>
      <c r="MM733" s="30"/>
      <c r="MN733" s="30"/>
      <c r="MO733" s="30"/>
      <c r="MP733" s="30"/>
      <c r="MQ733" s="30"/>
      <c r="MR733" s="30"/>
      <c r="MS733" s="30"/>
      <c r="MT733" s="30"/>
      <c r="MU733" s="30"/>
      <c r="MV733" s="30"/>
      <c r="MW733" s="30"/>
      <c r="MX733" s="30"/>
      <c r="MY733" s="30"/>
      <c r="MZ733" s="30"/>
      <c r="NA733" s="30"/>
      <c r="NB733" s="30"/>
      <c r="NC733" s="135"/>
      <c r="ND733" s="30"/>
      <c r="NE733" s="30"/>
      <c r="NF733" s="30"/>
      <c r="NG733" s="30"/>
      <c r="NH733" s="30"/>
      <c r="NI733" s="30"/>
      <c r="NJ733" s="30"/>
      <c r="NK733" s="30"/>
      <c r="NL733" s="30"/>
      <c r="NM733" s="30"/>
      <c r="NN733" s="30"/>
      <c r="NO733" s="30"/>
      <c r="NP733" s="30"/>
      <c r="NQ733" s="30"/>
      <c r="NR733" s="30"/>
      <c r="NS733" s="30"/>
      <c r="NT733" s="30"/>
      <c r="NU733" s="30"/>
      <c r="NV733" s="30"/>
      <c r="NW733" s="30"/>
      <c r="NX733" s="30"/>
      <c r="NY733" s="30"/>
      <c r="NZ733" s="30"/>
      <c r="OA733" s="30"/>
      <c r="OB733" s="30"/>
      <c r="OC733" s="30"/>
      <c r="OD733" s="30"/>
      <c r="OE733" s="30"/>
      <c r="OF733" s="30"/>
      <c r="OG733" s="30"/>
      <c r="OH733" s="30"/>
      <c r="OI733" s="30"/>
      <c r="OJ733" s="30"/>
      <c r="OK733" s="30"/>
      <c r="OL733" s="30"/>
      <c r="OM733" s="30">
        <f t="shared" si="2487"/>
        <v>1</v>
      </c>
      <c r="ON733" s="51"/>
    </row>
    <row r="734" spans="1:404" ht="95.25" hidden="1" customHeight="1">
      <c r="A734" s="310"/>
      <c r="B734" s="107">
        <v>186</v>
      </c>
      <c r="C734" s="99" t="s">
        <v>500</v>
      </c>
      <c r="D734" s="106" t="s">
        <v>0</v>
      </c>
      <c r="E734" s="24" t="s">
        <v>931</v>
      </c>
      <c r="F734" s="106" t="s">
        <v>2</v>
      </c>
      <c r="G734" s="14"/>
      <c r="H734" s="99" t="s">
        <v>931</v>
      </c>
      <c r="I734" s="57" t="s">
        <v>936</v>
      </c>
      <c r="J734" s="54"/>
      <c r="K734" s="30" t="s">
        <v>636</v>
      </c>
      <c r="L734" s="30" t="s">
        <v>637</v>
      </c>
      <c r="M734" s="29" t="s">
        <v>987</v>
      </c>
      <c r="N734" s="93" t="s">
        <v>639</v>
      </c>
      <c r="O734" s="301"/>
      <c r="P734" s="54"/>
      <c r="Q734" s="30"/>
      <c r="R734" s="30"/>
      <c r="S734" s="30"/>
      <c r="T734" s="30"/>
      <c r="U734" s="30"/>
      <c r="V734" s="30"/>
      <c r="W734" s="30"/>
      <c r="X734" s="30"/>
      <c r="Y734" s="30" t="s">
        <v>27</v>
      </c>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130"/>
      <c r="CP734" s="130"/>
      <c r="CQ734" s="130"/>
      <c r="CR734" s="130"/>
      <c r="CS734" s="130"/>
      <c r="CT734" s="130"/>
      <c r="CU734" s="130"/>
      <c r="CV734" s="130"/>
      <c r="CW734" s="130"/>
      <c r="CX734" s="130"/>
      <c r="CY734" s="30"/>
      <c r="CZ734" s="30"/>
      <c r="DA734" s="30"/>
      <c r="DB734" s="30"/>
      <c r="DC734" s="30"/>
      <c r="DD734" s="30"/>
      <c r="DE734" s="30"/>
      <c r="DF734" s="30"/>
      <c r="DG734" s="30"/>
      <c r="DH734" s="135"/>
      <c r="DI734" s="30"/>
      <c r="DJ734" s="30"/>
      <c r="DK734" s="30"/>
      <c r="DL734" s="30"/>
      <c r="DM734" s="30"/>
      <c r="DN734" s="30"/>
      <c r="DO734" s="30"/>
      <c r="DP734" s="30"/>
      <c r="DQ734" s="30"/>
      <c r="DR734" s="135"/>
      <c r="DS734" s="30"/>
      <c r="DT734" s="30"/>
      <c r="DU734" s="30"/>
      <c r="DV734" s="130"/>
      <c r="DW734" s="130"/>
      <c r="DX734" s="130"/>
      <c r="DY734" s="130"/>
      <c r="DZ734" s="130"/>
      <c r="EA734" s="130"/>
      <c r="EB734" s="130"/>
      <c r="EC734" s="130"/>
      <c r="ED734" s="130"/>
      <c r="EE734" s="130"/>
      <c r="EF734" s="130"/>
      <c r="EG734" s="130"/>
      <c r="EH734" s="130"/>
      <c r="EI734" s="130"/>
      <c r="EJ734" s="130"/>
      <c r="EK734" s="130"/>
      <c r="EL734" s="130"/>
      <c r="EM734" s="130"/>
      <c r="EN734" s="130"/>
      <c r="EO734" s="130"/>
      <c r="EP734" s="30"/>
      <c r="EQ734" s="30"/>
      <c r="ER734" s="30"/>
      <c r="ES734" s="30"/>
      <c r="ET734" s="30"/>
      <c r="EU734" s="30"/>
      <c r="EV734" s="30"/>
      <c r="EW734" s="30"/>
      <c r="EX734" s="30"/>
      <c r="EY734" s="135"/>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c r="JW734" s="30"/>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30"/>
      <c r="KX734" s="30"/>
      <c r="KY734" s="30"/>
      <c r="KZ734" s="30"/>
      <c r="LA734" s="30"/>
      <c r="LB734" s="30"/>
      <c r="LC734" s="30"/>
      <c r="LD734" s="130"/>
      <c r="LE734" s="130"/>
      <c r="LF734" s="130"/>
      <c r="LG734" s="130"/>
      <c r="LH734" s="130"/>
      <c r="LI734" s="130"/>
      <c r="LJ734" s="130"/>
      <c r="LK734" s="130"/>
      <c r="LL734" s="130"/>
      <c r="LM734" s="130"/>
      <c r="LN734" s="130"/>
      <c r="LO734" s="130"/>
      <c r="LP734" s="130"/>
      <c r="LQ734" s="130"/>
      <c r="LR734" s="130"/>
      <c r="LS734" s="130"/>
      <c r="LT734" s="130"/>
      <c r="LU734" s="130"/>
      <c r="LV734" s="130"/>
      <c r="LW734" s="130"/>
      <c r="LX734" s="135"/>
      <c r="LY734" s="30"/>
      <c r="LZ734" s="30"/>
      <c r="MA734" s="30"/>
      <c r="MB734" s="30"/>
      <c r="MC734" s="30"/>
      <c r="MD734" s="30"/>
      <c r="ME734" s="30"/>
      <c r="MF734" s="30"/>
      <c r="MG734" s="30"/>
      <c r="MH734" s="30"/>
      <c r="MI734" s="30"/>
      <c r="MJ734" s="30"/>
      <c r="MK734" s="30"/>
      <c r="ML734" s="30"/>
      <c r="MM734" s="30"/>
      <c r="MN734" s="30"/>
      <c r="MO734" s="30"/>
      <c r="MP734" s="30"/>
      <c r="MQ734" s="30"/>
      <c r="MR734" s="30"/>
      <c r="MS734" s="30"/>
      <c r="MT734" s="30"/>
      <c r="MU734" s="30"/>
      <c r="MV734" s="30"/>
      <c r="MW734" s="30"/>
      <c r="MX734" s="30"/>
      <c r="MY734" s="30"/>
      <c r="MZ734" s="30"/>
      <c r="NA734" s="30"/>
      <c r="NB734" s="30"/>
      <c r="NC734" s="135"/>
      <c r="ND734" s="30"/>
      <c r="NE734" s="30"/>
      <c r="NF734" s="30"/>
      <c r="NG734" s="30"/>
      <c r="NH734" s="30"/>
      <c r="NI734" s="30"/>
      <c r="NJ734" s="30"/>
      <c r="NK734" s="30"/>
      <c r="NL734" s="30"/>
      <c r="NM734" s="30"/>
      <c r="NN734" s="30"/>
      <c r="NO734" s="30"/>
      <c r="NP734" s="30"/>
      <c r="NQ734" s="30"/>
      <c r="NR734" s="30"/>
      <c r="NS734" s="30"/>
      <c r="NT734" s="30"/>
      <c r="NU734" s="30"/>
      <c r="NV734" s="30"/>
      <c r="NW734" s="30"/>
      <c r="NX734" s="30"/>
      <c r="NY734" s="30"/>
      <c r="NZ734" s="30"/>
      <c r="OA734" s="30"/>
      <c r="OB734" s="30"/>
      <c r="OC734" s="30"/>
      <c r="OD734" s="30"/>
      <c r="OE734" s="30"/>
      <c r="OF734" s="30"/>
      <c r="OG734" s="30"/>
      <c r="OH734" s="30"/>
      <c r="OI734" s="30"/>
      <c r="OJ734" s="30"/>
      <c r="OK734" s="30"/>
      <c r="OL734" s="30"/>
      <c r="OM734" s="30">
        <f t="shared" si="2487"/>
        <v>1</v>
      </c>
      <c r="ON734" s="51"/>
    </row>
    <row r="735" spans="1:404" ht="75.75" hidden="1" customHeight="1">
      <c r="A735" s="310"/>
      <c r="B735" s="107">
        <v>186</v>
      </c>
      <c r="C735" s="99" t="s">
        <v>500</v>
      </c>
      <c r="D735" s="106" t="s">
        <v>0</v>
      </c>
      <c r="E735" s="24" t="s">
        <v>930</v>
      </c>
      <c r="F735" s="106" t="s">
        <v>2</v>
      </c>
      <c r="G735" s="14"/>
      <c r="H735" s="99" t="s">
        <v>930</v>
      </c>
      <c r="I735" s="57" t="s">
        <v>935</v>
      </c>
      <c r="J735" s="54"/>
      <c r="K735" s="30" t="s">
        <v>636</v>
      </c>
      <c r="L735" s="30" t="s">
        <v>637</v>
      </c>
      <c r="M735" s="29" t="s">
        <v>987</v>
      </c>
      <c r="N735" s="93" t="s">
        <v>639</v>
      </c>
      <c r="O735" s="301"/>
      <c r="P735" s="54"/>
      <c r="Q735" s="30"/>
      <c r="R735" s="30"/>
      <c r="S735" s="30"/>
      <c r="T735" s="30"/>
      <c r="U735" s="30"/>
      <c r="V735" s="30"/>
      <c r="W735" s="30"/>
      <c r="X735" s="30"/>
      <c r="Y735" s="30"/>
      <c r="Z735" s="30" t="s">
        <v>27</v>
      </c>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130"/>
      <c r="CP735" s="130"/>
      <c r="CQ735" s="130"/>
      <c r="CR735" s="130"/>
      <c r="CS735" s="130"/>
      <c r="CT735" s="130"/>
      <c r="CU735" s="130"/>
      <c r="CV735" s="130"/>
      <c r="CW735" s="130"/>
      <c r="CX735" s="130"/>
      <c r="CY735" s="30"/>
      <c r="CZ735" s="30"/>
      <c r="DA735" s="30"/>
      <c r="DB735" s="30"/>
      <c r="DC735" s="30"/>
      <c r="DD735" s="30"/>
      <c r="DE735" s="30"/>
      <c r="DF735" s="30"/>
      <c r="DG735" s="30"/>
      <c r="DH735" s="135"/>
      <c r="DI735" s="30"/>
      <c r="DJ735" s="30"/>
      <c r="DK735" s="30"/>
      <c r="DL735" s="30"/>
      <c r="DM735" s="30"/>
      <c r="DN735" s="30"/>
      <c r="DO735" s="30"/>
      <c r="DP735" s="30"/>
      <c r="DQ735" s="30"/>
      <c r="DR735" s="135"/>
      <c r="DS735" s="30"/>
      <c r="DT735" s="30"/>
      <c r="DU735" s="30"/>
      <c r="DV735" s="130"/>
      <c r="DW735" s="130"/>
      <c r="DX735" s="130"/>
      <c r="DY735" s="130"/>
      <c r="DZ735" s="130"/>
      <c r="EA735" s="130"/>
      <c r="EB735" s="130"/>
      <c r="EC735" s="130"/>
      <c r="ED735" s="130"/>
      <c r="EE735" s="130"/>
      <c r="EF735" s="130"/>
      <c r="EG735" s="130"/>
      <c r="EH735" s="130"/>
      <c r="EI735" s="130"/>
      <c r="EJ735" s="130"/>
      <c r="EK735" s="130"/>
      <c r="EL735" s="130"/>
      <c r="EM735" s="130"/>
      <c r="EN735" s="130"/>
      <c r="EO735" s="130"/>
      <c r="EP735" s="30"/>
      <c r="EQ735" s="30"/>
      <c r="ER735" s="30"/>
      <c r="ES735" s="30"/>
      <c r="ET735" s="30"/>
      <c r="EU735" s="30"/>
      <c r="EV735" s="30"/>
      <c r="EW735" s="30"/>
      <c r="EX735" s="30"/>
      <c r="EY735" s="135"/>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c r="JW735" s="30"/>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30"/>
      <c r="KX735" s="30"/>
      <c r="KY735" s="30"/>
      <c r="KZ735" s="30"/>
      <c r="LA735" s="30"/>
      <c r="LB735" s="30"/>
      <c r="LC735" s="30"/>
      <c r="LD735" s="130"/>
      <c r="LE735" s="130"/>
      <c r="LF735" s="130"/>
      <c r="LG735" s="130"/>
      <c r="LH735" s="130"/>
      <c r="LI735" s="130"/>
      <c r="LJ735" s="130"/>
      <c r="LK735" s="130"/>
      <c r="LL735" s="130"/>
      <c r="LM735" s="130"/>
      <c r="LN735" s="130"/>
      <c r="LO735" s="130"/>
      <c r="LP735" s="130"/>
      <c r="LQ735" s="130"/>
      <c r="LR735" s="130"/>
      <c r="LS735" s="130"/>
      <c r="LT735" s="130"/>
      <c r="LU735" s="130"/>
      <c r="LV735" s="130"/>
      <c r="LW735" s="130"/>
      <c r="LX735" s="135"/>
      <c r="LY735" s="30"/>
      <c r="LZ735" s="30"/>
      <c r="MA735" s="30"/>
      <c r="MB735" s="30"/>
      <c r="MC735" s="30"/>
      <c r="MD735" s="30"/>
      <c r="ME735" s="30"/>
      <c r="MF735" s="30"/>
      <c r="MG735" s="30"/>
      <c r="MH735" s="30"/>
      <c r="MI735" s="30"/>
      <c r="MJ735" s="30"/>
      <c r="MK735" s="30"/>
      <c r="ML735" s="30"/>
      <c r="MM735" s="30"/>
      <c r="MN735" s="30"/>
      <c r="MO735" s="30"/>
      <c r="MP735" s="30"/>
      <c r="MQ735" s="30"/>
      <c r="MR735" s="30"/>
      <c r="MS735" s="30"/>
      <c r="MT735" s="30"/>
      <c r="MU735" s="30"/>
      <c r="MV735" s="30"/>
      <c r="MW735" s="30"/>
      <c r="MX735" s="30"/>
      <c r="MY735" s="30"/>
      <c r="MZ735" s="30"/>
      <c r="NA735" s="30"/>
      <c r="NB735" s="30"/>
      <c r="NC735" s="135"/>
      <c r="ND735" s="30"/>
      <c r="NE735" s="30"/>
      <c r="NF735" s="30"/>
      <c r="NG735" s="30"/>
      <c r="NH735" s="30"/>
      <c r="NI735" s="30"/>
      <c r="NJ735" s="30"/>
      <c r="NK735" s="30"/>
      <c r="NL735" s="30"/>
      <c r="NM735" s="30"/>
      <c r="NN735" s="30"/>
      <c r="NO735" s="30"/>
      <c r="NP735" s="30"/>
      <c r="NQ735" s="30"/>
      <c r="NR735" s="30"/>
      <c r="NS735" s="30"/>
      <c r="NT735" s="30"/>
      <c r="NU735" s="30"/>
      <c r="NV735" s="30"/>
      <c r="NW735" s="30"/>
      <c r="NX735" s="30"/>
      <c r="NY735" s="30"/>
      <c r="NZ735" s="30"/>
      <c r="OA735" s="30"/>
      <c r="OB735" s="30"/>
      <c r="OC735" s="30"/>
      <c r="OD735" s="30"/>
      <c r="OE735" s="30"/>
      <c r="OF735" s="30"/>
      <c r="OG735" s="30"/>
      <c r="OH735" s="30"/>
      <c r="OI735" s="30"/>
      <c r="OJ735" s="30"/>
      <c r="OK735" s="30"/>
      <c r="OL735" s="30"/>
      <c r="OM735" s="30">
        <f t="shared" si="2487"/>
        <v>1</v>
      </c>
      <c r="ON735" s="51"/>
    </row>
    <row r="736" spans="1:404" ht="105.75" hidden="1" customHeight="1">
      <c r="A736" s="311"/>
      <c r="B736" s="107">
        <v>186</v>
      </c>
      <c r="C736" s="99" t="s">
        <v>500</v>
      </c>
      <c r="D736" s="106" t="s">
        <v>0</v>
      </c>
      <c r="E736" s="99" t="s">
        <v>506</v>
      </c>
      <c r="F736" s="106" t="s">
        <v>2</v>
      </c>
      <c r="G736" s="14"/>
      <c r="H736" s="99" t="s">
        <v>506</v>
      </c>
      <c r="I736" s="57" t="s">
        <v>934</v>
      </c>
      <c r="J736" s="54"/>
      <c r="K736" s="30" t="s">
        <v>636</v>
      </c>
      <c r="L736" s="30" t="s">
        <v>637</v>
      </c>
      <c r="M736" s="29" t="s">
        <v>987</v>
      </c>
      <c r="N736" s="93" t="s">
        <v>639</v>
      </c>
      <c r="O736" s="302"/>
      <c r="P736" s="54"/>
      <c r="Q736" s="30"/>
      <c r="R736" s="30"/>
      <c r="S736" s="30"/>
      <c r="T736" s="30"/>
      <c r="U736" s="30"/>
      <c r="V736" s="30"/>
      <c r="W736" s="30"/>
      <c r="X736" s="30"/>
      <c r="Y736" s="30"/>
      <c r="Z736" s="30"/>
      <c r="AA736" s="30" t="s">
        <v>27</v>
      </c>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130"/>
      <c r="CP736" s="130"/>
      <c r="CQ736" s="130"/>
      <c r="CR736" s="130"/>
      <c r="CS736" s="130"/>
      <c r="CT736" s="130"/>
      <c r="CU736" s="130"/>
      <c r="CV736" s="130"/>
      <c r="CW736" s="130"/>
      <c r="CX736" s="130"/>
      <c r="CY736" s="30"/>
      <c r="CZ736" s="30"/>
      <c r="DA736" s="30"/>
      <c r="DB736" s="30"/>
      <c r="DC736" s="30"/>
      <c r="DD736" s="30"/>
      <c r="DE736" s="30"/>
      <c r="DF736" s="30"/>
      <c r="DG736" s="30"/>
      <c r="DH736" s="135"/>
      <c r="DI736" s="30"/>
      <c r="DJ736" s="30"/>
      <c r="DK736" s="30"/>
      <c r="DL736" s="30"/>
      <c r="DM736" s="30"/>
      <c r="DN736" s="30"/>
      <c r="DO736" s="30"/>
      <c r="DP736" s="30"/>
      <c r="DQ736" s="30"/>
      <c r="DR736" s="135"/>
      <c r="DS736" s="30"/>
      <c r="DT736" s="30"/>
      <c r="DU736" s="30"/>
      <c r="DV736" s="130"/>
      <c r="DW736" s="130"/>
      <c r="DX736" s="130"/>
      <c r="DY736" s="130"/>
      <c r="DZ736" s="130"/>
      <c r="EA736" s="130"/>
      <c r="EB736" s="130"/>
      <c r="EC736" s="130"/>
      <c r="ED736" s="130"/>
      <c r="EE736" s="130"/>
      <c r="EF736" s="130"/>
      <c r="EG736" s="130"/>
      <c r="EH736" s="130"/>
      <c r="EI736" s="130"/>
      <c r="EJ736" s="130"/>
      <c r="EK736" s="130"/>
      <c r="EL736" s="130"/>
      <c r="EM736" s="130"/>
      <c r="EN736" s="130"/>
      <c r="EO736" s="130"/>
      <c r="EP736" s="30"/>
      <c r="EQ736" s="30"/>
      <c r="ER736" s="30"/>
      <c r="ES736" s="30"/>
      <c r="ET736" s="30"/>
      <c r="EU736" s="30"/>
      <c r="EV736" s="30"/>
      <c r="EW736" s="30"/>
      <c r="EX736" s="30"/>
      <c r="EY736" s="135"/>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c r="JW736" s="30"/>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30"/>
      <c r="KX736" s="30"/>
      <c r="KY736" s="30"/>
      <c r="KZ736" s="30"/>
      <c r="LA736" s="30"/>
      <c r="LB736" s="30"/>
      <c r="LC736" s="30"/>
      <c r="LD736" s="130"/>
      <c r="LE736" s="130"/>
      <c r="LF736" s="130"/>
      <c r="LG736" s="130"/>
      <c r="LH736" s="130"/>
      <c r="LI736" s="130"/>
      <c r="LJ736" s="130"/>
      <c r="LK736" s="130"/>
      <c r="LL736" s="130"/>
      <c r="LM736" s="130"/>
      <c r="LN736" s="130"/>
      <c r="LO736" s="130"/>
      <c r="LP736" s="130"/>
      <c r="LQ736" s="130"/>
      <c r="LR736" s="130"/>
      <c r="LS736" s="130"/>
      <c r="LT736" s="130"/>
      <c r="LU736" s="130"/>
      <c r="LV736" s="130"/>
      <c r="LW736" s="130"/>
      <c r="LX736" s="135"/>
      <c r="LY736" s="30"/>
      <c r="LZ736" s="30"/>
      <c r="MA736" s="30"/>
      <c r="MB736" s="30"/>
      <c r="MC736" s="30"/>
      <c r="MD736" s="30"/>
      <c r="ME736" s="30"/>
      <c r="MF736" s="30"/>
      <c r="MG736" s="30"/>
      <c r="MH736" s="30"/>
      <c r="MI736" s="30"/>
      <c r="MJ736" s="30"/>
      <c r="MK736" s="30"/>
      <c r="ML736" s="30"/>
      <c r="MM736" s="30"/>
      <c r="MN736" s="30"/>
      <c r="MO736" s="30"/>
      <c r="MP736" s="30"/>
      <c r="MQ736" s="30"/>
      <c r="MR736" s="30"/>
      <c r="MS736" s="30"/>
      <c r="MT736" s="30"/>
      <c r="MU736" s="30"/>
      <c r="MV736" s="30"/>
      <c r="MW736" s="30"/>
      <c r="MX736" s="30"/>
      <c r="MY736" s="30"/>
      <c r="MZ736" s="30"/>
      <c r="NA736" s="30"/>
      <c r="NB736" s="30"/>
      <c r="NC736" s="135"/>
      <c r="ND736" s="30"/>
      <c r="NE736" s="30"/>
      <c r="NF736" s="30"/>
      <c r="NG736" s="30"/>
      <c r="NH736" s="30"/>
      <c r="NI736" s="30"/>
      <c r="NJ736" s="30"/>
      <c r="NK736" s="30"/>
      <c r="NL736" s="30"/>
      <c r="NM736" s="30"/>
      <c r="NN736" s="30"/>
      <c r="NO736" s="30"/>
      <c r="NP736" s="30"/>
      <c r="NQ736" s="30"/>
      <c r="NR736" s="30"/>
      <c r="NS736" s="30"/>
      <c r="NT736" s="30"/>
      <c r="NU736" s="30"/>
      <c r="NV736" s="30"/>
      <c r="NW736" s="30"/>
      <c r="NX736" s="30"/>
      <c r="NY736" s="30"/>
      <c r="NZ736" s="30"/>
      <c r="OA736" s="30"/>
      <c r="OB736" s="30"/>
      <c r="OC736" s="30"/>
      <c r="OD736" s="30"/>
      <c r="OE736" s="30"/>
      <c r="OF736" s="30"/>
      <c r="OG736" s="30"/>
      <c r="OH736" s="30"/>
      <c r="OI736" s="30"/>
      <c r="OJ736" s="30"/>
      <c r="OK736" s="30"/>
      <c r="OL736" s="30"/>
      <c r="OM736" s="30">
        <f t="shared" si="2487"/>
        <v>1</v>
      </c>
      <c r="ON736" s="51"/>
    </row>
    <row r="737" spans="1:410" ht="37.5" hidden="1" customHeight="1">
      <c r="A737" s="317">
        <v>598</v>
      </c>
      <c r="B737" s="107">
        <v>187</v>
      </c>
      <c r="C737" s="99" t="s">
        <v>508</v>
      </c>
      <c r="D737" s="106" t="s">
        <v>0</v>
      </c>
      <c r="E737" s="24" t="s">
        <v>510</v>
      </c>
      <c r="F737" s="106" t="s">
        <v>2</v>
      </c>
      <c r="G737" s="14"/>
      <c r="H737" s="99" t="s">
        <v>510</v>
      </c>
      <c r="I737" s="57" t="s">
        <v>950</v>
      </c>
      <c r="J737" s="54"/>
      <c r="K737" s="30" t="s">
        <v>636</v>
      </c>
      <c r="L737" s="30" t="s">
        <v>957</v>
      </c>
      <c r="M737" s="29" t="s">
        <v>987</v>
      </c>
      <c r="N737" s="93" t="s">
        <v>639</v>
      </c>
      <c r="O737" s="300" t="s">
        <v>27</v>
      </c>
      <c r="P737" s="357">
        <v>11</v>
      </c>
      <c r="Q737" s="30" t="s">
        <v>27</v>
      </c>
      <c r="R737" s="30"/>
      <c r="S737" s="30"/>
      <c r="T737" s="30"/>
      <c r="U737" s="30"/>
      <c r="V737" s="30"/>
      <c r="W737" s="30"/>
      <c r="X737" s="30"/>
      <c r="Y737" s="30"/>
      <c r="Z737" s="30"/>
      <c r="AA737" s="30"/>
      <c r="AB737" s="152" t="s">
        <v>1068</v>
      </c>
      <c r="AC737" s="152" t="s">
        <v>1068</v>
      </c>
      <c r="AD737" s="152" t="s">
        <v>1068</v>
      </c>
      <c r="AE737" s="30">
        <v>2</v>
      </c>
      <c r="AF737" s="30">
        <v>1</v>
      </c>
      <c r="AG737" s="30">
        <v>2</v>
      </c>
      <c r="AH737" s="30">
        <v>2</v>
      </c>
      <c r="AI737" s="23">
        <v>1</v>
      </c>
      <c r="AJ737" s="23">
        <v>1</v>
      </c>
      <c r="AK737" s="30">
        <v>2</v>
      </c>
      <c r="AL737" s="30">
        <v>1</v>
      </c>
      <c r="AM737" s="30">
        <v>2</v>
      </c>
      <c r="AN737" s="30">
        <v>2</v>
      </c>
      <c r="AO737" s="30">
        <v>2</v>
      </c>
      <c r="AP737" s="23">
        <v>2</v>
      </c>
      <c r="AQ737" s="30">
        <v>2</v>
      </c>
      <c r="AR737" s="23">
        <v>1</v>
      </c>
      <c r="AS737" s="30">
        <v>2</v>
      </c>
      <c r="AT737" s="30">
        <v>2</v>
      </c>
      <c r="AU737" s="30">
        <v>2</v>
      </c>
      <c r="AV737" s="30">
        <v>2</v>
      </c>
      <c r="AW737" s="173">
        <f>COUNTIF(AE737:AV737,"2")</f>
        <v>13</v>
      </c>
      <c r="AX737" s="174">
        <f t="shared" ref="AX737" si="2524">AW737/(AW737+AY737+BA737+BC737)</f>
        <v>0.72222222222222221</v>
      </c>
      <c r="AY737" s="173">
        <f>COUNTIF(AE737:AV737,"1")</f>
        <v>5</v>
      </c>
      <c r="AZ737" s="174">
        <f t="shared" ref="AZ737" si="2525">AY737/(AW737+AY737+BA737+BC737)</f>
        <v>0.27777777777777779</v>
      </c>
      <c r="BA737" s="173">
        <f>COUNTIF(AE737:AV737,"0")</f>
        <v>0</v>
      </c>
      <c r="BB737" s="174">
        <f t="shared" ref="BB737" si="2526">BA737/(AW737+AY737+BA737+BC737)</f>
        <v>0</v>
      </c>
      <c r="BC737" s="173">
        <f>COUNTIF(AE737:AV737,"KĐG")</f>
        <v>0</v>
      </c>
      <c r="BD737" s="174">
        <f t="shared" ref="BD737" si="2527">BC737/(AW737+AY737+BA737+BC737)</f>
        <v>0</v>
      </c>
      <c r="BE737" s="175">
        <f t="shared" ref="BE737" si="2528">(((AW737*2)+(AY737*1)+(BA737*0)))/(AW737+AY737+BA737)</f>
        <v>1.7222222222222223</v>
      </c>
      <c r="BF737" s="169" t="str">
        <f t="shared" ref="BF737" si="2529">IF(BD737&gt;=50%,"KĐG",IF(BE737&gt;=1.6,"ĐMT",IF(BE737&gt;=1,"CCG","CĐ")))</f>
        <v>ĐMT</v>
      </c>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130"/>
      <c r="CP737" s="130"/>
      <c r="CQ737" s="130"/>
      <c r="CR737" s="130"/>
      <c r="CS737" s="130"/>
      <c r="CT737" s="130"/>
      <c r="CU737" s="130"/>
      <c r="CV737" s="130"/>
      <c r="CW737" s="130"/>
      <c r="CX737" s="130"/>
      <c r="CY737" s="30"/>
      <c r="CZ737" s="30"/>
      <c r="DA737" s="30"/>
      <c r="DB737" s="30"/>
      <c r="DC737" s="30"/>
      <c r="DD737" s="30"/>
      <c r="DE737" s="30"/>
      <c r="DF737" s="30"/>
      <c r="DG737" s="30"/>
      <c r="DH737" s="135"/>
      <c r="DI737" s="30"/>
      <c r="DJ737" s="30"/>
      <c r="DK737" s="30"/>
      <c r="DL737" s="30"/>
      <c r="DM737" s="30"/>
      <c r="DN737" s="30"/>
      <c r="DO737" s="30"/>
      <c r="DP737" s="30"/>
      <c r="DQ737" s="30"/>
      <c r="DR737" s="135"/>
      <c r="DS737" s="30"/>
      <c r="DT737" s="30"/>
      <c r="DU737" s="30"/>
      <c r="DV737" s="130"/>
      <c r="DW737" s="130"/>
      <c r="DX737" s="130"/>
      <c r="DY737" s="130"/>
      <c r="DZ737" s="130"/>
      <c r="EA737" s="130"/>
      <c r="EB737" s="130"/>
      <c r="EC737" s="130"/>
      <c r="ED737" s="130"/>
      <c r="EE737" s="130"/>
      <c r="EF737" s="130"/>
      <c r="EG737" s="130"/>
      <c r="EH737" s="130"/>
      <c r="EI737" s="130"/>
      <c r="EJ737" s="130"/>
      <c r="EK737" s="130"/>
      <c r="EL737" s="130"/>
      <c r="EM737" s="130"/>
      <c r="EN737" s="130"/>
      <c r="EO737" s="130"/>
      <c r="EP737" s="30"/>
      <c r="EQ737" s="30"/>
      <c r="ER737" s="30"/>
      <c r="ES737" s="30"/>
      <c r="ET737" s="30"/>
      <c r="EU737" s="30"/>
      <c r="EV737" s="30"/>
      <c r="EW737" s="30"/>
      <c r="EX737" s="30"/>
      <c r="EY737" s="135"/>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c r="JW737" s="30"/>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30"/>
      <c r="KX737" s="30"/>
      <c r="KY737" s="30"/>
      <c r="KZ737" s="30"/>
      <c r="LA737" s="30"/>
      <c r="LB737" s="30"/>
      <c r="LC737" s="30"/>
      <c r="LD737" s="130"/>
      <c r="LE737" s="130"/>
      <c r="LF737" s="130"/>
      <c r="LG737" s="130"/>
      <c r="LH737" s="130"/>
      <c r="LI737" s="130"/>
      <c r="LJ737" s="130"/>
      <c r="LK737" s="130"/>
      <c r="LL737" s="130"/>
      <c r="LM737" s="130"/>
      <c r="LN737" s="130"/>
      <c r="LO737" s="130"/>
      <c r="LP737" s="130"/>
      <c r="LQ737" s="130"/>
      <c r="LR737" s="130"/>
      <c r="LS737" s="130"/>
      <c r="LT737" s="130"/>
      <c r="LU737" s="130"/>
      <c r="LV737" s="130"/>
      <c r="LW737" s="130"/>
      <c r="LX737" s="135"/>
      <c r="LY737" s="30"/>
      <c r="LZ737" s="30"/>
      <c r="MA737" s="30"/>
      <c r="MB737" s="30"/>
      <c r="MC737" s="30"/>
      <c r="MD737" s="30"/>
      <c r="ME737" s="30"/>
      <c r="MF737" s="30"/>
      <c r="MG737" s="30"/>
      <c r="MH737" s="30"/>
      <c r="MI737" s="30"/>
      <c r="MJ737" s="30"/>
      <c r="MK737" s="30"/>
      <c r="ML737" s="30"/>
      <c r="MM737" s="30"/>
      <c r="MN737" s="30"/>
      <c r="MO737" s="30"/>
      <c r="MP737" s="30"/>
      <c r="MQ737" s="30"/>
      <c r="MR737" s="30"/>
      <c r="MS737" s="30"/>
      <c r="MT737" s="30"/>
      <c r="MU737" s="30"/>
      <c r="MV737" s="30"/>
      <c r="MW737" s="30"/>
      <c r="MX737" s="30"/>
      <c r="MY737" s="30"/>
      <c r="MZ737" s="30"/>
      <c r="NA737" s="30"/>
      <c r="NB737" s="30"/>
      <c r="NC737" s="135"/>
      <c r="ND737" s="30"/>
      <c r="NE737" s="30"/>
      <c r="NF737" s="30"/>
      <c r="NG737" s="30"/>
      <c r="NH737" s="30"/>
      <c r="NI737" s="30"/>
      <c r="NJ737" s="30"/>
      <c r="NK737" s="30"/>
      <c r="NL737" s="30"/>
      <c r="NM737" s="30"/>
      <c r="NN737" s="30"/>
      <c r="NO737" s="30"/>
      <c r="NP737" s="30"/>
      <c r="NQ737" s="30"/>
      <c r="NR737" s="30"/>
      <c r="NS737" s="30"/>
      <c r="NT737" s="30"/>
      <c r="NU737" s="30"/>
      <c r="NV737" s="30"/>
      <c r="NW737" s="30"/>
      <c r="NX737" s="30"/>
      <c r="NY737" s="30"/>
      <c r="NZ737" s="30"/>
      <c r="OA737" s="30"/>
      <c r="OB737" s="30"/>
      <c r="OC737" s="30"/>
      <c r="OD737" s="30"/>
      <c r="OE737" s="30"/>
      <c r="OF737" s="30"/>
      <c r="OG737" s="30"/>
      <c r="OH737" s="30"/>
      <c r="OI737" s="30"/>
      <c r="OJ737" s="30"/>
      <c r="OK737" s="30"/>
      <c r="OL737" s="30"/>
      <c r="OM737" s="30">
        <f t="shared" si="2487"/>
        <v>1</v>
      </c>
      <c r="ON737" s="121"/>
    </row>
    <row r="738" spans="1:410" ht="30.75" hidden="1" customHeight="1">
      <c r="A738" s="317"/>
      <c r="B738" s="107">
        <v>187</v>
      </c>
      <c r="C738" s="99" t="s">
        <v>508</v>
      </c>
      <c r="D738" s="106" t="s">
        <v>0</v>
      </c>
      <c r="E738" s="24" t="s">
        <v>511</v>
      </c>
      <c r="F738" s="106" t="s">
        <v>2</v>
      </c>
      <c r="G738" s="14"/>
      <c r="H738" s="99" t="s">
        <v>511</v>
      </c>
      <c r="I738" s="57" t="s">
        <v>1181</v>
      </c>
      <c r="J738" s="54"/>
      <c r="K738" s="30" t="s">
        <v>636</v>
      </c>
      <c r="L738" s="30" t="s">
        <v>957</v>
      </c>
      <c r="M738" s="29" t="s">
        <v>987</v>
      </c>
      <c r="N738" s="93" t="s">
        <v>639</v>
      </c>
      <c r="O738" s="301"/>
      <c r="P738" s="357"/>
      <c r="Q738" s="30"/>
      <c r="R738" s="30" t="s">
        <v>27</v>
      </c>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152" t="s">
        <v>1068</v>
      </c>
      <c r="BH738" s="152" t="s">
        <v>1068</v>
      </c>
      <c r="BI738" s="152" t="s">
        <v>1068</v>
      </c>
      <c r="BJ738" s="30">
        <v>2</v>
      </c>
      <c r="BK738" s="30">
        <v>2</v>
      </c>
      <c r="BL738" s="30">
        <v>2</v>
      </c>
      <c r="BM738" s="30">
        <v>2</v>
      </c>
      <c r="BN738" s="23">
        <v>1</v>
      </c>
      <c r="BO738" s="23">
        <v>1</v>
      </c>
      <c r="BP738" s="30">
        <v>2</v>
      </c>
      <c r="BQ738" s="30">
        <v>1</v>
      </c>
      <c r="BR738" s="30">
        <v>2</v>
      </c>
      <c r="BS738" s="30">
        <v>2</v>
      </c>
      <c r="BT738" s="30">
        <v>2</v>
      </c>
      <c r="BU738" s="23">
        <v>2</v>
      </c>
      <c r="BV738" s="30">
        <v>2</v>
      </c>
      <c r="BW738" s="23">
        <v>1</v>
      </c>
      <c r="BX738" s="30">
        <v>2</v>
      </c>
      <c r="BY738" s="30">
        <v>2</v>
      </c>
      <c r="BZ738" s="30">
        <v>2</v>
      </c>
      <c r="CA738" s="30">
        <v>1</v>
      </c>
      <c r="CB738" s="30"/>
      <c r="CC738" s="185">
        <f>COUNTIF(BJ738:CA738,"2")</f>
        <v>13</v>
      </c>
      <c r="CD738" s="186">
        <f t="shared" ref="CD738" si="2530">CC738/(CC738+CE738+CG738+CI738)</f>
        <v>0.72222222222222221</v>
      </c>
      <c r="CE738" s="185">
        <f>COUNTIF(BJ738:CA738,"1")</f>
        <v>5</v>
      </c>
      <c r="CF738" s="186">
        <f t="shared" ref="CF738" si="2531">CE738/(CC738+CE738+CG738+CI738)</f>
        <v>0.27777777777777779</v>
      </c>
      <c r="CG738" s="185">
        <f>COUNTIF(BJ738:CA738,"0")</f>
        <v>0</v>
      </c>
      <c r="CH738" s="186">
        <f t="shared" ref="CH738" si="2532">CG738/(CC738+CE738+CG738+CI738)</f>
        <v>0</v>
      </c>
      <c r="CI738" s="185">
        <f>COUNTIF(BJ738:CA738,"KĐG")</f>
        <v>0</v>
      </c>
      <c r="CJ738" s="186">
        <f t="shared" ref="CJ738" si="2533">CI738/(CC738+CE738+CG738+CI738)</f>
        <v>0</v>
      </c>
      <c r="CK738" s="187">
        <f t="shared" ref="CK738" si="2534">(((CC738*2)+(CE738*1)+(CG738*0)))/(CC738+CE738+CG738)</f>
        <v>1.7222222222222223</v>
      </c>
      <c r="CL738" s="169" t="str">
        <f t="shared" ref="CL738" si="2535">IF(CJ738&gt;=50%,"KĐG",IF(CK738&gt;=1.6,"ĐMT",IF(CK738&gt;=1,"CCG","CĐ")))</f>
        <v>ĐMT</v>
      </c>
      <c r="CM738" s="30"/>
      <c r="CN738" s="30"/>
      <c r="CO738" s="130"/>
      <c r="CP738" s="130"/>
      <c r="CQ738" s="130"/>
      <c r="CR738" s="130"/>
      <c r="CS738" s="130"/>
      <c r="CT738" s="130"/>
      <c r="CU738" s="130"/>
      <c r="CV738" s="130"/>
      <c r="CW738" s="130"/>
      <c r="CX738" s="130"/>
      <c r="CY738" s="30"/>
      <c r="CZ738" s="30"/>
      <c r="DA738" s="30"/>
      <c r="DB738" s="30"/>
      <c r="DC738" s="30"/>
      <c r="DD738" s="30"/>
      <c r="DE738" s="30"/>
      <c r="DF738" s="30"/>
      <c r="DG738" s="30"/>
      <c r="DH738" s="135"/>
      <c r="DI738" s="30"/>
      <c r="DJ738" s="30"/>
      <c r="DK738" s="30"/>
      <c r="DL738" s="30"/>
      <c r="DM738" s="30"/>
      <c r="DN738" s="30"/>
      <c r="DO738" s="30"/>
      <c r="DP738" s="30"/>
      <c r="DQ738" s="30"/>
      <c r="DR738" s="135"/>
      <c r="DS738" s="30"/>
      <c r="DT738" s="30"/>
      <c r="DU738" s="30"/>
      <c r="DV738" s="130"/>
      <c r="DW738" s="130"/>
      <c r="DX738" s="130"/>
      <c r="DY738" s="130"/>
      <c r="DZ738" s="130"/>
      <c r="EA738" s="130"/>
      <c r="EB738" s="130"/>
      <c r="EC738" s="130"/>
      <c r="ED738" s="130"/>
      <c r="EE738" s="130"/>
      <c r="EF738" s="130"/>
      <c r="EG738" s="130"/>
      <c r="EH738" s="130"/>
      <c r="EI738" s="130"/>
      <c r="EJ738" s="130"/>
      <c r="EK738" s="130"/>
      <c r="EL738" s="130"/>
      <c r="EM738" s="130"/>
      <c r="EN738" s="130"/>
      <c r="EO738" s="130"/>
      <c r="EP738" s="30"/>
      <c r="EQ738" s="30"/>
      <c r="ER738" s="30"/>
      <c r="ES738" s="30"/>
      <c r="ET738" s="30"/>
      <c r="EU738" s="30"/>
      <c r="EV738" s="30"/>
      <c r="EW738" s="30"/>
      <c r="EX738" s="30"/>
      <c r="EY738" s="135"/>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c r="JW738" s="30"/>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30"/>
      <c r="KX738" s="30"/>
      <c r="KY738" s="30"/>
      <c r="KZ738" s="30"/>
      <c r="LA738" s="30"/>
      <c r="LB738" s="30"/>
      <c r="LC738" s="30"/>
      <c r="LD738" s="130"/>
      <c r="LE738" s="130"/>
      <c r="LF738" s="130"/>
      <c r="LG738" s="130"/>
      <c r="LH738" s="130"/>
      <c r="LI738" s="130"/>
      <c r="LJ738" s="130"/>
      <c r="LK738" s="130"/>
      <c r="LL738" s="130"/>
      <c r="LM738" s="130"/>
      <c r="LN738" s="130"/>
      <c r="LO738" s="130"/>
      <c r="LP738" s="130"/>
      <c r="LQ738" s="130"/>
      <c r="LR738" s="130"/>
      <c r="LS738" s="130"/>
      <c r="LT738" s="130"/>
      <c r="LU738" s="130"/>
      <c r="LV738" s="130"/>
      <c r="LW738" s="130"/>
      <c r="LX738" s="135"/>
      <c r="LY738" s="30"/>
      <c r="LZ738" s="30"/>
      <c r="MA738" s="30"/>
      <c r="MB738" s="30"/>
      <c r="MC738" s="30"/>
      <c r="MD738" s="30"/>
      <c r="ME738" s="30"/>
      <c r="MF738" s="30"/>
      <c r="MG738" s="30"/>
      <c r="MH738" s="30"/>
      <c r="MI738" s="30"/>
      <c r="MJ738" s="30"/>
      <c r="MK738" s="30"/>
      <c r="ML738" s="30"/>
      <c r="MM738" s="30"/>
      <c r="MN738" s="30"/>
      <c r="MO738" s="30"/>
      <c r="MP738" s="30"/>
      <c r="MQ738" s="30"/>
      <c r="MR738" s="30"/>
      <c r="MS738" s="30"/>
      <c r="MT738" s="30"/>
      <c r="MU738" s="30"/>
      <c r="MV738" s="30"/>
      <c r="MW738" s="30"/>
      <c r="MX738" s="30"/>
      <c r="MY738" s="30"/>
      <c r="MZ738" s="30"/>
      <c r="NA738" s="30"/>
      <c r="NB738" s="30"/>
      <c r="NC738" s="135"/>
      <c r="ND738" s="30"/>
      <c r="NE738" s="30"/>
      <c r="NF738" s="30"/>
      <c r="NG738" s="30"/>
      <c r="NH738" s="30"/>
      <c r="NI738" s="30"/>
      <c r="NJ738" s="30"/>
      <c r="NK738" s="30"/>
      <c r="NL738" s="30"/>
      <c r="NM738" s="30"/>
      <c r="NN738" s="30"/>
      <c r="NO738" s="30"/>
      <c r="NP738" s="30"/>
      <c r="NQ738" s="30"/>
      <c r="NR738" s="30"/>
      <c r="NS738" s="30"/>
      <c r="NT738" s="30"/>
      <c r="NU738" s="30"/>
      <c r="NV738" s="30"/>
      <c r="NW738" s="30"/>
      <c r="NX738" s="30"/>
      <c r="NY738" s="30"/>
      <c r="NZ738" s="30"/>
      <c r="OA738" s="30"/>
      <c r="OB738" s="30"/>
      <c r="OC738" s="30"/>
      <c r="OD738" s="30"/>
      <c r="OE738" s="30"/>
      <c r="OF738" s="30"/>
      <c r="OG738" s="30"/>
      <c r="OH738" s="30"/>
      <c r="OI738" s="30"/>
      <c r="OJ738" s="30"/>
      <c r="OK738" s="30"/>
      <c r="OL738" s="30"/>
      <c r="OM738" s="30">
        <f t="shared" si="2487"/>
        <v>1</v>
      </c>
      <c r="ON738" s="51"/>
    </row>
    <row r="739" spans="1:410" ht="41.25" hidden="1" customHeight="1">
      <c r="A739" s="317"/>
      <c r="B739" s="107">
        <v>187</v>
      </c>
      <c r="C739" s="99" t="s">
        <v>508</v>
      </c>
      <c r="D739" s="106" t="s">
        <v>0</v>
      </c>
      <c r="E739" s="24" t="s">
        <v>509</v>
      </c>
      <c r="F739" s="106" t="s">
        <v>2</v>
      </c>
      <c r="G739" s="29"/>
      <c r="H739" s="99" t="s">
        <v>509</v>
      </c>
      <c r="I739" s="57" t="s">
        <v>956</v>
      </c>
      <c r="J739" s="54"/>
      <c r="K739" s="30" t="s">
        <v>636</v>
      </c>
      <c r="L739" s="30" t="s">
        <v>957</v>
      </c>
      <c r="M739" s="29" t="s">
        <v>987</v>
      </c>
      <c r="N739" s="93" t="s">
        <v>639</v>
      </c>
      <c r="O739" s="301"/>
      <c r="P739" s="357"/>
      <c r="Q739" s="30"/>
      <c r="R739" s="30"/>
      <c r="S739" s="30" t="s">
        <v>27</v>
      </c>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152" t="s">
        <v>1068</v>
      </c>
      <c r="CN739" s="152" t="s">
        <v>1068</v>
      </c>
      <c r="CO739" s="152" t="s">
        <v>1068</v>
      </c>
      <c r="CP739" s="30">
        <v>1</v>
      </c>
      <c r="CQ739" s="30">
        <v>2</v>
      </c>
      <c r="CR739" s="30">
        <v>2</v>
      </c>
      <c r="CS739" s="30">
        <v>2</v>
      </c>
      <c r="CT739" s="23">
        <v>1</v>
      </c>
      <c r="CU739" s="23">
        <v>2</v>
      </c>
      <c r="CV739" s="30">
        <v>2</v>
      </c>
      <c r="CW739" s="30">
        <v>1</v>
      </c>
      <c r="CX739" s="30">
        <v>2</v>
      </c>
      <c r="CY739" s="30">
        <v>2</v>
      </c>
      <c r="CZ739" s="30">
        <v>2</v>
      </c>
      <c r="DA739" s="23">
        <v>2</v>
      </c>
      <c r="DB739" s="30">
        <v>2</v>
      </c>
      <c r="DC739" s="23">
        <v>1</v>
      </c>
      <c r="DD739" s="30">
        <v>2</v>
      </c>
      <c r="DE739" s="30">
        <v>2</v>
      </c>
      <c r="DF739" s="30">
        <v>2</v>
      </c>
      <c r="DG739" s="30"/>
      <c r="DH739" s="201">
        <f>COUNTIF(CP739:DG739,"2")</f>
        <v>13</v>
      </c>
      <c r="DI739" s="198">
        <f t="shared" ref="DI739" si="2536">DH739/(DH739+DJ739+DL739+DN739)</f>
        <v>0.76470588235294112</v>
      </c>
      <c r="DJ739" s="201">
        <f>COUNTIF(CP739:DG739,"1")</f>
        <v>4</v>
      </c>
      <c r="DK739" s="198">
        <f t="shared" ref="DK739" si="2537">DJ739/(DH739+DJ739+DL739+DN739)</f>
        <v>0.23529411764705882</v>
      </c>
      <c r="DL739" s="201">
        <f>COUNTIF(CP739:DG739,"0")</f>
        <v>0</v>
      </c>
      <c r="DM739" s="198">
        <f t="shared" ref="DM739" si="2538">DL739/(DH739+DJ739+DL739+DN739)</f>
        <v>0</v>
      </c>
      <c r="DN739" s="201">
        <f>COUNTIF(CP739:DG739,"KĐG")</f>
        <v>0</v>
      </c>
      <c r="DO739" s="198">
        <f t="shared" ref="DO739" si="2539">DN739/(DH739+DJ739+DL739+DN739)</f>
        <v>0</v>
      </c>
      <c r="DP739" s="199">
        <f t="shared" ref="DP739" si="2540">(((DH739*2)+(DJ739*1)+(DL739*0)))/(DH739+DJ739+DL739)</f>
        <v>1.7647058823529411</v>
      </c>
      <c r="DQ739" s="169" t="str">
        <f t="shared" ref="DQ739" si="2541">IF(DO739&gt;=50%,"KĐG",IF(DP739&gt;=1.6,"ĐMT",IF(DP739&gt;=1,"CCG","CĐ")))</f>
        <v>ĐMT</v>
      </c>
      <c r="DR739" s="135"/>
      <c r="DS739" s="30"/>
      <c r="DT739" s="30"/>
      <c r="DU739" s="30"/>
      <c r="DV739" s="130"/>
      <c r="DW739" s="130"/>
      <c r="DX739" s="130"/>
      <c r="DY739" s="130"/>
      <c r="DZ739" s="130"/>
      <c r="EA739" s="130"/>
      <c r="EB739" s="130"/>
      <c r="EC739" s="130"/>
      <c r="ED739" s="130"/>
      <c r="EE739" s="130"/>
      <c r="EF739" s="130"/>
      <c r="EG739" s="130"/>
      <c r="EH739" s="130"/>
      <c r="EI739" s="130"/>
      <c r="EJ739" s="130"/>
      <c r="EK739" s="130"/>
      <c r="EL739" s="130"/>
      <c r="EM739" s="130"/>
      <c r="EN739" s="130"/>
      <c r="EO739" s="130"/>
      <c r="EP739" s="30"/>
      <c r="EQ739" s="30"/>
      <c r="ER739" s="30"/>
      <c r="ES739" s="30"/>
      <c r="ET739" s="30"/>
      <c r="EU739" s="30"/>
      <c r="EV739" s="30"/>
      <c r="EW739" s="30"/>
      <c r="EX739" s="30"/>
      <c r="EY739" s="135"/>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c r="JW739" s="30"/>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30"/>
      <c r="KX739" s="30"/>
      <c r="KY739" s="30"/>
      <c r="KZ739" s="30"/>
      <c r="LA739" s="30"/>
      <c r="LB739" s="30"/>
      <c r="LC739" s="30"/>
      <c r="LD739" s="130"/>
      <c r="LE739" s="130"/>
      <c r="LF739" s="130"/>
      <c r="LG739" s="130"/>
      <c r="LH739" s="130"/>
      <c r="LI739" s="130"/>
      <c r="LJ739" s="130"/>
      <c r="LK739" s="130"/>
      <c r="LL739" s="130"/>
      <c r="LM739" s="130"/>
      <c r="LN739" s="130"/>
      <c r="LO739" s="130"/>
      <c r="LP739" s="130"/>
      <c r="LQ739" s="130"/>
      <c r="LR739" s="130"/>
      <c r="LS739" s="130"/>
      <c r="LT739" s="130"/>
      <c r="LU739" s="130"/>
      <c r="LV739" s="130"/>
      <c r="LW739" s="130"/>
      <c r="LX739" s="135"/>
      <c r="LY739" s="30"/>
      <c r="LZ739" s="30"/>
      <c r="MA739" s="30"/>
      <c r="MB739" s="30"/>
      <c r="MC739" s="30"/>
      <c r="MD739" s="30"/>
      <c r="ME739" s="30"/>
      <c r="MF739" s="30"/>
      <c r="MG739" s="30"/>
      <c r="MH739" s="30"/>
      <c r="MI739" s="30"/>
      <c r="MJ739" s="30"/>
      <c r="MK739" s="30"/>
      <c r="ML739" s="30"/>
      <c r="MM739" s="30"/>
      <c r="MN739" s="30"/>
      <c r="MO739" s="30"/>
      <c r="MP739" s="30"/>
      <c r="MQ739" s="30"/>
      <c r="MR739" s="30"/>
      <c r="MS739" s="30"/>
      <c r="MT739" s="30"/>
      <c r="MU739" s="30"/>
      <c r="MV739" s="30"/>
      <c r="MW739" s="30"/>
      <c r="MX739" s="30"/>
      <c r="MY739" s="30"/>
      <c r="MZ739" s="30"/>
      <c r="NA739" s="30"/>
      <c r="NB739" s="30"/>
      <c r="NC739" s="135"/>
      <c r="ND739" s="30"/>
      <c r="NE739" s="30"/>
      <c r="NF739" s="30"/>
      <c r="NG739" s="30"/>
      <c r="NH739" s="30"/>
      <c r="NI739" s="30"/>
      <c r="NJ739" s="30"/>
      <c r="NK739" s="30"/>
      <c r="NL739" s="30"/>
      <c r="NM739" s="30"/>
      <c r="NN739" s="30"/>
      <c r="NO739" s="30"/>
      <c r="NP739" s="30"/>
      <c r="NQ739" s="30"/>
      <c r="NR739" s="30"/>
      <c r="NS739" s="30"/>
      <c r="NT739" s="30"/>
      <c r="NU739" s="30"/>
      <c r="NV739" s="30"/>
      <c r="NW739" s="30"/>
      <c r="NX739" s="30"/>
      <c r="NY739" s="30"/>
      <c r="NZ739" s="30"/>
      <c r="OA739" s="30"/>
      <c r="OB739" s="30"/>
      <c r="OC739" s="30"/>
      <c r="OD739" s="30"/>
      <c r="OE739" s="30"/>
      <c r="OF739" s="30"/>
      <c r="OG739" s="30"/>
      <c r="OH739" s="30"/>
      <c r="OI739" s="30"/>
      <c r="OJ739" s="30"/>
      <c r="OK739" s="30"/>
      <c r="OL739" s="30"/>
      <c r="OM739" s="30">
        <f t="shared" si="2487"/>
        <v>1</v>
      </c>
      <c r="ON739" s="51"/>
    </row>
    <row r="740" spans="1:410" ht="28.5" hidden="1" customHeight="1">
      <c r="A740" s="317"/>
      <c r="B740" s="107">
        <v>187</v>
      </c>
      <c r="C740" s="99" t="s">
        <v>508</v>
      </c>
      <c r="D740" s="106" t="s">
        <v>0</v>
      </c>
      <c r="E740" s="24" t="s">
        <v>512</v>
      </c>
      <c r="F740" s="106" t="s">
        <v>2</v>
      </c>
      <c r="G740" s="14"/>
      <c r="H740" s="99" t="s">
        <v>512</v>
      </c>
      <c r="I740" s="57" t="s">
        <v>1242</v>
      </c>
      <c r="J740" s="54"/>
      <c r="K740" s="30" t="s">
        <v>636</v>
      </c>
      <c r="L740" s="30" t="s">
        <v>957</v>
      </c>
      <c r="M740" s="29" t="s">
        <v>987</v>
      </c>
      <c r="N740" s="93" t="s">
        <v>639</v>
      </c>
      <c r="O740" s="301"/>
      <c r="P740" s="357"/>
      <c r="Q740" s="30"/>
      <c r="R740" s="30"/>
      <c r="S740" s="30"/>
      <c r="T740" s="30" t="s">
        <v>27</v>
      </c>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130"/>
      <c r="CP740" s="130"/>
      <c r="CQ740" s="130"/>
      <c r="CR740" s="130"/>
      <c r="CS740" s="130"/>
      <c r="CT740" s="130"/>
      <c r="CU740" s="130"/>
      <c r="CV740" s="130"/>
      <c r="CW740" s="130"/>
      <c r="CX740" s="130"/>
      <c r="CY740" s="30"/>
      <c r="CZ740" s="30"/>
      <c r="DA740" s="30"/>
      <c r="DB740" s="30"/>
      <c r="DC740" s="30"/>
      <c r="DD740" s="30"/>
      <c r="DE740" s="30"/>
      <c r="DF740" s="30"/>
      <c r="DG740" s="30"/>
      <c r="DH740" s="135"/>
      <c r="DI740" s="30"/>
      <c r="DJ740" s="30"/>
      <c r="DK740" s="30"/>
      <c r="DL740" s="30"/>
      <c r="DM740" s="30"/>
      <c r="DN740" s="30"/>
      <c r="DO740" s="30"/>
      <c r="DP740" s="30"/>
      <c r="DQ740" s="30"/>
      <c r="DR740" s="152" t="s">
        <v>1068</v>
      </c>
      <c r="DS740" s="152" t="s">
        <v>1068</v>
      </c>
      <c r="DT740" s="152" t="s">
        <v>1068</v>
      </c>
      <c r="DU740" s="152" t="s">
        <v>1068</v>
      </c>
      <c r="DV740" s="152" t="s">
        <v>1068</v>
      </c>
      <c r="DW740" s="30">
        <v>2</v>
      </c>
      <c r="DX740" s="30">
        <v>2</v>
      </c>
      <c r="DY740" s="30">
        <v>2</v>
      </c>
      <c r="DZ740" s="30">
        <v>2</v>
      </c>
      <c r="EA740" s="23">
        <v>1</v>
      </c>
      <c r="EB740" s="23">
        <v>1</v>
      </c>
      <c r="EC740" s="30">
        <v>2</v>
      </c>
      <c r="ED740" s="30">
        <v>2</v>
      </c>
      <c r="EE740" s="30">
        <v>2</v>
      </c>
      <c r="EF740" s="30">
        <v>2</v>
      </c>
      <c r="EG740" s="30">
        <v>2</v>
      </c>
      <c r="EH740" s="23">
        <v>2</v>
      </c>
      <c r="EI740" s="30">
        <v>2</v>
      </c>
      <c r="EJ740" s="23">
        <v>1</v>
      </c>
      <c r="EK740" s="30">
        <v>2</v>
      </c>
      <c r="EL740" s="30">
        <v>2</v>
      </c>
      <c r="EM740" s="30">
        <v>2</v>
      </c>
      <c r="EN740" s="30"/>
      <c r="EO740" s="208">
        <f>COUNTIF(DW740:EN740,"2")</f>
        <v>14</v>
      </c>
      <c r="EP740" s="207">
        <f t="shared" ref="EP740" si="2542">EO740/(EO740+EQ740+ES740+EU740)</f>
        <v>0.82352941176470584</v>
      </c>
      <c r="EQ740" s="208">
        <f>COUNTIF(DW740:EN740,"1")</f>
        <v>3</v>
      </c>
      <c r="ER740" s="207">
        <f t="shared" ref="ER740" si="2543">EQ740/(EO740+EQ740+ES740+EU740)</f>
        <v>0.17647058823529413</v>
      </c>
      <c r="ES740" s="208">
        <f>COUNTIF(DW740:EN740,"0")</f>
        <v>0</v>
      </c>
      <c r="ET740" s="207">
        <f t="shared" ref="ET740" si="2544">ES740/(EO740+EQ740+ES740+EU740)</f>
        <v>0</v>
      </c>
      <c r="EU740" s="208">
        <f>COUNTIF(DW740:EN740,"KĐG")</f>
        <v>0</v>
      </c>
      <c r="EV740" s="207">
        <f t="shared" ref="EV740" si="2545">EU740/(EO740+EQ740+ES740+EU740)</f>
        <v>0</v>
      </c>
      <c r="EW740" s="209">
        <f t="shared" ref="EW740" si="2546">(((EO740*2)+(EQ740*1)+(ES740*0)))/(EO740+EQ740+ES740)</f>
        <v>1.8235294117647058</v>
      </c>
      <c r="EX740" s="169" t="str">
        <f t="shared" ref="EX740" si="2547">IF(EV740&gt;=50%,"KĐG",IF(EW740&gt;=1.6,"ĐMT",IF(EW740&gt;=1,"CCG","CĐ")))</f>
        <v>ĐMT</v>
      </c>
      <c r="EY740" s="135"/>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c r="JW740" s="3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130"/>
      <c r="LE740" s="130"/>
      <c r="LF740" s="130"/>
      <c r="LG740" s="130"/>
      <c r="LH740" s="130"/>
      <c r="LI740" s="130"/>
      <c r="LJ740" s="130"/>
      <c r="LK740" s="130"/>
      <c r="LL740" s="130"/>
      <c r="LM740" s="130"/>
      <c r="LN740" s="130"/>
      <c r="LO740" s="130"/>
      <c r="LP740" s="130"/>
      <c r="LQ740" s="130"/>
      <c r="LR740" s="130"/>
      <c r="LS740" s="130"/>
      <c r="LT740" s="130"/>
      <c r="LU740" s="130"/>
      <c r="LV740" s="130"/>
      <c r="LW740" s="130"/>
      <c r="LX740" s="135"/>
      <c r="LY740" s="30"/>
      <c r="LZ740" s="30"/>
      <c r="MA740" s="30"/>
      <c r="MB740" s="30"/>
      <c r="MC740" s="30"/>
      <c r="MD740" s="30"/>
      <c r="ME740" s="30"/>
      <c r="MF740" s="30"/>
      <c r="MG740" s="30"/>
      <c r="MH740" s="30"/>
      <c r="MI740" s="30"/>
      <c r="MJ740" s="30"/>
      <c r="MK740" s="30"/>
      <c r="ML740" s="30"/>
      <c r="MM740" s="30"/>
      <c r="MN740" s="30"/>
      <c r="MO740" s="30"/>
      <c r="MP740" s="30"/>
      <c r="MQ740" s="30"/>
      <c r="MR740" s="30"/>
      <c r="MS740" s="30"/>
      <c r="MT740" s="30"/>
      <c r="MU740" s="30"/>
      <c r="MV740" s="30"/>
      <c r="MW740" s="30"/>
      <c r="MX740" s="30"/>
      <c r="MY740" s="30"/>
      <c r="MZ740" s="30"/>
      <c r="NA740" s="30"/>
      <c r="NB740" s="30"/>
      <c r="NC740" s="135"/>
      <c r="ND740" s="30"/>
      <c r="NE740" s="30"/>
      <c r="NF740" s="30"/>
      <c r="NG740" s="30"/>
      <c r="NH740" s="30"/>
      <c r="NI740" s="30"/>
      <c r="NJ740" s="30"/>
      <c r="NK740" s="30"/>
      <c r="NL740" s="30"/>
      <c r="NM740" s="30"/>
      <c r="NN740" s="30"/>
      <c r="NO740" s="30"/>
      <c r="NP740" s="30"/>
      <c r="NQ740" s="30"/>
      <c r="NR740" s="30"/>
      <c r="NS740" s="30"/>
      <c r="NT740" s="30"/>
      <c r="NU740" s="30"/>
      <c r="NV740" s="30"/>
      <c r="NW740" s="30"/>
      <c r="NX740" s="30"/>
      <c r="NY740" s="30"/>
      <c r="NZ740" s="30"/>
      <c r="OA740" s="30"/>
      <c r="OB740" s="30"/>
      <c r="OC740" s="30"/>
      <c r="OD740" s="30"/>
      <c r="OE740" s="30"/>
      <c r="OF740" s="30"/>
      <c r="OG740" s="30"/>
      <c r="OH740" s="30"/>
      <c r="OI740" s="30"/>
      <c r="OJ740" s="30"/>
      <c r="OK740" s="30"/>
      <c r="OL740" s="30"/>
      <c r="OM740" s="30">
        <f t="shared" si="2487"/>
        <v>1</v>
      </c>
      <c r="ON740" s="51"/>
    </row>
    <row r="741" spans="1:410" ht="27" hidden="1" customHeight="1">
      <c r="A741" s="317"/>
      <c r="B741" s="107">
        <v>187</v>
      </c>
      <c r="C741" s="99" t="s">
        <v>508</v>
      </c>
      <c r="D741" s="106" t="s">
        <v>0</v>
      </c>
      <c r="E741" s="99" t="s">
        <v>944</v>
      </c>
      <c r="F741" s="106" t="s">
        <v>2</v>
      </c>
      <c r="G741" s="106"/>
      <c r="H741" s="99" t="s">
        <v>944</v>
      </c>
      <c r="I741" s="57" t="s">
        <v>1281</v>
      </c>
      <c r="J741" s="105"/>
      <c r="K741" s="30" t="s">
        <v>636</v>
      </c>
      <c r="L741" s="30" t="s">
        <v>957</v>
      </c>
      <c r="M741" s="29" t="s">
        <v>987</v>
      </c>
      <c r="N741" s="93" t="s">
        <v>639</v>
      </c>
      <c r="O741" s="301"/>
      <c r="P741" s="357"/>
      <c r="Q741" s="30"/>
      <c r="R741" s="30"/>
      <c r="S741" s="30"/>
      <c r="T741" s="30"/>
      <c r="U741" s="30" t="s">
        <v>27</v>
      </c>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130"/>
      <c r="CP741" s="130"/>
      <c r="CQ741" s="130"/>
      <c r="CR741" s="130"/>
      <c r="CS741" s="130"/>
      <c r="CT741" s="130"/>
      <c r="CU741" s="130"/>
      <c r="CV741" s="130"/>
      <c r="CW741" s="130"/>
      <c r="CX741" s="130"/>
      <c r="CY741" s="30"/>
      <c r="CZ741" s="30"/>
      <c r="DA741" s="30"/>
      <c r="DB741" s="30"/>
      <c r="DC741" s="30"/>
      <c r="DD741" s="30"/>
      <c r="DE741" s="30"/>
      <c r="DF741" s="30"/>
      <c r="DG741" s="30"/>
      <c r="DH741" s="135"/>
      <c r="DI741" s="30"/>
      <c r="DJ741" s="30"/>
      <c r="DK741" s="30"/>
      <c r="DL741" s="30"/>
      <c r="DM741" s="30"/>
      <c r="DN741" s="30"/>
      <c r="DO741" s="30"/>
      <c r="DP741" s="30"/>
      <c r="DQ741" s="30"/>
      <c r="DR741" s="135"/>
      <c r="DS741" s="30"/>
      <c r="DT741" s="30"/>
      <c r="DU741" s="30"/>
      <c r="DV741" s="130"/>
      <c r="DW741" s="130"/>
      <c r="DX741" s="130"/>
      <c r="DY741" s="130"/>
      <c r="DZ741" s="130"/>
      <c r="EA741" s="130"/>
      <c r="EB741" s="130"/>
      <c r="EC741" s="130"/>
      <c r="ED741" s="130"/>
      <c r="EE741" s="130"/>
      <c r="EF741" s="130"/>
      <c r="EG741" s="130"/>
      <c r="EH741" s="130"/>
      <c r="EI741" s="130"/>
      <c r="EJ741" s="130"/>
      <c r="EK741" s="130"/>
      <c r="EL741" s="130"/>
      <c r="EM741" s="130"/>
      <c r="EN741" s="130"/>
      <c r="EO741" s="130"/>
      <c r="EP741" s="30"/>
      <c r="EQ741" s="30"/>
      <c r="ER741" s="30"/>
      <c r="ES741" s="30"/>
      <c r="ET741" s="30"/>
      <c r="EU741" s="30"/>
      <c r="EV741" s="30"/>
      <c r="EW741" s="30"/>
      <c r="EX741" s="30"/>
      <c r="EY741" s="152" t="s">
        <v>1068</v>
      </c>
      <c r="EZ741" s="152" t="s">
        <v>1068</v>
      </c>
      <c r="FA741" s="152" t="s">
        <v>1068</v>
      </c>
      <c r="FB741" s="30">
        <v>1</v>
      </c>
      <c r="FC741" s="30">
        <v>2</v>
      </c>
      <c r="FD741" s="30">
        <v>2</v>
      </c>
      <c r="FE741" s="30">
        <v>2</v>
      </c>
      <c r="FF741" s="23">
        <v>1</v>
      </c>
      <c r="FG741" s="23">
        <v>2</v>
      </c>
      <c r="FH741" s="30">
        <v>2</v>
      </c>
      <c r="FI741" s="30">
        <v>2</v>
      </c>
      <c r="FJ741" s="30">
        <v>2</v>
      </c>
      <c r="FK741" s="30">
        <v>2</v>
      </c>
      <c r="FL741" s="30">
        <v>2</v>
      </c>
      <c r="FM741" s="23">
        <v>2</v>
      </c>
      <c r="FN741" s="30">
        <v>2</v>
      </c>
      <c r="FO741" s="23">
        <v>1</v>
      </c>
      <c r="FP741" s="30">
        <v>2</v>
      </c>
      <c r="FQ741" s="30">
        <v>2</v>
      </c>
      <c r="FR741" s="30">
        <v>2</v>
      </c>
      <c r="FS741" s="30"/>
      <c r="FT741" s="214">
        <f>COUNTIF(FB741:FS741,"2")</f>
        <v>14</v>
      </c>
      <c r="FU741" s="215">
        <f t="shared" ref="FU741" si="2548">FT741/(FT741+FV741+FX741+FZ741)</f>
        <v>0.82352941176470584</v>
      </c>
      <c r="FV741" s="214">
        <f>COUNTIF(FB741:FS741,"1")</f>
        <v>3</v>
      </c>
      <c r="FW741" s="215">
        <f t="shared" ref="FW741" si="2549">FV741/(FT741+FV741+FX741+FZ741)</f>
        <v>0.17647058823529413</v>
      </c>
      <c r="FX741" s="214">
        <f>COUNTIF(FB741:FS741,"0")</f>
        <v>0</v>
      </c>
      <c r="FY741" s="215">
        <f t="shared" ref="FY741" si="2550">FX741/(FT741+FV741+FX741+FZ741)</f>
        <v>0</v>
      </c>
      <c r="FZ741" s="214">
        <f>COUNTIF(FB741:FS741,"KĐG")</f>
        <v>0</v>
      </c>
      <c r="GA741" s="215">
        <f t="shared" ref="GA741" si="2551">FZ741/(FT741+FV741+FX741+FZ741)</f>
        <v>0</v>
      </c>
      <c r="GB741" s="216">
        <f t="shared" ref="GB741" si="2552">(((FT741*2)+(FV741*1)+(FX741*0)))/(FT741+FV741+FX741)</f>
        <v>1.8235294117647058</v>
      </c>
      <c r="GC741" s="169" t="str">
        <f t="shared" ref="GC741" si="2553">IF(GA741&gt;=50%,"KĐG",IF(GB741&gt;=1.6,"ĐMT",IF(GB741&gt;=1,"CCG","CĐ")))</f>
        <v>ĐMT</v>
      </c>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c r="JW741" s="30"/>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130"/>
      <c r="LE741" s="130"/>
      <c r="LF741" s="130"/>
      <c r="LG741" s="130"/>
      <c r="LH741" s="130"/>
      <c r="LI741" s="130"/>
      <c r="LJ741" s="130"/>
      <c r="LK741" s="130"/>
      <c r="LL741" s="130"/>
      <c r="LM741" s="130"/>
      <c r="LN741" s="130"/>
      <c r="LO741" s="130"/>
      <c r="LP741" s="130"/>
      <c r="LQ741" s="130"/>
      <c r="LR741" s="130"/>
      <c r="LS741" s="130"/>
      <c r="LT741" s="130"/>
      <c r="LU741" s="130"/>
      <c r="LV741" s="130"/>
      <c r="LW741" s="130"/>
      <c r="LX741" s="135"/>
      <c r="LY741" s="30"/>
      <c r="LZ741" s="30"/>
      <c r="MA741" s="30"/>
      <c r="MB741" s="30"/>
      <c r="MC741" s="30"/>
      <c r="MD741" s="30"/>
      <c r="ME741" s="30"/>
      <c r="MF741" s="30"/>
      <c r="MG741" s="30"/>
      <c r="MH741" s="30"/>
      <c r="MI741" s="30"/>
      <c r="MJ741" s="30"/>
      <c r="MK741" s="30"/>
      <c r="ML741" s="30"/>
      <c r="MM741" s="30"/>
      <c r="MN741" s="30"/>
      <c r="MO741" s="30"/>
      <c r="MP741" s="30"/>
      <c r="MQ741" s="30"/>
      <c r="MR741" s="30"/>
      <c r="MS741" s="30"/>
      <c r="MT741" s="30"/>
      <c r="MU741" s="30"/>
      <c r="MV741" s="30"/>
      <c r="MW741" s="30"/>
      <c r="MX741" s="30"/>
      <c r="MY741" s="30"/>
      <c r="MZ741" s="30"/>
      <c r="NA741" s="30"/>
      <c r="NB741" s="30"/>
      <c r="NC741" s="135"/>
      <c r="ND741" s="30"/>
      <c r="NE741" s="30"/>
      <c r="NF741" s="30"/>
      <c r="NG741" s="30"/>
      <c r="NH741" s="30"/>
      <c r="NI741" s="30"/>
      <c r="NJ741" s="30"/>
      <c r="NK741" s="30"/>
      <c r="NL741" s="30"/>
      <c r="NM741" s="30"/>
      <c r="NN741" s="30"/>
      <c r="NO741" s="30"/>
      <c r="NP741" s="30"/>
      <c r="NQ741" s="30"/>
      <c r="NR741" s="30"/>
      <c r="NS741" s="30"/>
      <c r="NT741" s="30"/>
      <c r="NU741" s="30"/>
      <c r="NV741" s="30"/>
      <c r="NW741" s="30"/>
      <c r="NX741" s="30"/>
      <c r="NY741" s="30"/>
      <c r="NZ741" s="30"/>
      <c r="OA741" s="30"/>
      <c r="OB741" s="30"/>
      <c r="OC741" s="30"/>
      <c r="OD741" s="30"/>
      <c r="OE741" s="30"/>
      <c r="OF741" s="30"/>
      <c r="OG741" s="30"/>
      <c r="OH741" s="30"/>
      <c r="OI741" s="30"/>
      <c r="OJ741" s="30"/>
      <c r="OK741" s="30"/>
      <c r="OL741" s="30"/>
      <c r="OM741" s="30">
        <f t="shared" si="2487"/>
        <v>1</v>
      </c>
      <c r="ON741" s="107"/>
    </row>
    <row r="742" spans="1:410" ht="23.25" hidden="1" customHeight="1">
      <c r="A742" s="317"/>
      <c r="B742" s="107">
        <v>187</v>
      </c>
      <c r="C742" s="99" t="s">
        <v>508</v>
      </c>
      <c r="D742" s="106" t="s">
        <v>0</v>
      </c>
      <c r="E742" s="99" t="s">
        <v>945</v>
      </c>
      <c r="F742" s="106" t="s">
        <v>2</v>
      </c>
      <c r="G742" s="106"/>
      <c r="H742" s="99" t="s">
        <v>945</v>
      </c>
      <c r="I742" s="57" t="s">
        <v>1310</v>
      </c>
      <c r="J742" s="105"/>
      <c r="K742" s="30" t="s">
        <v>636</v>
      </c>
      <c r="L742" s="30" t="s">
        <v>957</v>
      </c>
      <c r="M742" s="29" t="s">
        <v>987</v>
      </c>
      <c r="N742" s="93" t="s">
        <v>639</v>
      </c>
      <c r="O742" s="301"/>
      <c r="P742" s="357"/>
      <c r="Q742" s="30"/>
      <c r="R742" s="30"/>
      <c r="S742" s="30"/>
      <c r="T742" s="30"/>
      <c r="U742" s="30"/>
      <c r="V742" s="30" t="s">
        <v>27</v>
      </c>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130"/>
      <c r="CP742" s="130"/>
      <c r="CQ742" s="130"/>
      <c r="CR742" s="130"/>
      <c r="CS742" s="130"/>
      <c r="CT742" s="130"/>
      <c r="CU742" s="130"/>
      <c r="CV742" s="130"/>
      <c r="CW742" s="130"/>
      <c r="CX742" s="130"/>
      <c r="CY742" s="30"/>
      <c r="CZ742" s="30"/>
      <c r="DA742" s="30"/>
      <c r="DB742" s="30"/>
      <c r="DC742" s="30"/>
      <c r="DD742" s="30"/>
      <c r="DE742" s="30"/>
      <c r="DF742" s="30"/>
      <c r="DG742" s="30"/>
      <c r="DH742" s="135"/>
      <c r="DI742" s="30"/>
      <c r="DJ742" s="30"/>
      <c r="DK742" s="30"/>
      <c r="DL742" s="30"/>
      <c r="DM742" s="30"/>
      <c r="DN742" s="30"/>
      <c r="DO742" s="30"/>
      <c r="DP742" s="30"/>
      <c r="DQ742" s="30"/>
      <c r="DR742" s="135"/>
      <c r="DS742" s="30"/>
      <c r="DT742" s="30"/>
      <c r="DU742" s="30"/>
      <c r="DV742" s="130"/>
      <c r="DW742" s="130"/>
      <c r="DX742" s="130"/>
      <c r="DY742" s="130"/>
      <c r="DZ742" s="130"/>
      <c r="EA742" s="130"/>
      <c r="EB742" s="130"/>
      <c r="EC742" s="130"/>
      <c r="ED742" s="130"/>
      <c r="EE742" s="130"/>
      <c r="EF742" s="130"/>
      <c r="EG742" s="130"/>
      <c r="EH742" s="130"/>
      <c r="EI742" s="130"/>
      <c r="EJ742" s="130"/>
      <c r="EK742" s="130"/>
      <c r="EL742" s="130"/>
      <c r="EM742" s="130"/>
      <c r="EN742" s="130"/>
      <c r="EO742" s="130"/>
      <c r="EP742" s="30"/>
      <c r="EQ742" s="30"/>
      <c r="ER742" s="30"/>
      <c r="ES742" s="30"/>
      <c r="ET742" s="30"/>
      <c r="EU742" s="30"/>
      <c r="EV742" s="30"/>
      <c r="EW742" s="30"/>
      <c r="EX742" s="30"/>
      <c r="EY742" s="135"/>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152" t="s">
        <v>1068</v>
      </c>
      <c r="GE742" s="152" t="s">
        <v>1068</v>
      </c>
      <c r="GF742" s="30">
        <v>2</v>
      </c>
      <c r="GG742" s="30">
        <v>1</v>
      </c>
      <c r="GH742" s="30">
        <v>2</v>
      </c>
      <c r="GI742" s="30">
        <v>2</v>
      </c>
      <c r="GJ742" s="23">
        <v>1</v>
      </c>
      <c r="GK742" s="23">
        <v>2</v>
      </c>
      <c r="GL742" s="30">
        <v>2</v>
      </c>
      <c r="GM742" s="30">
        <v>1</v>
      </c>
      <c r="GN742" s="30">
        <v>2</v>
      </c>
      <c r="GO742" s="30">
        <v>2</v>
      </c>
      <c r="GP742" s="30">
        <v>2</v>
      </c>
      <c r="GQ742" s="30">
        <v>2</v>
      </c>
      <c r="GR742" s="30">
        <v>2</v>
      </c>
      <c r="GS742" s="23">
        <v>1</v>
      </c>
      <c r="GT742" s="30">
        <v>2</v>
      </c>
      <c r="GU742" s="30">
        <v>2</v>
      </c>
      <c r="GV742" s="30">
        <v>2</v>
      </c>
      <c r="GW742" s="30"/>
      <c r="GX742" s="30">
        <v>2</v>
      </c>
      <c r="GY742" s="224">
        <f>COUNTIF(GF742:GX742,"2")</f>
        <v>14</v>
      </c>
      <c r="GZ742" s="225">
        <f t="shared" ref="GZ742" si="2554">GY742/(GY742+HA742+HC742+HE742)</f>
        <v>0.77777777777777779</v>
      </c>
      <c r="HA742" s="224">
        <f>COUNTIF(GG742:GX742,"1")</f>
        <v>4</v>
      </c>
      <c r="HB742" s="225">
        <f t="shared" ref="HB742" si="2555">HA742/(GY742+HA742+HC742+HE742)</f>
        <v>0.22222222222222221</v>
      </c>
      <c r="HC742" s="224">
        <f>COUNTIF(GG742:GX742,"0")</f>
        <v>0</v>
      </c>
      <c r="HD742" s="225">
        <f t="shared" ref="HD742" si="2556">HC742/(GY742+HA742+HC742+HE742)</f>
        <v>0</v>
      </c>
      <c r="HE742" s="224">
        <f>COUNTIF(GG742:GX742,"KĐG")</f>
        <v>0</v>
      </c>
      <c r="HF742" s="225">
        <f t="shared" ref="HF742" si="2557">HE742/(GY742+HA742+HC742+HE742)</f>
        <v>0</v>
      </c>
      <c r="HG742" s="226">
        <f t="shared" ref="HG742" si="2558">(((GY742*2)+(HA742*1)+(HC742*0)))/(GY742+HA742+HC742)</f>
        <v>1.7777777777777777</v>
      </c>
      <c r="HH742" s="169" t="str">
        <f t="shared" ref="HH742" si="2559">IF(HF742&gt;=50%,"KĐG",IF(HG742&gt;=1.6,"ĐMT",IF(HG742&gt;=1,"CCG","CĐ")))</f>
        <v>ĐMT</v>
      </c>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c r="JW742" s="30"/>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130"/>
      <c r="LE742" s="130"/>
      <c r="LF742" s="130"/>
      <c r="LG742" s="130"/>
      <c r="LH742" s="130"/>
      <c r="LI742" s="130"/>
      <c r="LJ742" s="130"/>
      <c r="LK742" s="130"/>
      <c r="LL742" s="130"/>
      <c r="LM742" s="130"/>
      <c r="LN742" s="130"/>
      <c r="LO742" s="130"/>
      <c r="LP742" s="130"/>
      <c r="LQ742" s="130"/>
      <c r="LR742" s="130"/>
      <c r="LS742" s="130"/>
      <c r="LT742" s="130"/>
      <c r="LU742" s="130"/>
      <c r="LV742" s="130"/>
      <c r="LW742" s="130"/>
      <c r="LX742" s="135"/>
      <c r="LY742" s="30"/>
      <c r="LZ742" s="30"/>
      <c r="MA742" s="30"/>
      <c r="MB742" s="30"/>
      <c r="MC742" s="30"/>
      <c r="MD742" s="30"/>
      <c r="ME742" s="30"/>
      <c r="MF742" s="30"/>
      <c r="MG742" s="30"/>
      <c r="MH742" s="30"/>
      <c r="MI742" s="30"/>
      <c r="MJ742" s="30"/>
      <c r="MK742" s="30"/>
      <c r="ML742" s="30"/>
      <c r="MM742" s="30"/>
      <c r="MN742" s="30"/>
      <c r="MO742" s="30"/>
      <c r="MP742" s="30"/>
      <c r="MQ742" s="30"/>
      <c r="MR742" s="30"/>
      <c r="MS742" s="30"/>
      <c r="MT742" s="30"/>
      <c r="MU742" s="30"/>
      <c r="MV742" s="30"/>
      <c r="MW742" s="30"/>
      <c r="MX742" s="30"/>
      <c r="MY742" s="30"/>
      <c r="MZ742" s="30"/>
      <c r="NA742" s="30"/>
      <c r="NB742" s="30"/>
      <c r="NC742" s="135"/>
      <c r="ND742" s="30"/>
      <c r="NE742" s="30"/>
      <c r="NF742" s="30"/>
      <c r="NG742" s="30"/>
      <c r="NH742" s="30"/>
      <c r="NI742" s="30"/>
      <c r="NJ742" s="30"/>
      <c r="NK742" s="30"/>
      <c r="NL742" s="30"/>
      <c r="NM742" s="30"/>
      <c r="NN742" s="30"/>
      <c r="NO742" s="30"/>
      <c r="NP742" s="30"/>
      <c r="NQ742" s="30"/>
      <c r="NR742" s="30"/>
      <c r="NS742" s="30"/>
      <c r="NT742" s="30"/>
      <c r="NU742" s="30"/>
      <c r="NV742" s="30"/>
      <c r="NW742" s="30"/>
      <c r="NX742" s="30"/>
      <c r="NY742" s="30"/>
      <c r="NZ742" s="30"/>
      <c r="OA742" s="30"/>
      <c r="OB742" s="30"/>
      <c r="OC742" s="30"/>
      <c r="OD742" s="30"/>
      <c r="OE742" s="30"/>
      <c r="OF742" s="30"/>
      <c r="OG742" s="30"/>
      <c r="OH742" s="30"/>
      <c r="OI742" s="30"/>
      <c r="OJ742" s="30"/>
      <c r="OK742" s="30"/>
      <c r="OL742" s="30"/>
      <c r="OM742" s="30">
        <f t="shared" si="2487"/>
        <v>1</v>
      </c>
      <c r="ON742" s="107"/>
    </row>
    <row r="743" spans="1:410" ht="31.5" customHeight="1">
      <c r="A743" s="317"/>
      <c r="B743" s="107">
        <v>187</v>
      </c>
      <c r="C743" s="99" t="s">
        <v>508</v>
      </c>
      <c r="D743" s="106" t="s">
        <v>0</v>
      </c>
      <c r="E743" s="99" t="s">
        <v>946</v>
      </c>
      <c r="F743" s="106" t="s">
        <v>2</v>
      </c>
      <c r="G743" s="106"/>
      <c r="H743" s="99" t="s">
        <v>946</v>
      </c>
      <c r="I743" s="57" t="s">
        <v>955</v>
      </c>
      <c r="J743" s="105"/>
      <c r="K743" s="30" t="s">
        <v>636</v>
      </c>
      <c r="L743" s="30" t="s">
        <v>957</v>
      </c>
      <c r="M743" s="29" t="s">
        <v>987</v>
      </c>
      <c r="N743" s="93" t="s">
        <v>639</v>
      </c>
      <c r="O743" s="301"/>
      <c r="P743" s="357"/>
      <c r="Q743" s="30"/>
      <c r="R743" s="30"/>
      <c r="S743" s="30"/>
      <c r="T743" s="30"/>
      <c r="U743" s="30"/>
      <c r="V743" s="30"/>
      <c r="W743" s="30" t="s">
        <v>27</v>
      </c>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130"/>
      <c r="CP743" s="130"/>
      <c r="CQ743" s="130"/>
      <c r="CR743" s="130"/>
      <c r="CS743" s="130"/>
      <c r="CT743" s="130"/>
      <c r="CU743" s="130"/>
      <c r="CV743" s="130"/>
      <c r="CW743" s="130"/>
      <c r="CX743" s="130"/>
      <c r="CY743" s="30"/>
      <c r="CZ743" s="30"/>
      <c r="DA743" s="30"/>
      <c r="DB743" s="30"/>
      <c r="DC743" s="30"/>
      <c r="DD743" s="30"/>
      <c r="DE743" s="30"/>
      <c r="DF743" s="30"/>
      <c r="DG743" s="30"/>
      <c r="DH743" s="135"/>
      <c r="DI743" s="30"/>
      <c r="DJ743" s="30"/>
      <c r="DK743" s="30"/>
      <c r="DL743" s="30"/>
      <c r="DM743" s="30"/>
      <c r="DN743" s="30"/>
      <c r="DO743" s="30"/>
      <c r="DP743" s="30"/>
      <c r="DQ743" s="30"/>
      <c r="DR743" s="135"/>
      <c r="DS743" s="30"/>
      <c r="DT743" s="30"/>
      <c r="DU743" s="30"/>
      <c r="DV743" s="130"/>
      <c r="DW743" s="130"/>
      <c r="DX743" s="130"/>
      <c r="DY743" s="130"/>
      <c r="DZ743" s="130"/>
      <c r="EA743" s="130"/>
      <c r="EB743" s="130"/>
      <c r="EC743" s="130"/>
      <c r="ED743" s="130"/>
      <c r="EE743" s="130"/>
      <c r="EF743" s="130"/>
      <c r="EG743" s="130"/>
      <c r="EH743" s="130"/>
      <c r="EI743" s="130"/>
      <c r="EJ743" s="130"/>
      <c r="EK743" s="130"/>
      <c r="EL743" s="130"/>
      <c r="EM743" s="130"/>
      <c r="EN743" s="130"/>
      <c r="EO743" s="130"/>
      <c r="EP743" s="30"/>
      <c r="EQ743" s="30"/>
      <c r="ER743" s="30"/>
      <c r="ES743" s="30"/>
      <c r="ET743" s="30"/>
      <c r="EU743" s="30"/>
      <c r="EV743" s="30"/>
      <c r="EW743" s="30"/>
      <c r="EX743" s="30"/>
      <c r="EY743" s="135"/>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152" t="s">
        <v>1068</v>
      </c>
      <c r="HJ743" s="152" t="s">
        <v>1068</v>
      </c>
      <c r="HK743" s="152" t="s">
        <v>1068</v>
      </c>
      <c r="HL743" s="152" t="s">
        <v>1068</v>
      </c>
      <c r="HM743" s="152" t="s">
        <v>1068</v>
      </c>
      <c r="HN743" s="30">
        <v>2</v>
      </c>
      <c r="HO743" s="30">
        <v>1</v>
      </c>
      <c r="HP743" s="30">
        <v>2</v>
      </c>
      <c r="HQ743" s="30">
        <v>2</v>
      </c>
      <c r="HR743" s="23">
        <v>1</v>
      </c>
      <c r="HS743" s="23">
        <v>2</v>
      </c>
      <c r="HT743" s="30">
        <v>2</v>
      </c>
      <c r="HU743" s="30">
        <v>1</v>
      </c>
      <c r="HV743" s="30">
        <v>2</v>
      </c>
      <c r="HW743" s="30">
        <v>2</v>
      </c>
      <c r="HX743" s="30">
        <v>2</v>
      </c>
      <c r="HY743" s="30">
        <v>2</v>
      </c>
      <c r="HZ743" s="30">
        <v>2</v>
      </c>
      <c r="IA743" s="23">
        <v>1</v>
      </c>
      <c r="IB743" s="30">
        <v>2</v>
      </c>
      <c r="IC743" s="30">
        <v>2</v>
      </c>
      <c r="ID743" s="30">
        <v>2</v>
      </c>
      <c r="IE743" s="30"/>
      <c r="IF743" s="30">
        <v>2</v>
      </c>
      <c r="IG743" s="234">
        <f>COUNTIF(HN743:IF743,"2")</f>
        <v>14</v>
      </c>
      <c r="IH743" s="235">
        <f t="shared" ref="IH743" si="2560">IG743/(IG743+II743+IK743+IM743)</f>
        <v>0.77777777777777779</v>
      </c>
      <c r="II743" s="234">
        <f>COUNTIF(HO743:IF743,"1")</f>
        <v>4</v>
      </c>
      <c r="IJ743" s="235">
        <f t="shared" ref="IJ743" si="2561">II743/(IG743+II743+IK743+IM743)</f>
        <v>0.22222222222222221</v>
      </c>
      <c r="IK743" s="234">
        <f>COUNTIF(HO743:IF743,"0")</f>
        <v>0</v>
      </c>
      <c r="IL743" s="235">
        <f t="shared" ref="IL743" si="2562">IK743/(IG743+II743+IK743+IM743)</f>
        <v>0</v>
      </c>
      <c r="IM743" s="234">
        <f>COUNTIF(HO743:IF743,"KĐG")</f>
        <v>0</v>
      </c>
      <c r="IN743" s="235">
        <f t="shared" ref="IN743" si="2563">IM743/(IG743+II743+IK743+IM743)</f>
        <v>0</v>
      </c>
      <c r="IO743" s="236">
        <f t="shared" ref="IO743" si="2564">(((IG743*2)+(II743*1)+(IK743*0)))/(IG743+II743+IK743)</f>
        <v>1.7777777777777777</v>
      </c>
      <c r="IP743" s="169" t="str">
        <f t="shared" ref="IP743" si="2565">IF(IN743&gt;=50%,"KĐG",IF(IO743&gt;=1.6,"ĐMT",IF(IO743&gt;=1,"CCG","CĐ")))</f>
        <v>ĐMT</v>
      </c>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130"/>
      <c r="LE743" s="130"/>
      <c r="LF743" s="130"/>
      <c r="LG743" s="130"/>
      <c r="LH743" s="130"/>
      <c r="LI743" s="130"/>
      <c r="LJ743" s="130"/>
      <c r="LK743" s="130"/>
      <c r="LL743" s="130"/>
      <c r="LM743" s="130"/>
      <c r="LN743" s="130"/>
      <c r="LO743" s="130"/>
      <c r="LP743" s="130"/>
      <c r="LQ743" s="130"/>
      <c r="LR743" s="130"/>
      <c r="LS743" s="130"/>
      <c r="LT743" s="130"/>
      <c r="LU743" s="130"/>
      <c r="LV743" s="130"/>
      <c r="LW743" s="130"/>
      <c r="LX743" s="135"/>
      <c r="LY743" s="30"/>
      <c r="LZ743" s="30"/>
      <c r="MA743" s="30"/>
      <c r="MB743" s="30"/>
      <c r="MC743" s="30"/>
      <c r="MD743" s="30"/>
      <c r="ME743" s="30"/>
      <c r="MF743" s="30"/>
      <c r="MG743" s="30"/>
      <c r="MH743" s="30"/>
      <c r="MI743" s="30"/>
      <c r="MJ743" s="30"/>
      <c r="MK743" s="30"/>
      <c r="ML743" s="30"/>
      <c r="MM743" s="30"/>
      <c r="MN743" s="30"/>
      <c r="MO743" s="30"/>
      <c r="MP743" s="30"/>
      <c r="MQ743" s="30"/>
      <c r="MR743" s="30"/>
      <c r="MS743" s="30"/>
      <c r="MT743" s="30"/>
      <c r="MU743" s="30"/>
      <c r="MV743" s="30"/>
      <c r="MW743" s="30"/>
      <c r="MX743" s="30"/>
      <c r="MY743" s="30"/>
      <c r="MZ743" s="30"/>
      <c r="NA743" s="30"/>
      <c r="NB743" s="30"/>
      <c r="NC743" s="135"/>
      <c r="ND743" s="30"/>
      <c r="NE743" s="30"/>
      <c r="NF743" s="30"/>
      <c r="NG743" s="30"/>
      <c r="NH743" s="30"/>
      <c r="NI743" s="30"/>
      <c r="NJ743" s="30"/>
      <c r="NK743" s="30"/>
      <c r="NL743" s="30"/>
      <c r="NM743" s="30"/>
      <c r="NN743" s="30"/>
      <c r="NO743" s="30"/>
      <c r="NP743" s="30"/>
      <c r="NQ743" s="30"/>
      <c r="NR743" s="30"/>
      <c r="NS743" s="30"/>
      <c r="NT743" s="30"/>
      <c r="NU743" s="30"/>
      <c r="NV743" s="30"/>
      <c r="NW743" s="30"/>
      <c r="NX743" s="30"/>
      <c r="NY743" s="30"/>
      <c r="NZ743" s="30"/>
      <c r="OA743" s="30"/>
      <c r="OB743" s="30"/>
      <c r="OC743" s="30"/>
      <c r="OD743" s="30"/>
      <c r="OE743" s="30"/>
      <c r="OF743" s="30"/>
      <c r="OG743" s="30"/>
      <c r="OH743" s="30"/>
      <c r="OI743" s="30"/>
      <c r="OJ743" s="30"/>
      <c r="OK743" s="30"/>
      <c r="OL743" s="30"/>
      <c r="OM743" s="30">
        <f t="shared" si="2487"/>
        <v>1</v>
      </c>
      <c r="ON743" s="107"/>
    </row>
    <row r="744" spans="1:410" ht="141" hidden="1" customHeight="1">
      <c r="A744" s="317"/>
      <c r="B744" s="107">
        <v>187</v>
      </c>
      <c r="C744" s="99" t="s">
        <v>508</v>
      </c>
      <c r="D744" s="106" t="s">
        <v>0</v>
      </c>
      <c r="E744" s="99" t="s">
        <v>108</v>
      </c>
      <c r="F744" s="106" t="s">
        <v>2</v>
      </c>
      <c r="G744" s="106"/>
      <c r="H744" s="99" t="s">
        <v>108</v>
      </c>
      <c r="I744" s="57" t="s">
        <v>954</v>
      </c>
      <c r="J744" s="105"/>
      <c r="K744" s="30" t="s">
        <v>636</v>
      </c>
      <c r="L744" s="30" t="s">
        <v>957</v>
      </c>
      <c r="M744" s="29" t="s">
        <v>987</v>
      </c>
      <c r="N744" s="93" t="s">
        <v>639</v>
      </c>
      <c r="O744" s="301"/>
      <c r="P744" s="357"/>
      <c r="Q744" s="30"/>
      <c r="R744" s="30"/>
      <c r="S744" s="30"/>
      <c r="T744" s="30"/>
      <c r="U744" s="30"/>
      <c r="V744" s="30"/>
      <c r="W744" s="30"/>
      <c r="X744" s="30" t="s">
        <v>27</v>
      </c>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130"/>
      <c r="CP744" s="130"/>
      <c r="CQ744" s="130"/>
      <c r="CR744" s="130"/>
      <c r="CS744" s="130"/>
      <c r="CT744" s="130"/>
      <c r="CU744" s="130"/>
      <c r="CV744" s="130"/>
      <c r="CW744" s="130"/>
      <c r="CX744" s="130"/>
      <c r="CY744" s="30"/>
      <c r="CZ744" s="30"/>
      <c r="DA744" s="30"/>
      <c r="DB744" s="30"/>
      <c r="DC744" s="30"/>
      <c r="DD744" s="30"/>
      <c r="DE744" s="30"/>
      <c r="DF744" s="30"/>
      <c r="DG744" s="30"/>
      <c r="DH744" s="135"/>
      <c r="DI744" s="30"/>
      <c r="DJ744" s="30"/>
      <c r="DK744" s="30"/>
      <c r="DL744" s="30"/>
      <c r="DM744" s="30"/>
      <c r="DN744" s="30"/>
      <c r="DO744" s="30"/>
      <c r="DP744" s="30"/>
      <c r="DQ744" s="30"/>
      <c r="DR744" s="135"/>
      <c r="DS744" s="30"/>
      <c r="DT744" s="30"/>
      <c r="DU744" s="30"/>
      <c r="DV744" s="130"/>
      <c r="DW744" s="130"/>
      <c r="DX744" s="130"/>
      <c r="DY744" s="130"/>
      <c r="DZ744" s="130"/>
      <c r="EA744" s="130"/>
      <c r="EB744" s="130"/>
      <c r="EC744" s="130"/>
      <c r="ED744" s="130"/>
      <c r="EE744" s="130"/>
      <c r="EF744" s="130"/>
      <c r="EG744" s="130"/>
      <c r="EH744" s="130"/>
      <c r="EI744" s="130"/>
      <c r="EJ744" s="130"/>
      <c r="EK744" s="130"/>
      <c r="EL744" s="130"/>
      <c r="EM744" s="130"/>
      <c r="EN744" s="130"/>
      <c r="EO744" s="130"/>
      <c r="EP744" s="30"/>
      <c r="EQ744" s="30"/>
      <c r="ER744" s="30"/>
      <c r="ES744" s="30"/>
      <c r="ET744" s="30"/>
      <c r="EU744" s="30"/>
      <c r="EV744" s="30"/>
      <c r="EW744" s="30"/>
      <c r="EX744" s="30"/>
      <c r="EY744" s="135"/>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30"/>
      <c r="IR744" s="30"/>
      <c r="IS744" s="30"/>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c r="JW744" s="30"/>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130"/>
      <c r="LE744" s="130"/>
      <c r="LF744" s="130"/>
      <c r="LG744" s="130"/>
      <c r="LH744" s="130"/>
      <c r="LI744" s="130"/>
      <c r="LJ744" s="130"/>
      <c r="LK744" s="130"/>
      <c r="LL744" s="130"/>
      <c r="LM744" s="130"/>
      <c r="LN744" s="130"/>
      <c r="LO744" s="130"/>
      <c r="LP744" s="130"/>
      <c r="LQ744" s="130"/>
      <c r="LR744" s="130"/>
      <c r="LS744" s="130"/>
      <c r="LT744" s="130"/>
      <c r="LU744" s="130"/>
      <c r="LV744" s="130"/>
      <c r="LW744" s="130"/>
      <c r="LX744" s="135"/>
      <c r="LY744" s="30"/>
      <c r="LZ744" s="30"/>
      <c r="MA744" s="30"/>
      <c r="MB744" s="30"/>
      <c r="MC744" s="30"/>
      <c r="MD744" s="30"/>
      <c r="ME744" s="30"/>
      <c r="MF744" s="30"/>
      <c r="MG744" s="30"/>
      <c r="MH744" s="30"/>
      <c r="MI744" s="30"/>
      <c r="MJ744" s="30"/>
      <c r="MK744" s="30"/>
      <c r="ML744" s="30"/>
      <c r="MM744" s="30"/>
      <c r="MN744" s="30"/>
      <c r="MO744" s="30"/>
      <c r="MP744" s="30"/>
      <c r="MQ744" s="30"/>
      <c r="MR744" s="30"/>
      <c r="MS744" s="30"/>
      <c r="MT744" s="30"/>
      <c r="MU744" s="30"/>
      <c r="MV744" s="30"/>
      <c r="MW744" s="30"/>
      <c r="MX744" s="30"/>
      <c r="MY744" s="30"/>
      <c r="MZ744" s="30"/>
      <c r="NA744" s="30"/>
      <c r="NB744" s="30"/>
      <c r="NC744" s="135"/>
      <c r="ND744" s="30"/>
      <c r="NE744" s="30"/>
      <c r="NF744" s="30"/>
      <c r="NG744" s="30"/>
      <c r="NH744" s="30"/>
      <c r="NI744" s="30"/>
      <c r="NJ744" s="30"/>
      <c r="NK744" s="30"/>
      <c r="NL744" s="30"/>
      <c r="NM744" s="30"/>
      <c r="NN744" s="30"/>
      <c r="NO744" s="30"/>
      <c r="NP744" s="30"/>
      <c r="NQ744" s="30"/>
      <c r="NR744" s="30"/>
      <c r="NS744" s="30"/>
      <c r="NT744" s="30"/>
      <c r="NU744" s="30"/>
      <c r="NV744" s="30"/>
      <c r="NW744" s="30"/>
      <c r="NX744" s="30"/>
      <c r="NY744" s="30"/>
      <c r="NZ744" s="30"/>
      <c r="OA744" s="30"/>
      <c r="OB744" s="30"/>
      <c r="OC744" s="30"/>
      <c r="OD744" s="30"/>
      <c r="OE744" s="30"/>
      <c r="OF744" s="30"/>
      <c r="OG744" s="30"/>
      <c r="OH744" s="30"/>
      <c r="OI744" s="30"/>
      <c r="OJ744" s="30"/>
      <c r="OK744" s="30"/>
      <c r="OL744" s="30"/>
      <c r="OM744" s="30">
        <f t="shared" si="2487"/>
        <v>1</v>
      </c>
      <c r="ON744" s="107"/>
    </row>
    <row r="745" spans="1:410" ht="75.75" hidden="1" customHeight="1">
      <c r="A745" s="317"/>
      <c r="B745" s="107">
        <v>187</v>
      </c>
      <c r="C745" s="99" t="s">
        <v>508</v>
      </c>
      <c r="D745" s="106" t="s">
        <v>0</v>
      </c>
      <c r="E745" s="99" t="s">
        <v>947</v>
      </c>
      <c r="F745" s="106" t="s">
        <v>2</v>
      </c>
      <c r="G745" s="106"/>
      <c r="H745" s="99" t="s">
        <v>947</v>
      </c>
      <c r="I745" s="57" t="s">
        <v>953</v>
      </c>
      <c r="J745" s="105"/>
      <c r="K745" s="30" t="s">
        <v>636</v>
      </c>
      <c r="L745" s="30" t="s">
        <v>957</v>
      </c>
      <c r="M745" s="29" t="s">
        <v>987</v>
      </c>
      <c r="N745" s="93" t="s">
        <v>639</v>
      </c>
      <c r="O745" s="301"/>
      <c r="P745" s="357"/>
      <c r="Q745" s="30"/>
      <c r="R745" s="30"/>
      <c r="S745" s="30"/>
      <c r="T745" s="30"/>
      <c r="U745" s="30"/>
      <c r="V745" s="30"/>
      <c r="W745" s="30"/>
      <c r="X745" s="30"/>
      <c r="Y745" s="30" t="s">
        <v>27</v>
      </c>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130"/>
      <c r="CP745" s="130"/>
      <c r="CQ745" s="130"/>
      <c r="CR745" s="130"/>
      <c r="CS745" s="130"/>
      <c r="CT745" s="130"/>
      <c r="CU745" s="130"/>
      <c r="CV745" s="130"/>
      <c r="CW745" s="130"/>
      <c r="CX745" s="130"/>
      <c r="CY745" s="30"/>
      <c r="CZ745" s="30"/>
      <c r="DA745" s="30"/>
      <c r="DB745" s="30"/>
      <c r="DC745" s="30"/>
      <c r="DD745" s="30"/>
      <c r="DE745" s="30"/>
      <c r="DF745" s="30"/>
      <c r="DG745" s="30"/>
      <c r="DH745" s="135"/>
      <c r="DI745" s="30"/>
      <c r="DJ745" s="30"/>
      <c r="DK745" s="30"/>
      <c r="DL745" s="30"/>
      <c r="DM745" s="30"/>
      <c r="DN745" s="30"/>
      <c r="DO745" s="30"/>
      <c r="DP745" s="30"/>
      <c r="DQ745" s="30"/>
      <c r="DR745" s="135"/>
      <c r="DS745" s="30"/>
      <c r="DT745" s="30"/>
      <c r="DU745" s="30"/>
      <c r="DV745" s="130"/>
      <c r="DW745" s="130"/>
      <c r="DX745" s="130"/>
      <c r="DY745" s="130"/>
      <c r="DZ745" s="130"/>
      <c r="EA745" s="130"/>
      <c r="EB745" s="130"/>
      <c r="EC745" s="130"/>
      <c r="ED745" s="130"/>
      <c r="EE745" s="130"/>
      <c r="EF745" s="130"/>
      <c r="EG745" s="130"/>
      <c r="EH745" s="130"/>
      <c r="EI745" s="130"/>
      <c r="EJ745" s="130"/>
      <c r="EK745" s="130"/>
      <c r="EL745" s="130"/>
      <c r="EM745" s="130"/>
      <c r="EN745" s="130"/>
      <c r="EO745" s="130"/>
      <c r="EP745" s="30"/>
      <c r="EQ745" s="30"/>
      <c r="ER745" s="30"/>
      <c r="ES745" s="30"/>
      <c r="ET745" s="30"/>
      <c r="EU745" s="30"/>
      <c r="EV745" s="30"/>
      <c r="EW745" s="30"/>
      <c r="EX745" s="30"/>
      <c r="EY745" s="135"/>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c r="JW745" s="30"/>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130"/>
      <c r="LE745" s="130"/>
      <c r="LF745" s="130"/>
      <c r="LG745" s="130"/>
      <c r="LH745" s="130"/>
      <c r="LI745" s="130"/>
      <c r="LJ745" s="130"/>
      <c r="LK745" s="130"/>
      <c r="LL745" s="130"/>
      <c r="LM745" s="130"/>
      <c r="LN745" s="130"/>
      <c r="LO745" s="130"/>
      <c r="LP745" s="130"/>
      <c r="LQ745" s="130"/>
      <c r="LR745" s="130"/>
      <c r="LS745" s="130"/>
      <c r="LT745" s="130"/>
      <c r="LU745" s="130"/>
      <c r="LV745" s="130"/>
      <c r="LW745" s="130"/>
      <c r="LX745" s="135"/>
      <c r="LY745" s="30"/>
      <c r="LZ745" s="30"/>
      <c r="MA745" s="30"/>
      <c r="MB745" s="30"/>
      <c r="MC745" s="30"/>
      <c r="MD745" s="30"/>
      <c r="ME745" s="30"/>
      <c r="MF745" s="30"/>
      <c r="MG745" s="30"/>
      <c r="MH745" s="30"/>
      <c r="MI745" s="30"/>
      <c r="MJ745" s="30"/>
      <c r="MK745" s="30"/>
      <c r="ML745" s="30"/>
      <c r="MM745" s="30"/>
      <c r="MN745" s="30"/>
      <c r="MO745" s="30"/>
      <c r="MP745" s="30"/>
      <c r="MQ745" s="30"/>
      <c r="MR745" s="30"/>
      <c r="MS745" s="30"/>
      <c r="MT745" s="30"/>
      <c r="MU745" s="30"/>
      <c r="MV745" s="30"/>
      <c r="MW745" s="30"/>
      <c r="MX745" s="30"/>
      <c r="MY745" s="30"/>
      <c r="MZ745" s="30"/>
      <c r="NA745" s="30"/>
      <c r="NB745" s="30"/>
      <c r="NC745" s="135"/>
      <c r="ND745" s="30"/>
      <c r="NE745" s="30"/>
      <c r="NF745" s="30"/>
      <c r="NG745" s="30"/>
      <c r="NH745" s="30"/>
      <c r="NI745" s="30"/>
      <c r="NJ745" s="30"/>
      <c r="NK745" s="30"/>
      <c r="NL745" s="30"/>
      <c r="NM745" s="30"/>
      <c r="NN745" s="30"/>
      <c r="NO745" s="30"/>
      <c r="NP745" s="30"/>
      <c r="NQ745" s="30"/>
      <c r="NR745" s="30"/>
      <c r="NS745" s="30"/>
      <c r="NT745" s="30"/>
      <c r="NU745" s="30"/>
      <c r="NV745" s="30"/>
      <c r="NW745" s="30"/>
      <c r="NX745" s="30"/>
      <c r="NY745" s="30"/>
      <c r="NZ745" s="30"/>
      <c r="OA745" s="30"/>
      <c r="OB745" s="30"/>
      <c r="OC745" s="30"/>
      <c r="OD745" s="30"/>
      <c r="OE745" s="30"/>
      <c r="OF745" s="30"/>
      <c r="OG745" s="30"/>
      <c r="OH745" s="30"/>
      <c r="OI745" s="30"/>
      <c r="OJ745" s="30"/>
      <c r="OK745" s="30"/>
      <c r="OL745" s="30"/>
      <c r="OM745" s="30">
        <f t="shared" si="2487"/>
        <v>1</v>
      </c>
      <c r="ON745" s="107"/>
    </row>
    <row r="746" spans="1:410" ht="51.75" hidden="1" customHeight="1">
      <c r="A746" s="317"/>
      <c r="B746" s="107">
        <v>187</v>
      </c>
      <c r="C746" s="99" t="s">
        <v>508</v>
      </c>
      <c r="D746" s="106" t="s">
        <v>0</v>
      </c>
      <c r="E746" s="99" t="s">
        <v>948</v>
      </c>
      <c r="F746" s="106" t="s">
        <v>2</v>
      </c>
      <c r="G746" s="106"/>
      <c r="H746" s="99" t="s">
        <v>948</v>
      </c>
      <c r="I746" s="57" t="s">
        <v>952</v>
      </c>
      <c r="J746" s="105"/>
      <c r="K746" s="30" t="s">
        <v>636</v>
      </c>
      <c r="L746" s="30" t="s">
        <v>957</v>
      </c>
      <c r="M746" s="29" t="s">
        <v>987</v>
      </c>
      <c r="N746" s="93" t="s">
        <v>639</v>
      </c>
      <c r="O746" s="301"/>
      <c r="P746" s="357"/>
      <c r="Q746" s="30"/>
      <c r="R746" s="30"/>
      <c r="S746" s="30"/>
      <c r="T746" s="30"/>
      <c r="U746" s="30"/>
      <c r="V746" s="30"/>
      <c r="W746" s="30"/>
      <c r="X746" s="30"/>
      <c r="Y746" s="30"/>
      <c r="Z746" s="30" t="s">
        <v>27</v>
      </c>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130"/>
      <c r="CP746" s="130"/>
      <c r="CQ746" s="130"/>
      <c r="CR746" s="130"/>
      <c r="CS746" s="130"/>
      <c r="CT746" s="130"/>
      <c r="CU746" s="130"/>
      <c r="CV746" s="130"/>
      <c r="CW746" s="130"/>
      <c r="CX746" s="130"/>
      <c r="CY746" s="30"/>
      <c r="CZ746" s="30"/>
      <c r="DA746" s="30"/>
      <c r="DB746" s="30"/>
      <c r="DC746" s="30"/>
      <c r="DD746" s="30"/>
      <c r="DE746" s="30"/>
      <c r="DF746" s="30"/>
      <c r="DG746" s="30"/>
      <c r="DH746" s="135"/>
      <c r="DI746" s="30"/>
      <c r="DJ746" s="30"/>
      <c r="DK746" s="30"/>
      <c r="DL746" s="30"/>
      <c r="DM746" s="30"/>
      <c r="DN746" s="30"/>
      <c r="DO746" s="30"/>
      <c r="DP746" s="30"/>
      <c r="DQ746" s="30"/>
      <c r="DR746" s="135"/>
      <c r="DS746" s="30"/>
      <c r="DT746" s="30"/>
      <c r="DU746" s="30"/>
      <c r="DV746" s="130"/>
      <c r="DW746" s="130"/>
      <c r="DX746" s="130"/>
      <c r="DY746" s="130"/>
      <c r="DZ746" s="130"/>
      <c r="EA746" s="130"/>
      <c r="EB746" s="130"/>
      <c r="EC746" s="130"/>
      <c r="ED746" s="130"/>
      <c r="EE746" s="130"/>
      <c r="EF746" s="130"/>
      <c r="EG746" s="130"/>
      <c r="EH746" s="130"/>
      <c r="EI746" s="130"/>
      <c r="EJ746" s="130"/>
      <c r="EK746" s="130"/>
      <c r="EL746" s="130"/>
      <c r="EM746" s="130"/>
      <c r="EN746" s="130"/>
      <c r="EO746" s="130"/>
      <c r="EP746" s="30"/>
      <c r="EQ746" s="30"/>
      <c r="ER746" s="30"/>
      <c r="ES746" s="30"/>
      <c r="ET746" s="30"/>
      <c r="EU746" s="30"/>
      <c r="EV746" s="30"/>
      <c r="EW746" s="30"/>
      <c r="EX746" s="30"/>
      <c r="EY746" s="135"/>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c r="JW746" s="30"/>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130"/>
      <c r="LE746" s="130"/>
      <c r="LF746" s="130"/>
      <c r="LG746" s="130"/>
      <c r="LH746" s="130"/>
      <c r="LI746" s="130"/>
      <c r="LJ746" s="130"/>
      <c r="LK746" s="130"/>
      <c r="LL746" s="130"/>
      <c r="LM746" s="130"/>
      <c r="LN746" s="130"/>
      <c r="LO746" s="130"/>
      <c r="LP746" s="130"/>
      <c r="LQ746" s="130"/>
      <c r="LR746" s="130"/>
      <c r="LS746" s="130"/>
      <c r="LT746" s="130"/>
      <c r="LU746" s="130"/>
      <c r="LV746" s="130"/>
      <c r="LW746" s="130"/>
      <c r="LX746" s="135"/>
      <c r="LY746" s="30"/>
      <c r="LZ746" s="30"/>
      <c r="MA746" s="30"/>
      <c r="MB746" s="30"/>
      <c r="MC746" s="30"/>
      <c r="MD746" s="30"/>
      <c r="ME746" s="30"/>
      <c r="MF746" s="30"/>
      <c r="MG746" s="30"/>
      <c r="MH746" s="30"/>
      <c r="MI746" s="30"/>
      <c r="MJ746" s="30"/>
      <c r="MK746" s="30"/>
      <c r="ML746" s="30"/>
      <c r="MM746" s="30"/>
      <c r="MN746" s="30"/>
      <c r="MO746" s="30"/>
      <c r="MP746" s="30"/>
      <c r="MQ746" s="30"/>
      <c r="MR746" s="30"/>
      <c r="MS746" s="30"/>
      <c r="MT746" s="30"/>
      <c r="MU746" s="30"/>
      <c r="MV746" s="30"/>
      <c r="MW746" s="30"/>
      <c r="MX746" s="30"/>
      <c r="MY746" s="30"/>
      <c r="MZ746" s="30"/>
      <c r="NA746" s="30"/>
      <c r="NB746" s="30"/>
      <c r="NC746" s="135"/>
      <c r="ND746" s="30"/>
      <c r="NE746" s="30"/>
      <c r="NF746" s="30"/>
      <c r="NG746" s="30"/>
      <c r="NH746" s="30"/>
      <c r="NI746" s="30"/>
      <c r="NJ746" s="30"/>
      <c r="NK746" s="30"/>
      <c r="NL746" s="30"/>
      <c r="NM746" s="30"/>
      <c r="NN746" s="30"/>
      <c r="NO746" s="30"/>
      <c r="NP746" s="30"/>
      <c r="NQ746" s="30"/>
      <c r="NR746" s="30"/>
      <c r="NS746" s="30"/>
      <c r="NT746" s="30"/>
      <c r="NU746" s="30"/>
      <c r="NV746" s="30"/>
      <c r="NW746" s="30"/>
      <c r="NX746" s="30"/>
      <c r="NY746" s="30"/>
      <c r="NZ746" s="30"/>
      <c r="OA746" s="30"/>
      <c r="OB746" s="30"/>
      <c r="OC746" s="30"/>
      <c r="OD746" s="30"/>
      <c r="OE746" s="30"/>
      <c r="OF746" s="30"/>
      <c r="OG746" s="30"/>
      <c r="OH746" s="30"/>
      <c r="OI746" s="30"/>
      <c r="OJ746" s="30"/>
      <c r="OK746" s="30"/>
      <c r="OL746" s="30"/>
      <c r="OM746" s="30">
        <f t="shared" si="2487"/>
        <v>1</v>
      </c>
      <c r="ON746" s="107"/>
    </row>
    <row r="747" spans="1:410" ht="60" hidden="1" customHeight="1">
      <c r="A747" s="317"/>
      <c r="B747" s="107">
        <v>187</v>
      </c>
      <c r="C747" s="99" t="s">
        <v>508</v>
      </c>
      <c r="D747" s="106" t="s">
        <v>0</v>
      </c>
      <c r="E747" s="99" t="s">
        <v>949</v>
      </c>
      <c r="F747" s="106" t="s">
        <v>2</v>
      </c>
      <c r="G747" s="14"/>
      <c r="H747" s="99" t="s">
        <v>949</v>
      </c>
      <c r="I747" s="57" t="s">
        <v>951</v>
      </c>
      <c r="J747" s="54"/>
      <c r="K747" s="30" t="s">
        <v>636</v>
      </c>
      <c r="L747" s="30" t="s">
        <v>957</v>
      </c>
      <c r="M747" s="29" t="s">
        <v>987</v>
      </c>
      <c r="N747" s="93" t="s">
        <v>639</v>
      </c>
      <c r="O747" s="302"/>
      <c r="P747" s="357"/>
      <c r="Q747" s="30"/>
      <c r="R747" s="30"/>
      <c r="S747" s="30"/>
      <c r="T747" s="30"/>
      <c r="U747" s="30"/>
      <c r="V747" s="30"/>
      <c r="W747" s="30"/>
      <c r="X747" s="30"/>
      <c r="Y747" s="30"/>
      <c r="Z747" s="30"/>
      <c r="AA747" s="30" t="s">
        <v>27</v>
      </c>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130"/>
      <c r="CP747" s="130"/>
      <c r="CQ747" s="130"/>
      <c r="CR747" s="130"/>
      <c r="CS747" s="130"/>
      <c r="CT747" s="130"/>
      <c r="CU747" s="130"/>
      <c r="CV747" s="130"/>
      <c r="CW747" s="130"/>
      <c r="CX747" s="130"/>
      <c r="CY747" s="30"/>
      <c r="CZ747" s="30"/>
      <c r="DA747" s="30"/>
      <c r="DB747" s="30"/>
      <c r="DC747" s="30"/>
      <c r="DD747" s="30"/>
      <c r="DE747" s="30"/>
      <c r="DF747" s="30"/>
      <c r="DG747" s="30"/>
      <c r="DH747" s="135"/>
      <c r="DI747" s="30"/>
      <c r="DJ747" s="30"/>
      <c r="DK747" s="30"/>
      <c r="DL747" s="30"/>
      <c r="DM747" s="30"/>
      <c r="DN747" s="30"/>
      <c r="DO747" s="30"/>
      <c r="DP747" s="30"/>
      <c r="DQ747" s="30"/>
      <c r="DR747" s="135"/>
      <c r="DS747" s="30"/>
      <c r="DT747" s="30"/>
      <c r="DU747" s="30"/>
      <c r="DV747" s="130"/>
      <c r="DW747" s="130"/>
      <c r="DX747" s="130"/>
      <c r="DY747" s="130"/>
      <c r="DZ747" s="130"/>
      <c r="EA747" s="130"/>
      <c r="EB747" s="130"/>
      <c r="EC747" s="130"/>
      <c r="ED747" s="130"/>
      <c r="EE747" s="130"/>
      <c r="EF747" s="130"/>
      <c r="EG747" s="130"/>
      <c r="EH747" s="130"/>
      <c r="EI747" s="130"/>
      <c r="EJ747" s="130"/>
      <c r="EK747" s="130"/>
      <c r="EL747" s="130"/>
      <c r="EM747" s="130"/>
      <c r="EN747" s="130"/>
      <c r="EO747" s="130"/>
      <c r="EP747" s="30"/>
      <c r="EQ747" s="30"/>
      <c r="ER747" s="30"/>
      <c r="ES747" s="30"/>
      <c r="ET747" s="30"/>
      <c r="EU747" s="30"/>
      <c r="EV747" s="30"/>
      <c r="EW747" s="30"/>
      <c r="EX747" s="30"/>
      <c r="EY747" s="135"/>
      <c r="EZ747" s="30"/>
      <c r="FA747" s="30"/>
      <c r="FB747" s="30"/>
      <c r="FC747" s="30"/>
      <c r="FD747" s="30"/>
      <c r="FE747" s="30"/>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c r="IM747" s="30"/>
      <c r="IN747" s="30"/>
      <c r="IO747" s="30"/>
      <c r="IP747" s="30"/>
      <c r="IQ747" s="30"/>
      <c r="IR747" s="30"/>
      <c r="IS747" s="30"/>
      <c r="IT747" s="30"/>
      <c r="IU747" s="30"/>
      <c r="IV747" s="30"/>
      <c r="IW747" s="30"/>
      <c r="IX747" s="30"/>
      <c r="IY747" s="30"/>
      <c r="IZ747" s="30"/>
      <c r="JA747" s="30"/>
      <c r="JB747" s="30"/>
      <c r="JC747" s="30"/>
      <c r="JD747" s="30"/>
      <c r="JE747" s="30"/>
      <c r="JF747" s="30"/>
      <c r="JG747" s="30"/>
      <c r="JH747" s="30"/>
      <c r="JI747" s="30"/>
      <c r="JJ747" s="30"/>
      <c r="JK747" s="30"/>
      <c r="JL747" s="30"/>
      <c r="JM747" s="30"/>
      <c r="JN747" s="30"/>
      <c r="JO747" s="30"/>
      <c r="JP747" s="30"/>
      <c r="JQ747" s="30"/>
      <c r="JR747" s="30"/>
      <c r="JS747" s="30"/>
      <c r="JT747" s="30"/>
      <c r="JU747" s="30"/>
      <c r="JV747" s="30"/>
      <c r="JW747" s="30"/>
      <c r="JX747" s="30"/>
      <c r="JY747" s="30"/>
      <c r="JZ747" s="30"/>
      <c r="KA747" s="30"/>
      <c r="KB747" s="30"/>
      <c r="KC747" s="30"/>
      <c r="KD747" s="30"/>
      <c r="KE747" s="30"/>
      <c r="KF747" s="30"/>
      <c r="KG747" s="30"/>
      <c r="KH747" s="30"/>
      <c r="KI747" s="30"/>
      <c r="KJ747" s="30"/>
      <c r="KK747" s="30"/>
      <c r="KL747" s="30"/>
      <c r="KM747" s="30"/>
      <c r="KN747" s="30"/>
      <c r="KO747" s="30"/>
      <c r="KP747" s="30"/>
      <c r="KQ747" s="30"/>
      <c r="KR747" s="30"/>
      <c r="KS747" s="30"/>
      <c r="KT747" s="30"/>
      <c r="KU747" s="30"/>
      <c r="KV747" s="30"/>
      <c r="KW747" s="30"/>
      <c r="KX747" s="30"/>
      <c r="KY747" s="30"/>
      <c r="KZ747" s="30"/>
      <c r="LA747" s="30"/>
      <c r="LB747" s="30"/>
      <c r="LC747" s="30"/>
      <c r="LD747" s="130"/>
      <c r="LE747" s="130"/>
      <c r="LF747" s="130"/>
      <c r="LG747" s="130"/>
      <c r="LH747" s="130"/>
      <c r="LI747" s="130"/>
      <c r="LJ747" s="130"/>
      <c r="LK747" s="130"/>
      <c r="LL747" s="130"/>
      <c r="LM747" s="130"/>
      <c r="LN747" s="130"/>
      <c r="LO747" s="130"/>
      <c r="LP747" s="130"/>
      <c r="LQ747" s="130"/>
      <c r="LR747" s="130"/>
      <c r="LS747" s="130"/>
      <c r="LT747" s="130"/>
      <c r="LU747" s="130"/>
      <c r="LV747" s="130"/>
      <c r="LW747" s="130"/>
      <c r="LX747" s="135"/>
      <c r="LY747" s="30"/>
      <c r="LZ747" s="30"/>
      <c r="MA747" s="30"/>
      <c r="MB747" s="30"/>
      <c r="MC747" s="30"/>
      <c r="MD747" s="30"/>
      <c r="ME747" s="30"/>
      <c r="MF747" s="30"/>
      <c r="MG747" s="30"/>
      <c r="MH747" s="30"/>
      <c r="MI747" s="30"/>
      <c r="MJ747" s="30"/>
      <c r="MK747" s="30"/>
      <c r="ML747" s="30"/>
      <c r="MM747" s="30"/>
      <c r="MN747" s="30"/>
      <c r="MO747" s="30"/>
      <c r="MP747" s="30"/>
      <c r="MQ747" s="30"/>
      <c r="MR747" s="30"/>
      <c r="MS747" s="30"/>
      <c r="MT747" s="30"/>
      <c r="MU747" s="30"/>
      <c r="MV747" s="30"/>
      <c r="MW747" s="30"/>
      <c r="MX747" s="30"/>
      <c r="MY747" s="30"/>
      <c r="MZ747" s="30"/>
      <c r="NA747" s="30"/>
      <c r="NB747" s="30"/>
      <c r="NC747" s="135"/>
      <c r="ND747" s="30"/>
      <c r="NE747" s="30"/>
      <c r="NF747" s="30"/>
      <c r="NG747" s="30"/>
      <c r="NH747" s="30"/>
      <c r="NI747" s="30"/>
      <c r="NJ747" s="30"/>
      <c r="NK747" s="30"/>
      <c r="NL747" s="30"/>
      <c r="NM747" s="30"/>
      <c r="NN747" s="30"/>
      <c r="NO747" s="30"/>
      <c r="NP747" s="30"/>
      <c r="NQ747" s="30"/>
      <c r="NR747" s="30"/>
      <c r="NS747" s="30"/>
      <c r="NT747" s="30"/>
      <c r="NU747" s="30"/>
      <c r="NV747" s="30"/>
      <c r="NW747" s="30"/>
      <c r="NX747" s="30"/>
      <c r="NY747" s="30"/>
      <c r="NZ747" s="30"/>
      <c r="OA747" s="30"/>
      <c r="OB747" s="30"/>
      <c r="OC747" s="30"/>
      <c r="OD747" s="30"/>
      <c r="OE747" s="30"/>
      <c r="OF747" s="30"/>
      <c r="OG747" s="30"/>
      <c r="OH747" s="30"/>
      <c r="OI747" s="30"/>
      <c r="OJ747" s="30"/>
      <c r="OK747" s="30"/>
      <c r="OL747" s="30"/>
      <c r="OM747" s="30">
        <f t="shared" si="2487"/>
        <v>1</v>
      </c>
      <c r="ON747" s="51"/>
      <c r="OQ747" s="1">
        <f ca="1">COUNTIF(G245:G386,"x")</f>
        <v>0</v>
      </c>
    </row>
    <row r="748" spans="1:410" ht="27.75" hidden="1" customHeight="1">
      <c r="A748" s="28">
        <v>602</v>
      </c>
      <c r="B748" s="51">
        <v>188</v>
      </c>
      <c r="C748" s="24" t="s">
        <v>513</v>
      </c>
      <c r="D748" s="14" t="s">
        <v>0</v>
      </c>
      <c r="E748" s="24" t="s">
        <v>514</v>
      </c>
      <c r="F748" s="82" t="s">
        <v>2</v>
      </c>
      <c r="G748" s="14"/>
      <c r="H748" s="99" t="s">
        <v>514</v>
      </c>
      <c r="I748" s="36" t="s">
        <v>1238</v>
      </c>
      <c r="J748" s="54"/>
      <c r="K748" s="30" t="s">
        <v>636</v>
      </c>
      <c r="L748" s="30" t="s">
        <v>957</v>
      </c>
      <c r="M748" s="29" t="s">
        <v>987</v>
      </c>
      <c r="N748" s="93" t="s">
        <v>639</v>
      </c>
      <c r="O748" s="105" t="s">
        <v>27</v>
      </c>
      <c r="P748" s="54"/>
      <c r="Q748" s="30"/>
      <c r="R748" s="30"/>
      <c r="S748" s="30"/>
      <c r="T748" s="30" t="s">
        <v>27</v>
      </c>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130"/>
      <c r="CP748" s="130"/>
      <c r="CQ748" s="130"/>
      <c r="CR748" s="130"/>
      <c r="CS748" s="130"/>
      <c r="CT748" s="130"/>
      <c r="CU748" s="130"/>
      <c r="CV748" s="130"/>
      <c r="CW748" s="130"/>
      <c r="CX748" s="130"/>
      <c r="CY748" s="30"/>
      <c r="CZ748" s="30"/>
      <c r="DA748" s="30"/>
      <c r="DB748" s="30"/>
      <c r="DC748" s="30"/>
      <c r="DD748" s="30"/>
      <c r="DE748" s="30"/>
      <c r="DF748" s="30"/>
      <c r="DG748" s="30"/>
      <c r="DH748" s="135"/>
      <c r="DI748" s="30"/>
      <c r="DJ748" s="30"/>
      <c r="DK748" s="30"/>
      <c r="DL748" s="30"/>
      <c r="DM748" s="30"/>
      <c r="DN748" s="30"/>
      <c r="DO748" s="30"/>
      <c r="DP748" s="30"/>
      <c r="DQ748" s="30"/>
      <c r="DR748" s="152" t="s">
        <v>1068</v>
      </c>
      <c r="DS748" s="152" t="s">
        <v>1068</v>
      </c>
      <c r="DT748" s="152" t="s">
        <v>1068</v>
      </c>
      <c r="DU748" s="152" t="s">
        <v>1068</v>
      </c>
      <c r="DV748" s="152" t="s">
        <v>1068</v>
      </c>
      <c r="DW748" s="30">
        <v>1</v>
      </c>
      <c r="DX748" s="30">
        <v>2</v>
      </c>
      <c r="DY748" s="30">
        <v>2</v>
      </c>
      <c r="DZ748" s="30">
        <v>2</v>
      </c>
      <c r="EA748" s="23">
        <v>1</v>
      </c>
      <c r="EB748" s="23">
        <v>1</v>
      </c>
      <c r="EC748" s="30">
        <v>2</v>
      </c>
      <c r="ED748" s="30">
        <v>2</v>
      </c>
      <c r="EE748" s="30">
        <v>2</v>
      </c>
      <c r="EF748" s="30">
        <v>2</v>
      </c>
      <c r="EG748" s="30">
        <v>2</v>
      </c>
      <c r="EH748" s="23">
        <v>2</v>
      </c>
      <c r="EI748" s="30">
        <v>2</v>
      </c>
      <c r="EJ748" s="23">
        <v>1</v>
      </c>
      <c r="EK748" s="30">
        <v>2</v>
      </c>
      <c r="EL748" s="30">
        <v>2</v>
      </c>
      <c r="EM748" s="30">
        <v>2</v>
      </c>
      <c r="EN748" s="30"/>
      <c r="EO748" s="208">
        <f>COUNTIF(DW748:EN748,"2")</f>
        <v>13</v>
      </c>
      <c r="EP748" s="207">
        <f t="shared" ref="EP748" si="2566">EO748/(EO748+EQ748+ES748+EU748)</f>
        <v>0.76470588235294112</v>
      </c>
      <c r="EQ748" s="208">
        <f>COUNTIF(DW748:EN748,"1")</f>
        <v>4</v>
      </c>
      <c r="ER748" s="207">
        <f t="shared" ref="ER748" si="2567">EQ748/(EO748+EQ748+ES748+EU748)</f>
        <v>0.23529411764705882</v>
      </c>
      <c r="ES748" s="208">
        <f>COUNTIF(DW748:EN748,"0")</f>
        <v>0</v>
      </c>
      <c r="ET748" s="207">
        <f t="shared" ref="ET748" si="2568">ES748/(EO748+EQ748+ES748+EU748)</f>
        <v>0</v>
      </c>
      <c r="EU748" s="208">
        <f>COUNTIF(DW748:EN748,"KĐG")</f>
        <v>0</v>
      </c>
      <c r="EV748" s="207">
        <f t="shared" ref="EV748" si="2569">EU748/(EO748+EQ748+ES748+EU748)</f>
        <v>0</v>
      </c>
      <c r="EW748" s="209">
        <f t="shared" ref="EW748" si="2570">(((EO748*2)+(EQ748*1)+(ES748*0)))/(EO748+EQ748+ES748)</f>
        <v>1.7647058823529411</v>
      </c>
      <c r="EX748" s="169" t="str">
        <f t="shared" ref="EX748" si="2571">IF(EV748&gt;=50%,"KĐG",IF(EW748&gt;=1.6,"ĐMT",IF(EW748&gt;=1,"CCG","CĐ")))</f>
        <v>ĐMT</v>
      </c>
      <c r="EY748" s="135"/>
      <c r="EZ748" s="30"/>
      <c r="FA748" s="30"/>
      <c r="FB748" s="30"/>
      <c r="FC748" s="30"/>
      <c r="FD748" s="30"/>
      <c r="FE748" s="30"/>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c r="IM748" s="30"/>
      <c r="IN748" s="30"/>
      <c r="IO748" s="30"/>
      <c r="IP748" s="30"/>
      <c r="IQ748" s="30"/>
      <c r="IR748" s="30"/>
      <c r="IS748" s="30"/>
      <c r="IT748" s="30"/>
      <c r="IU748" s="30"/>
      <c r="IV748" s="30"/>
      <c r="IW748" s="30"/>
      <c r="IX748" s="30"/>
      <c r="IY748" s="30"/>
      <c r="IZ748" s="30"/>
      <c r="JA748" s="30"/>
      <c r="JB748" s="30"/>
      <c r="JC748" s="30"/>
      <c r="JD748" s="30"/>
      <c r="JE748" s="30"/>
      <c r="JF748" s="30"/>
      <c r="JG748" s="30"/>
      <c r="JH748" s="30"/>
      <c r="JI748" s="30"/>
      <c r="JJ748" s="30"/>
      <c r="JK748" s="30"/>
      <c r="JL748" s="30"/>
      <c r="JM748" s="30"/>
      <c r="JN748" s="30"/>
      <c r="JO748" s="30"/>
      <c r="JP748" s="30"/>
      <c r="JQ748" s="30"/>
      <c r="JR748" s="30"/>
      <c r="JS748" s="30"/>
      <c r="JT748" s="30"/>
      <c r="JU748" s="30"/>
      <c r="JV748" s="30"/>
      <c r="JW748" s="30"/>
      <c r="JX748" s="30"/>
      <c r="JY748" s="30"/>
      <c r="JZ748" s="30"/>
      <c r="KA748" s="30"/>
      <c r="KB748" s="30"/>
      <c r="KC748" s="30"/>
      <c r="KD748" s="30"/>
      <c r="KE748" s="30"/>
      <c r="KF748" s="30"/>
      <c r="KG748" s="30"/>
      <c r="KH748" s="30"/>
      <c r="KI748" s="30"/>
      <c r="KJ748" s="30"/>
      <c r="KK748" s="30"/>
      <c r="KL748" s="30"/>
      <c r="KM748" s="30"/>
      <c r="KN748" s="30"/>
      <c r="KO748" s="30"/>
      <c r="KP748" s="30"/>
      <c r="KQ748" s="30"/>
      <c r="KR748" s="30"/>
      <c r="KS748" s="30"/>
      <c r="KT748" s="30"/>
      <c r="KU748" s="30"/>
      <c r="KV748" s="30"/>
      <c r="KW748" s="30"/>
      <c r="KX748" s="30"/>
      <c r="KY748" s="30"/>
      <c r="KZ748" s="30"/>
      <c r="LA748" s="30"/>
      <c r="LB748" s="30"/>
      <c r="LC748" s="30"/>
      <c r="LD748" s="130"/>
      <c r="LE748" s="130"/>
      <c r="LF748" s="130"/>
      <c r="LG748" s="130"/>
      <c r="LH748" s="130"/>
      <c r="LI748" s="130"/>
      <c r="LJ748" s="130"/>
      <c r="LK748" s="130"/>
      <c r="LL748" s="130"/>
      <c r="LM748" s="130"/>
      <c r="LN748" s="130"/>
      <c r="LO748" s="130"/>
      <c r="LP748" s="130"/>
      <c r="LQ748" s="130"/>
      <c r="LR748" s="130"/>
      <c r="LS748" s="130"/>
      <c r="LT748" s="130"/>
      <c r="LU748" s="130"/>
      <c r="LV748" s="130"/>
      <c r="LW748" s="130"/>
      <c r="LX748" s="135"/>
      <c r="LY748" s="30"/>
      <c r="LZ748" s="30"/>
      <c r="MA748" s="30"/>
      <c r="MB748" s="30"/>
      <c r="MC748" s="30"/>
      <c r="MD748" s="30"/>
      <c r="ME748" s="30"/>
      <c r="MF748" s="30"/>
      <c r="MG748" s="30"/>
      <c r="MH748" s="30"/>
      <c r="MI748" s="30"/>
      <c r="MJ748" s="30"/>
      <c r="MK748" s="30"/>
      <c r="ML748" s="30"/>
      <c r="MM748" s="30"/>
      <c r="MN748" s="30"/>
      <c r="MO748" s="30"/>
      <c r="MP748" s="30"/>
      <c r="MQ748" s="30"/>
      <c r="MR748" s="30"/>
      <c r="MS748" s="30"/>
      <c r="MT748" s="30"/>
      <c r="MU748" s="30"/>
      <c r="MV748" s="30"/>
      <c r="MW748" s="30"/>
      <c r="MX748" s="30"/>
      <c r="MY748" s="30"/>
      <c r="MZ748" s="30"/>
      <c r="NA748" s="30"/>
      <c r="NB748" s="30"/>
      <c r="NC748" s="135"/>
      <c r="ND748" s="30"/>
      <c r="NE748" s="30"/>
      <c r="NF748" s="30"/>
      <c r="NG748" s="30"/>
      <c r="NH748" s="30"/>
      <c r="NI748" s="30"/>
      <c r="NJ748" s="30"/>
      <c r="NK748" s="30"/>
      <c r="NL748" s="30"/>
      <c r="NM748" s="30"/>
      <c r="NN748" s="30"/>
      <c r="NO748" s="30"/>
      <c r="NP748" s="30"/>
      <c r="NQ748" s="30"/>
      <c r="NR748" s="30"/>
      <c r="NS748" s="30"/>
      <c r="NT748" s="30"/>
      <c r="NU748" s="30"/>
      <c r="NV748" s="30"/>
      <c r="NW748" s="30"/>
      <c r="NX748" s="30"/>
      <c r="NY748" s="30"/>
      <c r="NZ748" s="30"/>
      <c r="OA748" s="30"/>
      <c r="OB748" s="30"/>
      <c r="OC748" s="30"/>
      <c r="OD748" s="30"/>
      <c r="OE748" s="30"/>
      <c r="OF748" s="30"/>
      <c r="OG748" s="30"/>
      <c r="OH748" s="30"/>
      <c r="OI748" s="30"/>
      <c r="OJ748" s="30"/>
      <c r="OK748" s="30"/>
      <c r="OL748" s="30"/>
      <c r="OM748" s="30">
        <f t="shared" si="2487"/>
        <v>1</v>
      </c>
      <c r="ON748" s="51"/>
    </row>
    <row r="749" spans="1:410" ht="48.75" hidden="1" customHeight="1">
      <c r="A749" s="318" t="s">
        <v>80</v>
      </c>
      <c r="B749" s="319"/>
      <c r="C749" s="319"/>
      <c r="D749" s="319"/>
      <c r="E749" s="319"/>
      <c r="F749" s="320"/>
      <c r="G749" s="164">
        <f>SUM(G750:G754)</f>
        <v>32</v>
      </c>
      <c r="H749" s="13"/>
      <c r="I749" s="13"/>
      <c r="J749" s="14"/>
      <c r="K749" s="106"/>
      <c r="L749" s="106"/>
      <c r="M749" s="106"/>
      <c r="N749" s="106"/>
      <c r="O749" s="114">
        <f t="shared" ref="O749" si="2572">SUM(O750:O754)</f>
        <v>188</v>
      </c>
      <c r="P749" s="12">
        <f>SUM(P750:P754)</f>
        <v>197</v>
      </c>
      <c r="Q749" s="37">
        <f>SUM(Q750:Q754)</f>
        <v>62</v>
      </c>
      <c r="R749" s="37">
        <f t="shared" ref="R749:AA749" si="2573">SUM(R750:R754)</f>
        <v>70</v>
      </c>
      <c r="S749" s="37">
        <f t="shared" si="2573"/>
        <v>68</v>
      </c>
      <c r="T749" s="37">
        <f t="shared" si="2573"/>
        <v>65</v>
      </c>
      <c r="U749" s="37">
        <f t="shared" si="2573"/>
        <v>61</v>
      </c>
      <c r="V749" s="37">
        <f t="shared" ref="V749" si="2574">SUM(V750:V754)</f>
        <v>57</v>
      </c>
      <c r="W749" s="37">
        <f t="shared" si="2573"/>
        <v>61</v>
      </c>
      <c r="X749" s="37">
        <f t="shared" si="2573"/>
        <v>59</v>
      </c>
      <c r="Y749" s="37">
        <f t="shared" si="2573"/>
        <v>59</v>
      </c>
      <c r="Z749" s="37">
        <f t="shared" ref="Z749" si="2575">SUM(Z750:Z754)</f>
        <v>53</v>
      </c>
      <c r="AA749" s="37">
        <f t="shared" si="2573"/>
        <v>58</v>
      </c>
      <c r="AB749" s="150">
        <f>SUM(AB750:AB754)</f>
        <v>52</v>
      </c>
      <c r="AC749" s="150">
        <f t="shared" ref="AC749:AD749" si="2576">SUM(AC750:AC754)</f>
        <v>51</v>
      </c>
      <c r="AD749" s="150">
        <f t="shared" si="2576"/>
        <v>51</v>
      </c>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150">
        <f>SUM(BG750:BG754)</f>
        <v>54</v>
      </c>
      <c r="BH749" s="150">
        <f t="shared" ref="BH749:BI749" si="2577">SUM(BH750:BH754)</f>
        <v>55</v>
      </c>
      <c r="BI749" s="150">
        <f t="shared" si="2577"/>
        <v>55</v>
      </c>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150">
        <f>SUM(CM750:CM754)</f>
        <v>57</v>
      </c>
      <c r="CN749" s="150">
        <f t="shared" ref="CN749:CO749" si="2578">SUM(CN750:CN754)</f>
        <v>53</v>
      </c>
      <c r="CO749" s="150">
        <f t="shared" si="2578"/>
        <v>53</v>
      </c>
      <c r="CP749" s="128"/>
      <c r="CQ749" s="128"/>
      <c r="CR749" s="128"/>
      <c r="CS749" s="128"/>
      <c r="CT749" s="128"/>
      <c r="CU749" s="128"/>
      <c r="CV749" s="128"/>
      <c r="CW749" s="128"/>
      <c r="CX749" s="128"/>
      <c r="CY749" s="37"/>
      <c r="CZ749" s="37"/>
      <c r="DA749" s="37"/>
      <c r="DB749" s="37"/>
      <c r="DC749" s="37"/>
      <c r="DD749" s="37"/>
      <c r="DE749" s="37"/>
      <c r="DF749" s="37"/>
      <c r="DG749" s="37"/>
      <c r="DH749" s="133"/>
      <c r="DI749" s="37"/>
      <c r="DJ749" s="37"/>
      <c r="DK749" s="37"/>
      <c r="DL749" s="37"/>
      <c r="DM749" s="37"/>
      <c r="DN749" s="37"/>
      <c r="DO749" s="37"/>
      <c r="DP749" s="37"/>
      <c r="DQ749" s="37"/>
      <c r="DR749" s="150">
        <f>SUM(DR750:DR754)</f>
        <v>50</v>
      </c>
      <c r="DS749" s="150">
        <f t="shared" ref="DS749:DT749" si="2579">SUM(DS750:DS754)</f>
        <v>50</v>
      </c>
      <c r="DT749" s="150">
        <f t="shared" si="2579"/>
        <v>50</v>
      </c>
      <c r="DU749" s="150">
        <f>SUM(DU750:DU754)</f>
        <v>50</v>
      </c>
      <c r="DV749" s="150">
        <f t="shared" ref="DV749" si="2580">SUM(DV750:DV754)</f>
        <v>50</v>
      </c>
      <c r="DW749" s="128"/>
      <c r="DX749" s="128"/>
      <c r="DY749" s="128"/>
      <c r="DZ749" s="128"/>
      <c r="EA749" s="128"/>
      <c r="EB749" s="128"/>
      <c r="EC749" s="128"/>
      <c r="ED749" s="128"/>
      <c r="EE749" s="128"/>
      <c r="EF749" s="128"/>
      <c r="EG749" s="128"/>
      <c r="EH749" s="128"/>
      <c r="EI749" s="128"/>
      <c r="EJ749" s="128"/>
      <c r="EK749" s="128"/>
      <c r="EL749" s="128"/>
      <c r="EM749" s="128"/>
      <c r="EN749" s="128"/>
      <c r="EO749" s="128"/>
      <c r="EP749" s="37"/>
      <c r="EQ749" s="37"/>
      <c r="ER749" s="37"/>
      <c r="ES749" s="37"/>
      <c r="ET749" s="37"/>
      <c r="EU749" s="37"/>
      <c r="EV749" s="37"/>
      <c r="EW749" s="37"/>
      <c r="EX749" s="37"/>
      <c r="EY749" s="150">
        <f>SUM(EY750:EY754)</f>
        <v>49</v>
      </c>
      <c r="EZ749" s="150">
        <f t="shared" ref="EZ749:FA749" si="2581">SUM(EZ750:EZ754)</f>
        <v>50</v>
      </c>
      <c r="FA749" s="150">
        <f t="shared" si="2581"/>
        <v>50</v>
      </c>
      <c r="FB749" s="37"/>
      <c r="FC749" s="37"/>
      <c r="FD749" s="37"/>
      <c r="FE749" s="37"/>
      <c r="FF749" s="37"/>
      <c r="FG749" s="37"/>
      <c r="FH749" s="37"/>
      <c r="FI749" s="37"/>
      <c r="FJ749" s="37"/>
      <c r="FK749" s="37"/>
      <c r="FL749" s="37"/>
      <c r="FM749" s="37"/>
      <c r="FN749" s="37"/>
      <c r="FO749" s="37"/>
      <c r="FP749" s="37"/>
      <c r="FQ749" s="37"/>
      <c r="FR749" s="37"/>
      <c r="FS749" s="37"/>
      <c r="FT749" s="37"/>
      <c r="FU749" s="37"/>
      <c r="FV749" s="37"/>
      <c r="FW749" s="37"/>
      <c r="FX749" s="37"/>
      <c r="FY749" s="37"/>
      <c r="FZ749" s="37"/>
      <c r="GA749" s="37"/>
      <c r="GB749" s="37"/>
      <c r="GC749" s="37"/>
      <c r="GD749" s="150">
        <f>SUM(GD750:GD754)</f>
        <v>53</v>
      </c>
      <c r="GE749" s="150">
        <f t="shared" ref="GE749" si="2582">SUM(GE750:GE754)</f>
        <v>52</v>
      </c>
      <c r="GF749" s="37"/>
      <c r="GG749" s="37"/>
      <c r="GH749" s="37"/>
      <c r="GI749" s="37"/>
      <c r="GJ749" s="37"/>
      <c r="GK749" s="37"/>
      <c r="GL749" s="37"/>
      <c r="GM749" s="37"/>
      <c r="GN749" s="37"/>
      <c r="GO749" s="217"/>
      <c r="GP749" s="217"/>
      <c r="GQ749" s="217"/>
      <c r="GR749" s="217"/>
      <c r="GS749" s="217"/>
      <c r="GT749" s="37"/>
      <c r="GU749" s="37"/>
      <c r="GV749" s="37"/>
      <c r="GW749" s="37"/>
      <c r="GX749" s="37"/>
      <c r="GY749" s="37"/>
      <c r="GZ749" s="37"/>
      <c r="HA749" s="37"/>
      <c r="HB749" s="37"/>
      <c r="HC749" s="37"/>
      <c r="HD749" s="37"/>
      <c r="HE749" s="37"/>
      <c r="HF749" s="37"/>
      <c r="HG749" s="37"/>
      <c r="HH749" s="37"/>
      <c r="HI749" s="150">
        <f>SUM(HI750:HI754)</f>
        <v>48</v>
      </c>
      <c r="HJ749" s="150">
        <f t="shared" ref="HJ749:HM749" si="2583">SUM(HJ750:HJ754)</f>
        <v>47</v>
      </c>
      <c r="HK749" s="150">
        <f t="shared" si="2583"/>
        <v>48</v>
      </c>
      <c r="HL749" s="150">
        <f t="shared" si="2583"/>
        <v>48</v>
      </c>
      <c r="HM749" s="150">
        <f t="shared" si="2583"/>
        <v>48</v>
      </c>
      <c r="HN749" s="37"/>
      <c r="HO749" s="37"/>
      <c r="HP749" s="37"/>
      <c r="HQ749" s="37"/>
      <c r="HR749" s="37"/>
      <c r="HS749" s="37"/>
      <c r="HT749" s="37"/>
      <c r="HU749" s="37"/>
      <c r="HV749" s="37"/>
      <c r="HW749" s="37"/>
      <c r="HX749" s="37"/>
      <c r="HY749" s="37"/>
      <c r="HZ749" s="37"/>
      <c r="IA749" s="37"/>
      <c r="IB749" s="37"/>
      <c r="IC749" s="37"/>
      <c r="ID749" s="37"/>
      <c r="IE749" s="37"/>
      <c r="IF749" s="37"/>
      <c r="IG749" s="37"/>
      <c r="IH749" s="37"/>
      <c r="II749" s="37"/>
      <c r="IJ749" s="37"/>
      <c r="IK749" s="37"/>
      <c r="IL749" s="37"/>
      <c r="IM749" s="37"/>
      <c r="IN749" s="37"/>
      <c r="IO749" s="37"/>
      <c r="IP749" s="37"/>
      <c r="IQ749" s="37"/>
      <c r="IR749" s="37"/>
      <c r="IS749" s="37"/>
      <c r="IT749" s="37"/>
      <c r="IU749" s="37"/>
      <c r="IV749" s="37"/>
      <c r="IW749" s="37"/>
      <c r="IX749" s="37"/>
      <c r="IY749" s="37"/>
      <c r="IZ749" s="37"/>
      <c r="JA749" s="37"/>
      <c r="JB749" s="37"/>
      <c r="JC749" s="37"/>
      <c r="JD749" s="37"/>
      <c r="JE749" s="37"/>
      <c r="JF749" s="37"/>
      <c r="JG749" s="37"/>
      <c r="JH749" s="37"/>
      <c r="JI749" s="37"/>
      <c r="JJ749" s="37"/>
      <c r="JK749" s="37"/>
      <c r="JL749" s="37"/>
      <c r="JM749" s="37"/>
      <c r="JN749" s="37"/>
      <c r="JO749" s="37"/>
      <c r="JP749" s="37"/>
      <c r="JQ749" s="37"/>
      <c r="JR749" s="37"/>
      <c r="JS749" s="37"/>
      <c r="JT749" s="37"/>
      <c r="JU749" s="37"/>
      <c r="JV749" s="37"/>
      <c r="JW749" s="37"/>
      <c r="JX749" s="37"/>
      <c r="JY749" s="37"/>
      <c r="JZ749" s="37"/>
      <c r="KA749" s="37"/>
      <c r="KB749" s="37"/>
      <c r="KC749" s="233"/>
      <c r="KD749" s="233"/>
      <c r="KE749" s="233"/>
      <c r="KF749" s="233"/>
      <c r="KG749" s="233"/>
      <c r="KH749" s="233"/>
      <c r="KI749" s="233"/>
      <c r="KJ749" s="233"/>
      <c r="KK749" s="233"/>
      <c r="KL749" s="233"/>
      <c r="KM749" s="233"/>
      <c r="KN749" s="233"/>
      <c r="KO749" s="233"/>
      <c r="KP749" s="233"/>
      <c r="KQ749" s="37"/>
      <c r="KR749" s="37"/>
      <c r="KS749" s="37"/>
      <c r="KT749" s="37"/>
      <c r="KU749" s="37"/>
      <c r="KV749" s="37"/>
      <c r="KW749" s="37"/>
      <c r="KX749" s="37"/>
      <c r="KY749" s="37"/>
      <c r="KZ749" s="37"/>
      <c r="LA749" s="37"/>
      <c r="LB749" s="37"/>
      <c r="LC749" s="37"/>
      <c r="LD749" s="128"/>
      <c r="LE749" s="128"/>
      <c r="LF749" s="128"/>
      <c r="LG749" s="128"/>
      <c r="LH749" s="128"/>
      <c r="LI749" s="128"/>
      <c r="LJ749" s="128"/>
      <c r="LK749" s="128"/>
      <c r="LL749" s="128"/>
      <c r="LM749" s="128"/>
      <c r="LN749" s="128"/>
      <c r="LO749" s="128"/>
      <c r="LP749" s="128"/>
      <c r="LQ749" s="128"/>
      <c r="LR749" s="128"/>
      <c r="LS749" s="128"/>
      <c r="LT749" s="128"/>
      <c r="LU749" s="128"/>
      <c r="LV749" s="128"/>
      <c r="LW749" s="128"/>
      <c r="LX749" s="133"/>
      <c r="LY749" s="37"/>
      <c r="LZ749" s="37"/>
      <c r="MA749" s="37"/>
      <c r="MB749" s="37"/>
      <c r="MC749" s="37"/>
      <c r="MD749" s="37"/>
      <c r="ME749" s="37"/>
      <c r="MF749" s="37"/>
      <c r="MG749" s="37"/>
      <c r="MH749" s="37"/>
      <c r="MI749" s="37"/>
      <c r="MJ749" s="37"/>
      <c r="MK749" s="233"/>
      <c r="ML749" s="233"/>
      <c r="MM749" s="233"/>
      <c r="MN749" s="233"/>
      <c r="MO749" s="233"/>
      <c r="MP749" s="233"/>
      <c r="MQ749" s="233"/>
      <c r="MR749" s="233"/>
      <c r="MS749" s="233"/>
      <c r="MT749" s="233"/>
      <c r="MU749" s="233"/>
      <c r="MV749" s="233"/>
      <c r="MW749" s="233"/>
      <c r="MX749" s="233"/>
      <c r="MY749" s="37"/>
      <c r="MZ749" s="37"/>
      <c r="NA749" s="37"/>
      <c r="NB749" s="37"/>
      <c r="NC749" s="133"/>
      <c r="ND749" s="37"/>
      <c r="NE749" s="37"/>
      <c r="NF749" s="37"/>
      <c r="NG749" s="37"/>
      <c r="NH749" s="37"/>
      <c r="NI749" s="37"/>
      <c r="NJ749" s="37"/>
      <c r="NK749" s="37"/>
      <c r="NL749" s="37"/>
      <c r="NM749" s="37"/>
      <c r="NN749" s="37"/>
      <c r="NO749" s="37"/>
      <c r="NP749" s="37"/>
      <c r="NQ749" s="37"/>
      <c r="NR749" s="37"/>
      <c r="NS749" s="37"/>
      <c r="NT749" s="37"/>
      <c r="NU749" s="37"/>
      <c r="NV749" s="37"/>
      <c r="NW749" s="37"/>
      <c r="NX749" s="37"/>
      <c r="NY749" s="37"/>
      <c r="NZ749" s="37"/>
      <c r="OA749" s="37"/>
      <c r="OB749" s="37"/>
      <c r="OC749" s="37"/>
      <c r="OD749" s="37"/>
      <c r="OE749" s="37"/>
      <c r="OF749" s="37"/>
      <c r="OG749" s="37"/>
      <c r="OH749" s="37"/>
      <c r="OI749" s="37"/>
      <c r="OJ749" s="37"/>
      <c r="OK749" s="37"/>
      <c r="OL749" s="37"/>
      <c r="OM749" s="37">
        <f>SUM(OM750:OM754)</f>
        <v>514</v>
      </c>
      <c r="ON749" s="13"/>
      <c r="OR749" s="219"/>
      <c r="OS749" s="220"/>
      <c r="OT749" s="220"/>
    </row>
    <row r="750" spans="1:410" s="8" customFormat="1" ht="33" hidden="1" customHeight="1">
      <c r="A750" s="321" t="s">
        <v>1329</v>
      </c>
      <c r="B750" s="322"/>
      <c r="C750" s="322"/>
      <c r="D750" s="322"/>
      <c r="E750" s="322"/>
      <c r="F750" s="322"/>
      <c r="G750" s="46">
        <f>COUNTIF(G9:G244,"x")</f>
        <v>18</v>
      </c>
      <c r="H750" s="46"/>
      <c r="I750" s="47"/>
      <c r="J750" s="37"/>
      <c r="K750" s="37"/>
      <c r="L750" s="37"/>
      <c r="M750" s="37"/>
      <c r="N750" s="37"/>
      <c r="O750" s="114">
        <f>COUNTIF(O12:O244,"x")</f>
        <v>73</v>
      </c>
      <c r="P750" s="48">
        <f>P9</f>
        <v>77</v>
      </c>
      <c r="Q750" s="46">
        <f t="shared" ref="Q750:AA750" si="2584">COUNTIF(Q12:Q244,"x")</f>
        <v>20</v>
      </c>
      <c r="R750" s="46">
        <f t="shared" si="2584"/>
        <v>21</v>
      </c>
      <c r="S750" s="46">
        <f t="shared" si="2584"/>
        <v>22</v>
      </c>
      <c r="T750" s="46">
        <f t="shared" si="2584"/>
        <v>23</v>
      </c>
      <c r="U750" s="46">
        <f t="shared" si="2584"/>
        <v>20</v>
      </c>
      <c r="V750" s="46">
        <f t="shared" si="2584"/>
        <v>19</v>
      </c>
      <c r="W750" s="46">
        <f t="shared" si="2584"/>
        <v>20</v>
      </c>
      <c r="X750" s="46">
        <f t="shared" si="2584"/>
        <v>18</v>
      </c>
      <c r="Y750" s="46">
        <f t="shared" si="2584"/>
        <v>20</v>
      </c>
      <c r="Z750" s="46">
        <f t="shared" si="2584"/>
        <v>20</v>
      </c>
      <c r="AA750" s="46">
        <f t="shared" si="2584"/>
        <v>18</v>
      </c>
      <c r="AB750" s="151">
        <f>SUM(COUNTIFS(AB$10:AB$205,{"ĐTT","TDS","HĐH","HĐG","HĐNT","VS-AN","HĐC","HĐH/HĐG","SHHN"}))</f>
        <v>15</v>
      </c>
      <c r="AC750" s="151">
        <f>SUM(COUNTIFS(AC$10:AC$205,{"ĐTT","TDS","HĐH","HĐG","HĐNT","VS-AN","HĐC","HĐH/HĐG","SHHN"}))</f>
        <v>15</v>
      </c>
      <c r="AD750" s="151">
        <f>SUM(COUNTIFS(AD$10:AD$205,{"ĐTT","TDS","HĐH","HĐG","HĐNT","VS-AN","HĐC","HĐH/HĐG","SHHN"}))</f>
        <v>15</v>
      </c>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151">
        <f>SUM(COUNTIFS(BG$10:BG$205,{"ĐTT","TDS","HĐH","HĐG","HĐNT","VS-AN","HĐC","HĐH/HĐG","SHHN"}))</f>
        <v>14</v>
      </c>
      <c r="BH750" s="151">
        <f>SUM(COUNTIFS(BH$10:BH$205,{"ĐTT","TDS","HĐH","HĐG","HĐNT","VS-AN","HĐC","HĐH/HĐG","SHHN"}))</f>
        <v>14</v>
      </c>
      <c r="BI750" s="151">
        <f>SUM(COUNTIFS(BI$10:BI$205,{"ĐTT","TDS","HĐH","HĐG","HĐNT","VS-AN","HĐC","HĐH/HĐG","SHHN"}))</f>
        <v>14</v>
      </c>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151">
        <f>SUM(COUNTIFS(CM$10:CM$205,{"ĐTT","TDS","HĐH","HĐG","HĐNT","VS-AN","HĐC","HĐH/HĐG","SHHN"}))</f>
        <v>18</v>
      </c>
      <c r="CN750" s="151">
        <f>SUM(COUNTIFS(CN$10:CN$205,{"ĐTT","TDS","HĐH","HĐG","HĐNT","VS-AN","HĐC","HĐH/HĐG","SHHN"}))</f>
        <v>17</v>
      </c>
      <c r="CO750" s="151">
        <f>SUM(COUNTIFS(CO$10:CO$205,{"ĐTT","TDS","HĐH","HĐG","HĐNT","VS-AN","HĐC","HĐH/HĐG","SHHN"}))</f>
        <v>17</v>
      </c>
      <c r="CP750" s="131"/>
      <c r="CQ750" s="131"/>
      <c r="CR750" s="131"/>
      <c r="CS750" s="131"/>
      <c r="CT750" s="131"/>
      <c r="CU750" s="131"/>
      <c r="CV750" s="131"/>
      <c r="CW750" s="131"/>
      <c r="CX750" s="131"/>
      <c r="CY750" s="46"/>
      <c r="CZ750" s="46"/>
      <c r="DA750" s="46"/>
      <c r="DB750" s="46"/>
      <c r="DC750" s="46"/>
      <c r="DD750" s="46"/>
      <c r="DE750" s="46"/>
      <c r="DF750" s="46"/>
      <c r="DG750" s="46"/>
      <c r="DH750" s="136"/>
      <c r="DI750" s="46"/>
      <c r="DJ750" s="46"/>
      <c r="DK750" s="46"/>
      <c r="DL750" s="46"/>
      <c r="DM750" s="46"/>
      <c r="DN750" s="46"/>
      <c r="DO750" s="46"/>
      <c r="DP750" s="46"/>
      <c r="DQ750" s="46"/>
      <c r="DR750" s="151">
        <f>SUM(COUNTIFS(DR$10:DR$205,{"ĐTT","TDS","HĐH","HĐG","HĐNT","VS-AN","HĐC","HĐH/HĐG","SHHN"}))</f>
        <v>15</v>
      </c>
      <c r="DS750" s="151">
        <f>SUM(COUNTIFS(DS$10:DS$205,{"ĐTT","TDS","HĐH","HĐG","HĐNT","VS-AN","HĐC","HĐH/HĐG","SHHN"}))</f>
        <v>15</v>
      </c>
      <c r="DT750" s="151">
        <f>SUM(COUNTIFS(DT$10:DT$205,{"ĐTT","TDS","HĐH","HĐG","HĐNT","VS-AN","HĐC","HĐH/HĐG","SHHN"}))</f>
        <v>15</v>
      </c>
      <c r="DU750" s="151">
        <f>SUM(COUNTIFS(DU$10:DU$205,{"ĐTT","TDS","HĐH","HĐG","HĐNT","VS-AN","HĐC","HĐH/HĐG","SHHN"}))</f>
        <v>15</v>
      </c>
      <c r="DV750" s="151">
        <f>SUM(COUNTIFS(DV$10:DV$205,{"ĐTT","TDS","HĐH","HĐG","HĐNT","VS-AN","HĐC","HĐH/HĐG","SHHN"}))</f>
        <v>15</v>
      </c>
      <c r="DW750" s="131"/>
      <c r="DX750" s="131"/>
      <c r="DY750" s="131"/>
      <c r="DZ750" s="131"/>
      <c r="EA750" s="131"/>
      <c r="EB750" s="131"/>
      <c r="EC750" s="131"/>
      <c r="ED750" s="131"/>
      <c r="EE750" s="131"/>
      <c r="EF750" s="131"/>
      <c r="EG750" s="131"/>
      <c r="EH750" s="131"/>
      <c r="EI750" s="131"/>
      <c r="EJ750" s="131"/>
      <c r="EK750" s="131"/>
      <c r="EL750" s="131"/>
      <c r="EM750" s="131"/>
      <c r="EN750" s="131"/>
      <c r="EO750" s="131"/>
      <c r="EP750" s="46"/>
      <c r="EQ750" s="46"/>
      <c r="ER750" s="46"/>
      <c r="ES750" s="46"/>
      <c r="ET750" s="46"/>
      <c r="EU750" s="46"/>
      <c r="EV750" s="46"/>
      <c r="EW750" s="46"/>
      <c r="EX750" s="46"/>
      <c r="EY750" s="151">
        <f>SUM(COUNTIFS(EY$10:EY$205,{"ĐTT","TDS","HĐH","HĐG","HĐNT","VS-AN","HĐC","HĐH/HĐG","SHHN"}))</f>
        <v>13</v>
      </c>
      <c r="EZ750" s="151">
        <f>SUM(COUNTIFS(EZ$10:EZ$205,{"ĐTT","TDS","HĐH","HĐG","HĐNT","VS-AN","HĐC","HĐH/HĐG","SHHN"}))</f>
        <v>13</v>
      </c>
      <c r="FA750" s="151">
        <f>SUM(COUNTIFS(FA$10:FA$205,{"ĐTT","TDS","HĐH","HĐG","HĐNT","VS-AN","HĐC","HĐH/HĐG","SHHN"}))</f>
        <v>13</v>
      </c>
      <c r="FB750" s="46"/>
      <c r="FC750" s="46"/>
      <c r="FD750" s="46"/>
      <c r="FE750" s="46"/>
      <c r="FF750" s="46"/>
      <c r="FG750" s="46"/>
      <c r="FH750" s="46"/>
      <c r="FI750" s="46"/>
      <c r="FJ750" s="46"/>
      <c r="FK750" s="46"/>
      <c r="FL750" s="46"/>
      <c r="FM750" s="46"/>
      <c r="FN750" s="46"/>
      <c r="FO750" s="46"/>
      <c r="FP750" s="46"/>
      <c r="FQ750" s="46"/>
      <c r="FR750" s="46"/>
      <c r="FS750" s="46"/>
      <c r="FT750" s="46"/>
      <c r="FU750" s="46"/>
      <c r="FV750" s="46"/>
      <c r="FW750" s="46"/>
      <c r="FX750" s="46"/>
      <c r="FY750" s="46"/>
      <c r="FZ750" s="46"/>
      <c r="GA750" s="46"/>
      <c r="GB750" s="46"/>
      <c r="GC750" s="46"/>
      <c r="GD750" s="151">
        <f>SUM(COUNTIFS(GD$10:GD$244,{"ĐTT","TDS","HĐH","HĐG","HĐNT","VS-AN","HĐC","HĐH/HĐG","SHHN"}))</f>
        <v>18</v>
      </c>
      <c r="GE750" s="151">
        <f>SUM(COUNTIFS(GE$10:GE$244,{"ĐTT","TDS","HĐH","HĐG","HĐNT","VS-AN","HĐC","HĐH/HĐG","SHHN"}))</f>
        <v>18</v>
      </c>
      <c r="GF750" s="46"/>
      <c r="GG750" s="46"/>
      <c r="GH750" s="46"/>
      <c r="GI750" s="46"/>
      <c r="GJ750" s="46"/>
      <c r="GK750" s="46"/>
      <c r="GL750" s="46"/>
      <c r="GM750" s="46"/>
      <c r="GN750" s="46"/>
      <c r="GO750" s="46"/>
      <c r="GP750" s="46"/>
      <c r="GQ750" s="46"/>
      <c r="GR750" s="46"/>
      <c r="GS750" s="46"/>
      <c r="GT750" s="46"/>
      <c r="GU750" s="46"/>
      <c r="GV750" s="46"/>
      <c r="GW750" s="46"/>
      <c r="GX750" s="46"/>
      <c r="GY750" s="46"/>
      <c r="GZ750" s="46"/>
      <c r="HA750" s="46"/>
      <c r="HB750" s="46"/>
      <c r="HC750" s="46"/>
      <c r="HD750" s="46"/>
      <c r="HE750" s="46"/>
      <c r="HF750" s="46"/>
      <c r="HG750" s="46"/>
      <c r="HH750" s="46"/>
      <c r="HI750" s="151">
        <f>SUM(COUNTIFS(HI$10:HI$244,{"ĐTT","TDS","HĐH","HĐG","HĐNT","VS-AN","HĐC","HĐH/HĐG","SHHN"}))</f>
        <v>16</v>
      </c>
      <c r="HJ750" s="151">
        <f>SUM(COUNTIFS(HJ$10:HJ$244,{"ĐTT","TDS","HĐH","HĐG","HĐNT","VS-AN","HĐC","HĐH/HĐG","SHHN"}))</f>
        <v>16</v>
      </c>
      <c r="HK750" s="151">
        <f>SUM(COUNTIFS(HK$10:HK$244,{"ĐTT","TDS","HĐH","HĐG","HĐNT","VS-AN","HĐC","HĐH/HĐG","SHHN"}))</f>
        <v>16</v>
      </c>
      <c r="HL750" s="151">
        <f>SUM(COUNTIFS(HL$10:HL$244,{"ĐTT","TDS","HĐH","HĐG","HĐNT","VS-AN","HĐC","HĐH/HĐG","SHHN"}))</f>
        <v>16</v>
      </c>
      <c r="HM750" s="151">
        <f>SUM(COUNTIFS(HM$10:HM$244,{"ĐTT","TDS","HĐH","HĐG","HĐNT","VS-AN","HĐC","HĐH/HĐG","SHHN"}))</f>
        <v>16</v>
      </c>
      <c r="HN750" s="46"/>
      <c r="HO750" s="46"/>
      <c r="HP750" s="46"/>
      <c r="HQ750" s="46"/>
      <c r="HR750" s="46"/>
      <c r="HS750" s="46"/>
      <c r="HT750" s="46"/>
      <c r="HU750" s="46"/>
      <c r="HV750" s="46"/>
      <c r="HW750" s="46"/>
      <c r="HX750" s="46"/>
      <c r="HY750" s="46"/>
      <c r="HZ750" s="46"/>
      <c r="IA750" s="46"/>
      <c r="IB750" s="46"/>
      <c r="IC750" s="46"/>
      <c r="ID750" s="46"/>
      <c r="IE750" s="46"/>
      <c r="IF750" s="46"/>
      <c r="IG750" s="46"/>
      <c r="IH750" s="46"/>
      <c r="II750" s="46"/>
      <c r="IJ750" s="46"/>
      <c r="IK750" s="46"/>
      <c r="IL750" s="46"/>
      <c r="IM750" s="46"/>
      <c r="IN750" s="46"/>
      <c r="IO750" s="46"/>
      <c r="IP750" s="46"/>
      <c r="IQ750" s="46"/>
      <c r="IR750" s="46"/>
      <c r="IS750" s="46"/>
      <c r="IT750" s="46"/>
      <c r="IU750" s="46"/>
      <c r="IV750" s="46"/>
      <c r="IW750" s="46"/>
      <c r="IX750" s="46"/>
      <c r="IY750" s="46"/>
      <c r="IZ750" s="46"/>
      <c r="JA750" s="46"/>
      <c r="JB750" s="46"/>
      <c r="JC750" s="46"/>
      <c r="JD750" s="46"/>
      <c r="JE750" s="46"/>
      <c r="JF750" s="46"/>
      <c r="JG750" s="46"/>
      <c r="JH750" s="46"/>
      <c r="JI750" s="46"/>
      <c r="JJ750" s="46"/>
      <c r="JK750" s="46"/>
      <c r="JL750" s="46"/>
      <c r="JM750" s="46"/>
      <c r="JN750" s="46"/>
      <c r="JO750" s="46"/>
      <c r="JP750" s="46"/>
      <c r="JQ750" s="46"/>
      <c r="JR750" s="46"/>
      <c r="JS750" s="46"/>
      <c r="JT750" s="46"/>
      <c r="JU750" s="46"/>
      <c r="JV750" s="46"/>
      <c r="JW750" s="46"/>
      <c r="JX750" s="46"/>
      <c r="JY750" s="46"/>
      <c r="JZ750" s="46"/>
      <c r="KA750" s="46"/>
      <c r="KB750" s="46"/>
      <c r="KC750" s="46"/>
      <c r="KD750" s="46"/>
      <c r="KE750" s="46"/>
      <c r="KF750" s="46"/>
      <c r="KG750" s="46"/>
      <c r="KH750" s="46"/>
      <c r="KI750" s="46"/>
      <c r="KJ750" s="46"/>
      <c r="KK750" s="46"/>
      <c r="KL750" s="46"/>
      <c r="KM750" s="46"/>
      <c r="KN750" s="46"/>
      <c r="KO750" s="46"/>
      <c r="KP750" s="46"/>
      <c r="KQ750" s="46"/>
      <c r="KR750" s="46"/>
      <c r="KS750" s="46"/>
      <c r="KT750" s="46"/>
      <c r="KU750" s="46"/>
      <c r="KV750" s="46"/>
      <c r="KW750" s="46"/>
      <c r="KX750" s="46"/>
      <c r="KY750" s="46"/>
      <c r="KZ750" s="46"/>
      <c r="LA750" s="46"/>
      <c r="LB750" s="46"/>
      <c r="LC750" s="46"/>
      <c r="LD750" s="131"/>
      <c r="LE750" s="131"/>
      <c r="LF750" s="131"/>
      <c r="LG750" s="131"/>
      <c r="LH750" s="131"/>
      <c r="LI750" s="131"/>
      <c r="LJ750" s="131"/>
      <c r="LK750" s="131"/>
      <c r="LL750" s="131"/>
      <c r="LM750" s="131"/>
      <c r="LN750" s="131"/>
      <c r="LO750" s="131"/>
      <c r="LP750" s="131"/>
      <c r="LQ750" s="131"/>
      <c r="LR750" s="131"/>
      <c r="LS750" s="131"/>
      <c r="LT750" s="131"/>
      <c r="LU750" s="131"/>
      <c r="LV750" s="131"/>
      <c r="LW750" s="131"/>
      <c r="LX750" s="136"/>
      <c r="LY750" s="46"/>
      <c r="LZ750" s="46"/>
      <c r="MA750" s="46"/>
      <c r="MB750" s="46"/>
      <c r="MC750" s="46"/>
      <c r="MD750" s="46"/>
      <c r="ME750" s="46"/>
      <c r="MF750" s="46"/>
      <c r="MG750" s="46"/>
      <c r="MH750" s="46"/>
      <c r="MI750" s="46"/>
      <c r="MJ750" s="46"/>
      <c r="MK750" s="46"/>
      <c r="ML750" s="46"/>
      <c r="MM750" s="46"/>
      <c r="MN750" s="46"/>
      <c r="MO750" s="46"/>
      <c r="MP750" s="46"/>
      <c r="MQ750" s="46"/>
      <c r="MR750" s="46"/>
      <c r="MS750" s="46"/>
      <c r="MT750" s="46"/>
      <c r="MU750" s="46"/>
      <c r="MV750" s="46"/>
      <c r="MW750" s="46"/>
      <c r="MX750" s="46"/>
      <c r="MY750" s="46"/>
      <c r="MZ750" s="46"/>
      <c r="NA750" s="46"/>
      <c r="NB750" s="46"/>
      <c r="NC750" s="136"/>
      <c r="ND750" s="46"/>
      <c r="NE750" s="46"/>
      <c r="NF750" s="46"/>
      <c r="NG750" s="46"/>
      <c r="NH750" s="46"/>
      <c r="NI750" s="46"/>
      <c r="NJ750" s="46"/>
      <c r="NK750" s="46"/>
      <c r="NL750" s="46"/>
      <c r="NM750" s="46"/>
      <c r="NN750" s="46"/>
      <c r="NO750" s="46"/>
      <c r="NP750" s="46"/>
      <c r="NQ750" s="46"/>
      <c r="NR750" s="46"/>
      <c r="NS750" s="46"/>
      <c r="NT750" s="46"/>
      <c r="NU750" s="46"/>
      <c r="NV750" s="46"/>
      <c r="NW750" s="46"/>
      <c r="NX750" s="46"/>
      <c r="NY750" s="46"/>
      <c r="NZ750" s="46"/>
      <c r="OA750" s="46"/>
      <c r="OB750" s="46"/>
      <c r="OC750" s="46"/>
      <c r="OD750" s="46"/>
      <c r="OE750" s="46"/>
      <c r="OF750" s="46"/>
      <c r="OG750" s="46"/>
      <c r="OH750" s="46"/>
      <c r="OI750" s="46"/>
      <c r="OJ750" s="46"/>
      <c r="OK750" s="46"/>
      <c r="OL750" s="46"/>
      <c r="OM750" s="46">
        <f>COUNTIF(OM12:OM244,"1")</f>
        <v>219</v>
      </c>
      <c r="ON750" s="46"/>
      <c r="OR750" s="221"/>
      <c r="OS750" s="221"/>
      <c r="OT750" s="221"/>
    </row>
    <row r="751" spans="1:410" s="8" customFormat="1" ht="19.5" hidden="1" customHeight="1">
      <c r="A751" s="321" t="s">
        <v>575</v>
      </c>
      <c r="B751" s="322"/>
      <c r="C751" s="322"/>
      <c r="D751" s="322"/>
      <c r="E751" s="322"/>
      <c r="F751" s="322"/>
      <c r="G751" s="48">
        <f>G245</f>
        <v>10</v>
      </c>
      <c r="H751" s="46"/>
      <c r="I751" s="47"/>
      <c r="J751" s="47"/>
      <c r="K751" s="47"/>
      <c r="L751" s="47"/>
      <c r="M751" s="47"/>
      <c r="N751" s="47"/>
      <c r="O751" s="114">
        <f>COUNTIF(O248:O386,"x")</f>
        <v>51</v>
      </c>
      <c r="P751" s="48">
        <f>P245</f>
        <v>37</v>
      </c>
      <c r="Q751" s="46">
        <f t="shared" ref="Q751:AA751" si="2585">COUNTIF(Q245:Q387,"x")</f>
        <v>11</v>
      </c>
      <c r="R751" s="46">
        <f t="shared" si="2585"/>
        <v>12</v>
      </c>
      <c r="S751" s="46">
        <f t="shared" si="2585"/>
        <v>10</v>
      </c>
      <c r="T751" s="46">
        <f t="shared" si="2585"/>
        <v>12</v>
      </c>
      <c r="U751" s="46">
        <f t="shared" si="2585"/>
        <v>10</v>
      </c>
      <c r="V751" s="46">
        <f t="shared" si="2585"/>
        <v>8</v>
      </c>
      <c r="W751" s="46">
        <f t="shared" si="2585"/>
        <v>12</v>
      </c>
      <c r="X751" s="46">
        <f t="shared" si="2585"/>
        <v>12</v>
      </c>
      <c r="Y751" s="46">
        <f t="shared" si="2585"/>
        <v>11</v>
      </c>
      <c r="Z751" s="46">
        <f t="shared" si="2585"/>
        <v>8</v>
      </c>
      <c r="AA751" s="46">
        <f t="shared" si="2585"/>
        <v>11</v>
      </c>
      <c r="AB751" s="151">
        <f>SUM(COUNTIFS(AB$207:AB$379,{"ĐTT","TDS","HĐH","HĐG","HĐNT","VS-AN","HĐC","HĐH/HĐG","SHHN"}))</f>
        <v>11</v>
      </c>
      <c r="AC751" s="151">
        <f>SUM(COUNTIFS(AC$207:AC$379,{"ĐTT","TDS","HĐH","HĐG","HĐNT","VS-AN","HĐC","HĐH/HĐG","SHHN"}))</f>
        <v>10</v>
      </c>
      <c r="AD751" s="151">
        <f>SUM(COUNTIFS(AD$207:AD$379,{"ĐTT","TDS","HĐH","HĐG","HĐNT","VS-AN","HĐC","HĐH/HĐG","SHHN"}))</f>
        <v>10</v>
      </c>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151">
        <f>SUM(COUNTIFS(BG$207:BG$379,{"ĐTT","TDS","HĐH","HĐG","HĐNT","VS-AN","HĐC","HĐH/HĐG","SHHN"}))</f>
        <v>12</v>
      </c>
      <c r="BH751" s="151">
        <f>SUM(COUNTIFS(BH$207:BH$379,{"ĐTT","TDS","HĐH","HĐG","HĐNT","VS-AN","HĐC","HĐH/HĐG","SHHN"}))</f>
        <v>13</v>
      </c>
      <c r="BI751" s="151">
        <f>SUM(COUNTIFS(BI$207:BI$379,{"ĐTT","TDS","HĐH","HĐG","HĐNT","VS-AN","HĐC","HĐH/HĐG","SHHN"}))</f>
        <v>14</v>
      </c>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151">
        <f>SUM(COUNTIFS(CM$207:CM$378,{"ĐTT","TDS","HĐH","HĐG","HĐNT","VS-AN","HĐC","HĐH/HĐG","SHHN"}))</f>
        <v>10</v>
      </c>
      <c r="CN751" s="151">
        <f>SUM(COUNTIFS(CN$207:CN$378,{"ĐTT","TDS","HĐH","HĐG","HĐNT","VS-AN","HĐC","HĐH/HĐG","SHHN"}))</f>
        <v>10</v>
      </c>
      <c r="CO751" s="151">
        <f>SUM(COUNTIFS(CO$207:CO$378,{"ĐTT","TDS","HĐH","HĐG","HĐNT","VS-AN","HĐC","HĐH/HĐG","SHHN"}))</f>
        <v>10</v>
      </c>
      <c r="CP751" s="131"/>
      <c r="CQ751" s="131"/>
      <c r="CR751" s="131"/>
      <c r="CS751" s="131"/>
      <c r="CT751" s="131"/>
      <c r="CU751" s="131"/>
      <c r="CV751" s="131"/>
      <c r="CW751" s="131"/>
      <c r="CX751" s="131"/>
      <c r="CY751" s="46"/>
      <c r="CZ751" s="46"/>
      <c r="DA751" s="46"/>
      <c r="DB751" s="46"/>
      <c r="DC751" s="46"/>
      <c r="DD751" s="46"/>
      <c r="DE751" s="46"/>
      <c r="DF751" s="46"/>
      <c r="DG751" s="46"/>
      <c r="DH751" s="136"/>
      <c r="DI751" s="46"/>
      <c r="DJ751" s="46"/>
      <c r="DK751" s="46"/>
      <c r="DL751" s="46"/>
      <c r="DM751" s="46"/>
      <c r="DN751" s="46"/>
      <c r="DO751" s="46"/>
      <c r="DP751" s="46"/>
      <c r="DQ751" s="46"/>
      <c r="DR751" s="151">
        <f>SUM(COUNTIFS(DR$207:DR$378,{"ĐTT","TDS","HĐH","HĐG","HĐNT","VS-AN","HĐC","HĐH/HĐG","SHHN"}))</f>
        <v>10</v>
      </c>
      <c r="DS751" s="151">
        <f>SUM(COUNTIFS(DS$207:DS$378,{"ĐTT","TDS","HĐH","HĐG","HĐNT","VS-AN","HĐC","HĐH/HĐG","SHHN"}))</f>
        <v>11</v>
      </c>
      <c r="DT751" s="151">
        <f>SUM(COUNTIFS(DT$207:DT$378,{"ĐTT","TDS","HĐH","HĐG","HĐNT","VS-AN","HĐC","HĐH/HĐG","SHHN"}))</f>
        <v>13</v>
      </c>
      <c r="DU751" s="151">
        <f>SUM(COUNTIFS(DU$207:DU$378,{"ĐTT","TDS","HĐH","HĐG","HĐNT","VS-AN","HĐC","HĐH/HĐG","SHHN"}))</f>
        <v>12</v>
      </c>
      <c r="DV751" s="151">
        <f>SUM(COUNTIFS(DV$207:DV$378,{"ĐTT","TDS","HĐH","HĐG","HĐNT","VS-AN","HĐC","HĐH/HĐG","SHHN"}))</f>
        <v>11</v>
      </c>
      <c r="DW751" s="131"/>
      <c r="DX751" s="131"/>
      <c r="DY751" s="131"/>
      <c r="DZ751" s="131"/>
      <c r="EA751" s="131"/>
      <c r="EB751" s="131"/>
      <c r="EC751" s="131"/>
      <c r="ED751" s="131"/>
      <c r="EE751" s="131"/>
      <c r="EF751" s="131"/>
      <c r="EG751" s="131"/>
      <c r="EH751" s="131"/>
      <c r="EI751" s="131"/>
      <c r="EJ751" s="131"/>
      <c r="EK751" s="131"/>
      <c r="EL751" s="131"/>
      <c r="EM751" s="131"/>
      <c r="EN751" s="131"/>
      <c r="EO751" s="131"/>
      <c r="EP751" s="46"/>
      <c r="EQ751" s="46"/>
      <c r="ER751" s="46"/>
      <c r="ES751" s="46"/>
      <c r="ET751" s="46"/>
      <c r="EU751" s="46"/>
      <c r="EV751" s="46"/>
      <c r="EW751" s="46"/>
      <c r="EX751" s="46"/>
      <c r="EY751" s="151">
        <f>SUM(COUNTIFS(EY$207:EY$378,{"ĐTT","TDS","HĐH","HĐG","HĐNT","VS-AN","HĐC","HĐH/HĐG","SHHN"}))</f>
        <v>11</v>
      </c>
      <c r="EZ751" s="151">
        <f>SUM(COUNTIFS(EZ$207:EZ$378,{"ĐTT","TDS","HĐH","HĐG","HĐNT","VS-AN","HĐC","HĐH/HĐG","SHHN"}))</f>
        <v>12</v>
      </c>
      <c r="FA751" s="151">
        <f>SUM(COUNTIFS(FA$207:FA$378,{"ĐTT","TDS","HĐH","HĐG","HĐNT","VS-AN","HĐC","HĐH/HĐG","SHHN"}))</f>
        <v>12</v>
      </c>
      <c r="FB751" s="46"/>
      <c r="FC751" s="46"/>
      <c r="FD751" s="46"/>
      <c r="FE751" s="46"/>
      <c r="FF751" s="46"/>
      <c r="FG751" s="46"/>
      <c r="FH751" s="46"/>
      <c r="FI751" s="46"/>
      <c r="FJ751" s="46"/>
      <c r="FK751" s="46"/>
      <c r="FL751" s="46"/>
      <c r="FM751" s="46"/>
      <c r="FN751" s="46"/>
      <c r="FO751" s="46"/>
      <c r="FP751" s="46"/>
      <c r="FQ751" s="46"/>
      <c r="FR751" s="46"/>
      <c r="FS751" s="46"/>
      <c r="FT751" s="46"/>
      <c r="FU751" s="46"/>
      <c r="FV751" s="46"/>
      <c r="FW751" s="46"/>
      <c r="FX751" s="46"/>
      <c r="FY751" s="46"/>
      <c r="FZ751" s="46"/>
      <c r="GA751" s="46"/>
      <c r="GB751" s="46"/>
      <c r="GC751" s="46"/>
      <c r="GD751" s="151">
        <f>SUM(COUNTIFS(GD$246:GD$386,{"ĐTT","TDS","HĐH","HĐG","HĐNT","VS-AN","HĐC","HĐH/HĐG","SHHN"}))</f>
        <v>7</v>
      </c>
      <c r="GE751" s="151">
        <f>SUM(COUNTIFS(GE$246:GE$386,{"ĐTT","TDS","HĐH","HĐG","HĐNT","VS-AN","HĐC","HĐH/HĐG","SHHN"}))</f>
        <v>7</v>
      </c>
      <c r="GF751" s="46"/>
      <c r="GG751" s="46"/>
      <c r="GH751" s="46"/>
      <c r="GI751" s="46"/>
      <c r="GJ751" s="46"/>
      <c r="GK751" s="46"/>
      <c r="GL751" s="46"/>
      <c r="GM751" s="46"/>
      <c r="GN751" s="46"/>
      <c r="GO751" s="46"/>
      <c r="GP751" s="46"/>
      <c r="GQ751" s="46"/>
      <c r="GR751" s="46"/>
      <c r="GS751" s="46"/>
      <c r="GT751" s="46"/>
      <c r="GU751" s="46"/>
      <c r="GV751" s="46"/>
      <c r="GW751" s="46"/>
      <c r="GX751" s="46"/>
      <c r="GY751" s="46"/>
      <c r="GZ751" s="46"/>
      <c r="HA751" s="46"/>
      <c r="HB751" s="46"/>
      <c r="HC751" s="46"/>
      <c r="HD751" s="46"/>
      <c r="HE751" s="46"/>
      <c r="HF751" s="46"/>
      <c r="HG751" s="46"/>
      <c r="HH751" s="46"/>
      <c r="HI751" s="151">
        <f>SUM(COUNTIFS(HI$246:HI$386,{"ĐTT","TDS","HĐH","HĐG","HĐNT","VS-AN","HĐC","HĐH/HĐG","SHHN"}))</f>
        <v>8</v>
      </c>
      <c r="HJ751" s="151">
        <f>SUM(COUNTIFS(HJ$246:HJ$386,{"ĐTT","TDS","HĐH","HĐG","HĐNT","VS-AN","HĐC","HĐH/HĐG","SHHN"}))</f>
        <v>8</v>
      </c>
      <c r="HK751" s="151">
        <f>SUM(COUNTIFS(HK$246:HK$386,{"ĐTT","TDS","HĐH","HĐG","HĐNT","VS-AN","HĐC","HĐH/HĐG","SHHN"}))</f>
        <v>9</v>
      </c>
      <c r="HL751" s="151">
        <f>SUM(COUNTIFS(HL$246:HL$386,{"ĐTT","TDS","HĐH","HĐG","HĐNT","VS-AN","HĐC","HĐH/HĐG","SHHN"}))</f>
        <v>8</v>
      </c>
      <c r="HM751" s="151">
        <f>SUM(COUNTIFS(HM$246:HM$386,{"ĐTT","TDS","HĐH","HĐG","HĐNT","VS-AN","HĐC","HĐH/HĐG","SHHN"}))</f>
        <v>8</v>
      </c>
      <c r="HN751" s="46"/>
      <c r="HO751" s="46"/>
      <c r="HP751" s="46"/>
      <c r="HQ751" s="46"/>
      <c r="HR751" s="46"/>
      <c r="HS751" s="46"/>
      <c r="HT751" s="46"/>
      <c r="HU751" s="46"/>
      <c r="HV751" s="46"/>
      <c r="HW751" s="46"/>
      <c r="HX751" s="46"/>
      <c r="HY751" s="46"/>
      <c r="HZ751" s="46"/>
      <c r="IA751" s="46"/>
      <c r="IB751" s="46"/>
      <c r="IC751" s="46"/>
      <c r="ID751" s="46"/>
      <c r="IE751" s="46"/>
      <c r="IF751" s="46"/>
      <c r="IG751" s="46"/>
      <c r="IH751" s="46"/>
      <c r="II751" s="46"/>
      <c r="IJ751" s="46"/>
      <c r="IK751" s="46"/>
      <c r="IL751" s="46"/>
      <c r="IM751" s="46"/>
      <c r="IN751" s="46"/>
      <c r="IO751" s="46"/>
      <c r="IP751" s="46"/>
      <c r="IQ751" s="46"/>
      <c r="IR751" s="46"/>
      <c r="IS751" s="46"/>
      <c r="IT751" s="46"/>
      <c r="IU751" s="46"/>
      <c r="IV751" s="46"/>
      <c r="IW751" s="46"/>
      <c r="IX751" s="46"/>
      <c r="IY751" s="46"/>
      <c r="IZ751" s="46"/>
      <c r="JA751" s="46"/>
      <c r="JB751" s="46"/>
      <c r="JC751" s="46"/>
      <c r="JD751" s="46"/>
      <c r="JE751" s="46"/>
      <c r="JF751" s="46"/>
      <c r="JG751" s="46"/>
      <c r="JH751" s="46"/>
      <c r="JI751" s="46"/>
      <c r="JJ751" s="46"/>
      <c r="JK751" s="46"/>
      <c r="JL751" s="46"/>
      <c r="JM751" s="46"/>
      <c r="JN751" s="46"/>
      <c r="JO751" s="46"/>
      <c r="JP751" s="46"/>
      <c r="JQ751" s="46"/>
      <c r="JR751" s="46"/>
      <c r="JS751" s="46"/>
      <c r="JT751" s="46"/>
      <c r="JU751" s="46"/>
      <c r="JV751" s="46"/>
      <c r="JW751" s="46"/>
      <c r="JX751" s="46"/>
      <c r="JY751" s="46"/>
      <c r="JZ751" s="46"/>
      <c r="KA751" s="46"/>
      <c r="KB751" s="46"/>
      <c r="KC751" s="46"/>
      <c r="KD751" s="46"/>
      <c r="KE751" s="46"/>
      <c r="KF751" s="46"/>
      <c r="KG751" s="46"/>
      <c r="KH751" s="46"/>
      <c r="KI751" s="46"/>
      <c r="KJ751" s="46"/>
      <c r="KK751" s="46"/>
      <c r="KL751" s="46"/>
      <c r="KM751" s="46"/>
      <c r="KN751" s="46"/>
      <c r="KO751" s="46"/>
      <c r="KP751" s="46"/>
      <c r="KQ751" s="46"/>
      <c r="KR751" s="46"/>
      <c r="KS751" s="46"/>
      <c r="KT751" s="46"/>
      <c r="KU751" s="46"/>
      <c r="KV751" s="46"/>
      <c r="KW751" s="46"/>
      <c r="KX751" s="46"/>
      <c r="KY751" s="46"/>
      <c r="KZ751" s="46"/>
      <c r="LA751" s="46"/>
      <c r="LB751" s="46"/>
      <c r="LC751" s="46"/>
      <c r="LD751" s="131"/>
      <c r="LE751" s="131"/>
      <c r="LF751" s="131"/>
      <c r="LG751" s="131"/>
      <c r="LH751" s="131"/>
      <c r="LI751" s="131"/>
      <c r="LJ751" s="131"/>
      <c r="LK751" s="131"/>
      <c r="LL751" s="131"/>
      <c r="LM751" s="131"/>
      <c r="LN751" s="131"/>
      <c r="LO751" s="131"/>
      <c r="LP751" s="131"/>
      <c r="LQ751" s="131"/>
      <c r="LR751" s="131"/>
      <c r="LS751" s="131"/>
      <c r="LT751" s="131"/>
      <c r="LU751" s="131"/>
      <c r="LV751" s="131"/>
      <c r="LW751" s="131"/>
      <c r="LX751" s="136"/>
      <c r="LY751" s="46"/>
      <c r="LZ751" s="46"/>
      <c r="MA751" s="46"/>
      <c r="MB751" s="46"/>
      <c r="MC751" s="46"/>
      <c r="MD751" s="46"/>
      <c r="ME751" s="46"/>
      <c r="MF751" s="46"/>
      <c r="MG751" s="46"/>
      <c r="MH751" s="46"/>
      <c r="MI751" s="46"/>
      <c r="MJ751" s="46"/>
      <c r="MK751" s="46"/>
      <c r="ML751" s="46"/>
      <c r="MM751" s="46"/>
      <c r="MN751" s="46"/>
      <c r="MO751" s="46"/>
      <c r="MP751" s="46"/>
      <c r="MQ751" s="46"/>
      <c r="MR751" s="46"/>
      <c r="MS751" s="46"/>
      <c r="MT751" s="46"/>
      <c r="MU751" s="46"/>
      <c r="MV751" s="46"/>
      <c r="MW751" s="46"/>
      <c r="MX751" s="46"/>
      <c r="MY751" s="46"/>
      <c r="MZ751" s="46"/>
      <c r="NA751" s="46"/>
      <c r="NB751" s="46"/>
      <c r="NC751" s="136"/>
      <c r="ND751" s="46"/>
      <c r="NE751" s="46"/>
      <c r="NF751" s="46"/>
      <c r="NG751" s="46"/>
      <c r="NH751" s="46"/>
      <c r="NI751" s="46"/>
      <c r="NJ751" s="46"/>
      <c r="NK751" s="46"/>
      <c r="NL751" s="46"/>
      <c r="NM751" s="46"/>
      <c r="NN751" s="46"/>
      <c r="NO751" s="46"/>
      <c r="NP751" s="46"/>
      <c r="NQ751" s="46"/>
      <c r="NR751" s="46"/>
      <c r="NS751" s="46"/>
      <c r="NT751" s="46"/>
      <c r="NU751" s="46"/>
      <c r="NV751" s="46"/>
      <c r="NW751" s="46"/>
      <c r="NX751" s="46"/>
      <c r="NY751" s="46"/>
      <c r="NZ751" s="46"/>
      <c r="OA751" s="46"/>
      <c r="OB751" s="46"/>
      <c r="OC751" s="46"/>
      <c r="OD751" s="46"/>
      <c r="OE751" s="46"/>
      <c r="OF751" s="46"/>
      <c r="OG751" s="46"/>
      <c r="OH751" s="46"/>
      <c r="OI751" s="46"/>
      <c r="OJ751" s="46"/>
      <c r="OK751" s="46"/>
      <c r="OL751" s="46"/>
      <c r="OM751" s="46">
        <f>COUNTIF(OM245:OM387,"1")</f>
        <v>116</v>
      </c>
      <c r="ON751" s="46"/>
      <c r="OR751" s="221"/>
      <c r="OS751" s="222"/>
      <c r="OT751" s="221"/>
    </row>
    <row r="752" spans="1:410" s="8" customFormat="1" ht="19.5" hidden="1" customHeight="1">
      <c r="A752" s="321" t="s">
        <v>576</v>
      </c>
      <c r="B752" s="322"/>
      <c r="C752" s="322"/>
      <c r="D752" s="322"/>
      <c r="E752" s="322"/>
      <c r="F752" s="322"/>
      <c r="G752" s="46">
        <f>COUNTIF(G388:G537,"x")</f>
        <v>1</v>
      </c>
      <c r="H752" s="46"/>
      <c r="I752" s="47"/>
      <c r="J752" s="47"/>
      <c r="K752" s="47"/>
      <c r="L752" s="47"/>
      <c r="M752" s="47"/>
      <c r="N752" s="47"/>
      <c r="O752" s="114">
        <f>COUNTIF(O389:O547,"x")</f>
        <v>25</v>
      </c>
      <c r="P752" s="48">
        <f>P387</f>
        <v>27</v>
      </c>
      <c r="Q752" s="46">
        <f t="shared" ref="Q752:AA752" si="2586">COUNTIF(Q388:Q537,"x")</f>
        <v>15</v>
      </c>
      <c r="R752" s="46">
        <f t="shared" si="2586"/>
        <v>13</v>
      </c>
      <c r="S752" s="46">
        <f t="shared" si="2586"/>
        <v>17</v>
      </c>
      <c r="T752" s="46">
        <f t="shared" si="2586"/>
        <v>13</v>
      </c>
      <c r="U752" s="46">
        <f t="shared" si="2586"/>
        <v>14</v>
      </c>
      <c r="V752" s="46">
        <f t="shared" si="2586"/>
        <v>12</v>
      </c>
      <c r="W752" s="46">
        <f t="shared" si="2586"/>
        <v>12</v>
      </c>
      <c r="X752" s="46">
        <f t="shared" si="2586"/>
        <v>14</v>
      </c>
      <c r="Y752" s="46">
        <f t="shared" si="2586"/>
        <v>13</v>
      </c>
      <c r="Z752" s="46">
        <f t="shared" si="2586"/>
        <v>12</v>
      </c>
      <c r="AA752" s="46">
        <f t="shared" si="2586"/>
        <v>12</v>
      </c>
      <c r="AB752" s="151">
        <f>SUM(COUNTIFS(AB$381:AB$533,{"ĐTT","TDS","HĐH","HĐG","HĐNT","VS-AN","HĐC","HĐH/HĐG","SHHN"}))</f>
        <v>12</v>
      </c>
      <c r="AC752" s="151">
        <f>SUM(COUNTIFS(AC$381:AC$533,{"ĐTT","TDS","HĐH","HĐG","HĐNT","VS-AN","HĐC","HĐH/HĐG","SHHN"}))</f>
        <v>13</v>
      </c>
      <c r="AD752" s="151">
        <f>SUM(COUNTIFS(AD$381:AD$533,{"ĐTT","TDS","HĐH","HĐG","HĐNT","VS-AN","HĐC","HĐH/HĐG","SHHN"}))</f>
        <v>12</v>
      </c>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151">
        <f>SUM(COUNTIFS(BG$381:BG$533,{"ĐTT","TDS","HĐH","HĐG","HĐNT","VS-AN","HĐC","HĐH/HĐG","SHHN"}))</f>
        <v>10</v>
      </c>
      <c r="BH752" s="151">
        <f>SUM(COUNTIFS(BH$381:BH$533,{"ĐTT","TDS","HĐH","HĐG","HĐNT","VS-AN","HĐC","HĐH/HĐG","SHHN"}))</f>
        <v>10</v>
      </c>
      <c r="BI752" s="151">
        <f>SUM(COUNTIFS(BI$381:BI$533,{"ĐTT","TDS","HĐH","HĐG","HĐNT","VS-AN","HĐC","HĐH/HĐG","SHHN"}))</f>
        <v>10</v>
      </c>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151">
        <f>SUM(COUNTIFS(CM$380:CM$532,{"ĐTT","TDS","HĐH","HĐG","HĐNT","VS-AN","HĐC","HĐH/HĐG","SHHN"}))</f>
        <v>13</v>
      </c>
      <c r="CN752" s="151">
        <f>SUM(COUNTIFS(CN$380:CN$532,{"ĐTT","TDS","HĐH","HĐG","HĐNT","VS-AN","HĐC","HĐH/HĐG","SHHN"}))</f>
        <v>13</v>
      </c>
      <c r="CO752" s="151">
        <f>SUM(COUNTIFS(CO$380:CO$532,{"ĐTT","TDS","HĐH","HĐG","HĐNT","VS-AN","HĐC","HĐH/HĐG","SHHN"}))</f>
        <v>12</v>
      </c>
      <c r="CP752" s="131"/>
      <c r="CQ752" s="131"/>
      <c r="CR752" s="131"/>
      <c r="CS752" s="131"/>
      <c r="CT752" s="131"/>
      <c r="CU752" s="131"/>
      <c r="CV752" s="131"/>
      <c r="CW752" s="131"/>
      <c r="CX752" s="131"/>
      <c r="CY752" s="46"/>
      <c r="CZ752" s="46"/>
      <c r="DA752" s="46"/>
      <c r="DB752" s="46"/>
      <c r="DC752" s="46"/>
      <c r="DD752" s="46"/>
      <c r="DE752" s="46"/>
      <c r="DF752" s="46"/>
      <c r="DG752" s="46"/>
      <c r="DH752" s="136"/>
      <c r="DI752" s="46"/>
      <c r="DJ752" s="46"/>
      <c r="DK752" s="46"/>
      <c r="DL752" s="46"/>
      <c r="DM752" s="46"/>
      <c r="DN752" s="46"/>
      <c r="DO752" s="46"/>
      <c r="DP752" s="46"/>
      <c r="DQ752" s="46"/>
      <c r="DR752" s="151">
        <f>SUM(COUNTIFS(DR$380:DR$532,{"ĐTT","TDS","HĐH","HĐG","HĐNT","VS-AN","HĐC","HĐH/HĐG","SHHN"}))</f>
        <v>9</v>
      </c>
      <c r="DS752" s="151">
        <f>SUM(COUNTIFS(DS$380:DS$532,{"ĐTT","TDS","HĐH","HĐG","HĐNT","VS-AN","HĐC","HĐH/HĐG","SHHN"}))</f>
        <v>9</v>
      </c>
      <c r="DT752" s="151">
        <f>SUM(COUNTIFS(DT$380:DT$532,{"ĐTT","TDS","HĐH","HĐG","HĐNT","VS-AN","HĐC","HĐH/HĐG","SHHN"}))</f>
        <v>9</v>
      </c>
      <c r="DU752" s="151">
        <f>SUM(COUNTIFS(DU$380:DU$532,{"ĐTT","TDS","HĐH","HĐG","HĐNT","VS-AN","HĐC","HĐH/HĐG","SHHN"}))</f>
        <v>9</v>
      </c>
      <c r="DV752" s="151">
        <f>SUM(COUNTIFS(DV$380:DV$532,{"ĐTT","TDS","HĐH","HĐG","HĐNT","VS-AN","HĐC","HĐH/HĐG","SHHN"}))</f>
        <v>9</v>
      </c>
      <c r="DW752" s="131"/>
      <c r="DX752" s="131"/>
      <c r="DY752" s="131"/>
      <c r="DZ752" s="131"/>
      <c r="EA752" s="131"/>
      <c r="EB752" s="131"/>
      <c r="EC752" s="131"/>
      <c r="ED752" s="131"/>
      <c r="EE752" s="131"/>
      <c r="EF752" s="131"/>
      <c r="EG752" s="131"/>
      <c r="EH752" s="131"/>
      <c r="EI752" s="131"/>
      <c r="EJ752" s="131"/>
      <c r="EK752" s="131"/>
      <c r="EL752" s="131"/>
      <c r="EM752" s="131"/>
      <c r="EN752" s="131"/>
      <c r="EO752" s="131"/>
      <c r="EP752" s="46"/>
      <c r="EQ752" s="46"/>
      <c r="ER752" s="46"/>
      <c r="ES752" s="46"/>
      <c r="ET752" s="46"/>
      <c r="EU752" s="46"/>
      <c r="EV752" s="46"/>
      <c r="EW752" s="46"/>
      <c r="EX752" s="46"/>
      <c r="EY752" s="151">
        <f>SUM(COUNTIFS(EY$380:EY$532,{"ĐTT","TDS","HĐH","HĐG","HĐNT","VS-AN","HĐC","HĐH/HĐG","SHHN"}))</f>
        <v>11</v>
      </c>
      <c r="EZ752" s="151">
        <f>SUM(COUNTIFS(EZ$380:EZ$532,{"ĐTT","TDS","HĐH","HĐG","HĐNT","VS-AN","HĐC","HĐH/HĐG","SHHN"}))</f>
        <v>11</v>
      </c>
      <c r="FA752" s="151">
        <f>SUM(COUNTIFS(FA$380:FA$532,{"ĐTT","TDS","HĐH","HĐG","HĐNT","VS-AN","HĐC","HĐH/HĐG","SHHN"}))</f>
        <v>11</v>
      </c>
      <c r="FB752" s="46"/>
      <c r="FC752" s="46"/>
      <c r="FD752" s="46"/>
      <c r="FE752" s="46"/>
      <c r="FF752" s="46"/>
      <c r="FG752" s="46"/>
      <c r="FH752" s="46"/>
      <c r="FI752" s="46"/>
      <c r="FJ752" s="46"/>
      <c r="FK752" s="46"/>
      <c r="FL752" s="46"/>
      <c r="FM752" s="46"/>
      <c r="FN752" s="46"/>
      <c r="FO752" s="46"/>
      <c r="FP752" s="46"/>
      <c r="FQ752" s="46"/>
      <c r="FR752" s="46"/>
      <c r="FS752" s="46"/>
      <c r="FT752" s="46"/>
      <c r="FU752" s="46"/>
      <c r="FV752" s="46"/>
      <c r="FW752" s="46"/>
      <c r="FX752" s="46"/>
      <c r="FY752" s="46"/>
      <c r="FZ752" s="46"/>
      <c r="GA752" s="46"/>
      <c r="GB752" s="46"/>
      <c r="GC752" s="46"/>
      <c r="GD752" s="151">
        <f>SUM(COUNTIFS(GD$388:GD$547,{"ĐTT","TDS","HĐH","HĐG","HĐNT","VS-AN","HĐC","HĐH/HĐG","SHHN"}))</f>
        <v>12</v>
      </c>
      <c r="GE752" s="151">
        <f>SUM(COUNTIFS(GE$388:GE$547,{"ĐTT","TDS","HĐH","HĐG","HĐNT","VS-AN","HĐC","HĐH/HĐG","SHHN"}))</f>
        <v>12</v>
      </c>
      <c r="GF752" s="46"/>
      <c r="GG752" s="46"/>
      <c r="GH752" s="46"/>
      <c r="GI752" s="46"/>
      <c r="GJ752" s="46"/>
      <c r="GK752" s="46"/>
      <c r="GL752" s="46"/>
      <c r="GM752" s="46"/>
      <c r="GN752" s="46"/>
      <c r="GO752" s="46"/>
      <c r="GP752" s="46"/>
      <c r="GQ752" s="46"/>
      <c r="GR752" s="46"/>
      <c r="GS752" s="46"/>
      <c r="GT752" s="46"/>
      <c r="GU752" s="46"/>
      <c r="GV752" s="46"/>
      <c r="GW752" s="46"/>
      <c r="GX752" s="46"/>
      <c r="GY752" s="46"/>
      <c r="GZ752" s="46"/>
      <c r="HA752" s="46"/>
      <c r="HB752" s="46"/>
      <c r="HC752" s="46"/>
      <c r="HD752" s="46"/>
      <c r="HE752" s="46"/>
      <c r="HF752" s="46"/>
      <c r="HG752" s="46"/>
      <c r="HH752" s="46"/>
      <c r="HI752" s="151">
        <f>SUM(COUNTIFS(HI$388:HI$547,{"ĐTT","TDS","HĐH","HĐG","HĐNT","VS-AN","HĐC","HĐH/HĐG","SHHN"}))</f>
        <v>9</v>
      </c>
      <c r="HJ752" s="151">
        <f>SUM(COUNTIFS(HJ$388:HJ$547,{"ĐTT","TDS","HĐH","HĐG","HĐNT","VS-AN","HĐC","HĐH/HĐG","SHHN"}))</f>
        <v>9</v>
      </c>
      <c r="HK752" s="151">
        <f>SUM(COUNTIFS(HK$388:HK$547,{"ĐTT","TDS","HĐH","HĐG","HĐNT","VS-AN","HĐC","HĐH/HĐG","SHHN"}))</f>
        <v>9</v>
      </c>
      <c r="HL752" s="151">
        <f>SUM(COUNTIFS(HL$388:HL$547,{"ĐTT","TDS","HĐH","HĐG","HĐNT","VS-AN","HĐC","HĐH/HĐG","SHHN"}))</f>
        <v>9</v>
      </c>
      <c r="HM752" s="151">
        <f>SUM(COUNTIFS(HM$388:HM$547,{"ĐTT","TDS","HĐH","HĐG","HĐNT","VS-AN","HĐC","HĐH/HĐG","SHHN"}))</f>
        <v>9</v>
      </c>
      <c r="HN752" s="46"/>
      <c r="HO752" s="46"/>
      <c r="HP752" s="46"/>
      <c r="HQ752" s="46"/>
      <c r="HR752" s="46"/>
      <c r="HS752" s="46"/>
      <c r="HT752" s="46"/>
      <c r="HU752" s="46"/>
      <c r="HV752" s="46"/>
      <c r="HW752" s="46"/>
      <c r="HX752" s="46"/>
      <c r="HY752" s="46"/>
      <c r="HZ752" s="46"/>
      <c r="IA752" s="46"/>
      <c r="IB752" s="46"/>
      <c r="IC752" s="46"/>
      <c r="ID752" s="46"/>
      <c r="IE752" s="46"/>
      <c r="IF752" s="46"/>
      <c r="IG752" s="46"/>
      <c r="IH752" s="46"/>
      <c r="II752" s="46"/>
      <c r="IJ752" s="46"/>
      <c r="IK752" s="46"/>
      <c r="IL752" s="46"/>
      <c r="IM752" s="46"/>
      <c r="IN752" s="46"/>
      <c r="IO752" s="46"/>
      <c r="IP752" s="46"/>
      <c r="IQ752" s="46"/>
      <c r="IR752" s="46"/>
      <c r="IS752" s="46"/>
      <c r="IT752" s="46"/>
      <c r="IU752" s="46"/>
      <c r="IV752" s="46"/>
      <c r="IW752" s="46"/>
      <c r="IX752" s="46"/>
      <c r="IY752" s="46"/>
      <c r="IZ752" s="46"/>
      <c r="JA752" s="46"/>
      <c r="JB752" s="46"/>
      <c r="JC752" s="46"/>
      <c r="JD752" s="46"/>
      <c r="JE752" s="46"/>
      <c r="JF752" s="46"/>
      <c r="JG752" s="46"/>
      <c r="JH752" s="46"/>
      <c r="JI752" s="46"/>
      <c r="JJ752" s="46"/>
      <c r="JK752" s="46"/>
      <c r="JL752" s="46"/>
      <c r="JM752" s="46"/>
      <c r="JN752" s="46"/>
      <c r="JO752" s="46"/>
      <c r="JP752" s="46"/>
      <c r="JQ752" s="46"/>
      <c r="JR752" s="46"/>
      <c r="JS752" s="46"/>
      <c r="JT752" s="46"/>
      <c r="JU752" s="46"/>
      <c r="JV752" s="46"/>
      <c r="JW752" s="46"/>
      <c r="JX752" s="46"/>
      <c r="JY752" s="46"/>
      <c r="JZ752" s="46"/>
      <c r="KA752" s="46"/>
      <c r="KB752" s="46"/>
      <c r="KC752" s="46"/>
      <c r="KD752" s="46"/>
      <c r="KE752" s="46"/>
      <c r="KF752" s="46"/>
      <c r="KG752" s="46"/>
      <c r="KH752" s="46"/>
      <c r="KI752" s="46"/>
      <c r="KJ752" s="46"/>
      <c r="KK752" s="46"/>
      <c r="KL752" s="46"/>
      <c r="KM752" s="46"/>
      <c r="KN752" s="46"/>
      <c r="KO752" s="46"/>
      <c r="KP752" s="46"/>
      <c r="KQ752" s="46"/>
      <c r="KR752" s="46"/>
      <c r="KS752" s="46"/>
      <c r="KT752" s="46"/>
      <c r="KU752" s="46"/>
      <c r="KV752" s="46"/>
      <c r="KW752" s="46"/>
      <c r="KX752" s="46"/>
      <c r="KY752" s="46"/>
      <c r="KZ752" s="46"/>
      <c r="LA752" s="46"/>
      <c r="LB752" s="46"/>
      <c r="LC752" s="46"/>
      <c r="LD752" s="131"/>
      <c r="LE752" s="131"/>
      <c r="LF752" s="131"/>
      <c r="LG752" s="131"/>
      <c r="LH752" s="131"/>
      <c r="LI752" s="131"/>
      <c r="LJ752" s="131"/>
      <c r="LK752" s="131"/>
      <c r="LL752" s="131"/>
      <c r="LM752" s="131"/>
      <c r="LN752" s="131"/>
      <c r="LO752" s="131"/>
      <c r="LP752" s="131"/>
      <c r="LQ752" s="131"/>
      <c r="LR752" s="131"/>
      <c r="LS752" s="131"/>
      <c r="LT752" s="131"/>
      <c r="LU752" s="131"/>
      <c r="LV752" s="131"/>
      <c r="LW752" s="131"/>
      <c r="LX752" s="136"/>
      <c r="LY752" s="46"/>
      <c r="LZ752" s="46"/>
      <c r="MA752" s="46"/>
      <c r="MB752" s="46"/>
      <c r="MC752" s="46"/>
      <c r="MD752" s="46"/>
      <c r="ME752" s="46"/>
      <c r="MF752" s="46"/>
      <c r="MG752" s="46"/>
      <c r="MH752" s="46"/>
      <c r="MI752" s="46"/>
      <c r="MJ752" s="46"/>
      <c r="MK752" s="46"/>
      <c r="ML752" s="46"/>
      <c r="MM752" s="46"/>
      <c r="MN752" s="46"/>
      <c r="MO752" s="46"/>
      <c r="MP752" s="46"/>
      <c r="MQ752" s="46"/>
      <c r="MR752" s="46"/>
      <c r="MS752" s="46"/>
      <c r="MT752" s="46"/>
      <c r="MU752" s="46"/>
      <c r="MV752" s="46"/>
      <c r="MW752" s="46"/>
      <c r="MX752" s="46"/>
      <c r="MY752" s="46"/>
      <c r="MZ752" s="46"/>
      <c r="NA752" s="46"/>
      <c r="NB752" s="46"/>
      <c r="NC752" s="136"/>
      <c r="ND752" s="46"/>
      <c r="NE752" s="46"/>
      <c r="NF752" s="46"/>
      <c r="NG752" s="46"/>
      <c r="NH752" s="46"/>
      <c r="NI752" s="46"/>
      <c r="NJ752" s="46"/>
      <c r="NK752" s="46"/>
      <c r="NL752" s="46"/>
      <c r="NM752" s="46"/>
      <c r="NN752" s="46"/>
      <c r="NO752" s="46"/>
      <c r="NP752" s="46"/>
      <c r="NQ752" s="46"/>
      <c r="NR752" s="46"/>
      <c r="NS752" s="46"/>
      <c r="NT752" s="46"/>
      <c r="NU752" s="46"/>
      <c r="NV752" s="46"/>
      <c r="NW752" s="46"/>
      <c r="NX752" s="46"/>
      <c r="NY752" s="46"/>
      <c r="NZ752" s="46"/>
      <c r="OA752" s="46"/>
      <c r="OB752" s="46"/>
      <c r="OC752" s="46"/>
      <c r="OD752" s="46"/>
      <c r="OE752" s="46"/>
      <c r="OF752" s="46"/>
      <c r="OG752" s="46"/>
      <c r="OH752" s="46"/>
      <c r="OI752" s="46"/>
      <c r="OJ752" s="46"/>
      <c r="OK752" s="46"/>
      <c r="OL752" s="46"/>
      <c r="OM752" s="46">
        <f>COUNTIF(OM388:OM537,"1")</f>
        <v>146</v>
      </c>
      <c r="ON752" s="46"/>
      <c r="OR752" s="221"/>
      <c r="OS752" s="221"/>
      <c r="OT752" s="221"/>
    </row>
    <row r="753" spans="1:404" s="8" customFormat="1" ht="19.5" hidden="1" customHeight="1">
      <c r="A753" s="321" t="s">
        <v>1182</v>
      </c>
      <c r="B753" s="322"/>
      <c r="C753" s="322"/>
      <c r="D753" s="322"/>
      <c r="E753" s="322"/>
      <c r="F753" s="322"/>
      <c r="G753" s="48">
        <f>COUNTIF(G548:G589,"x")</f>
        <v>2</v>
      </c>
      <c r="H753" s="48"/>
      <c r="I753" s="47"/>
      <c r="J753" s="47"/>
      <c r="K753" s="47"/>
      <c r="L753" s="47"/>
      <c r="M753" s="47"/>
      <c r="N753" s="47"/>
      <c r="O753" s="114">
        <f>COUNTIF(O551:O590,"x")</f>
        <v>22</v>
      </c>
      <c r="P753" s="48">
        <f>P548</f>
        <v>22</v>
      </c>
      <c r="Q753" s="48">
        <f t="shared" ref="Q753:AA753" si="2587">COUNTIF(Q548:Q589,"x")</f>
        <v>2</v>
      </c>
      <c r="R753" s="48">
        <f t="shared" si="2587"/>
        <v>9</v>
      </c>
      <c r="S753" s="48">
        <f t="shared" si="2587"/>
        <v>5</v>
      </c>
      <c r="T753" s="48">
        <f t="shared" si="2587"/>
        <v>2</v>
      </c>
      <c r="U753" s="48">
        <f t="shared" si="2587"/>
        <v>3</v>
      </c>
      <c r="V753" s="48">
        <f t="shared" si="2587"/>
        <v>4</v>
      </c>
      <c r="W753" s="48">
        <f t="shared" si="2587"/>
        <v>3</v>
      </c>
      <c r="X753" s="48">
        <f t="shared" si="2587"/>
        <v>1</v>
      </c>
      <c r="Y753" s="48">
        <f t="shared" si="2587"/>
        <v>1</v>
      </c>
      <c r="Z753" s="48">
        <f t="shared" si="2587"/>
        <v>0</v>
      </c>
      <c r="AA753" s="48">
        <f t="shared" si="2587"/>
        <v>4</v>
      </c>
      <c r="AB753" s="151">
        <f>SUM(COUNTIFS(AB$535:AB$587,{"ĐTT","TDS","HĐH","HĐG","HĐNT","VS-AN","HĐC","HĐH/HĐG","SHHN"}))</f>
        <v>2</v>
      </c>
      <c r="AC753" s="151">
        <f>SUM(COUNTIFS(AC$535:AC$587,{"ĐTT","TDS","HĐH","HĐG","HĐNT","VS-AN","HĐC","HĐH/HĐG","SHHN"}))</f>
        <v>1</v>
      </c>
      <c r="AD753" s="151">
        <f>SUM(COUNTIFS(AD$535:AD$587,{"ĐTT","TDS","HĐH","HĐG","HĐNT","VS-AN","HĐC","HĐH/HĐG","SHHN"}))</f>
        <v>2</v>
      </c>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151">
        <f>SUM(COUNTIFS(BG$535:BG$587,{"ĐTT","TDS","HĐH","HĐG","HĐNT","VS-AN","HĐC","HĐH/HĐG","SHHN"}))</f>
        <v>4</v>
      </c>
      <c r="BH753" s="151">
        <f>SUM(COUNTIFS(BH$535:BH$587,{"ĐTT","TDS","HĐH","HĐG","HĐNT","VS-AN","HĐC","HĐH/HĐG","SHHN"}))</f>
        <v>4</v>
      </c>
      <c r="BI753" s="151">
        <f>SUM(COUNTIFS(BI$535:BI$587,{"ĐTT","TDS","HĐH","HĐG","HĐNT","VS-AN","HĐC","HĐH/HĐG","SHHN"}))</f>
        <v>4</v>
      </c>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151">
        <f>SUM(COUNTIFS(CM$534:CM$586,{"ĐTT","TDS","HĐH","HĐG","HĐNT","VS-AN","HĐC","HĐH/HĐG","SHHN"}))</f>
        <v>4</v>
      </c>
      <c r="CN753" s="151">
        <f>SUM(COUNTIFS(CN$534:CN$586,{"ĐTT","TDS","HĐH","HĐG","HĐNT","VS-AN","HĐC","HĐH/HĐG","SHHN"}))</f>
        <v>2</v>
      </c>
      <c r="CO753" s="151">
        <f>SUM(COUNTIFS(CO$534:CO$586,{"ĐTT","TDS","HĐH","HĐG","HĐNT","VS-AN","HĐC","HĐH/HĐG","SHHN"}))</f>
        <v>2</v>
      </c>
      <c r="CP753" s="132"/>
      <c r="CQ753" s="132"/>
      <c r="CR753" s="132"/>
      <c r="CS753" s="132"/>
      <c r="CT753" s="132"/>
      <c r="CU753" s="132"/>
      <c r="CV753" s="132"/>
      <c r="CW753" s="132"/>
      <c r="CX753" s="132"/>
      <c r="CY753" s="48"/>
      <c r="CZ753" s="48"/>
      <c r="DA753" s="48"/>
      <c r="DB753" s="48"/>
      <c r="DC753" s="48"/>
      <c r="DD753" s="48"/>
      <c r="DE753" s="48"/>
      <c r="DF753" s="48"/>
      <c r="DG753" s="48"/>
      <c r="DH753" s="137"/>
      <c r="DI753" s="48"/>
      <c r="DJ753" s="48"/>
      <c r="DK753" s="48"/>
      <c r="DL753" s="48"/>
      <c r="DM753" s="48"/>
      <c r="DN753" s="48"/>
      <c r="DO753" s="48"/>
      <c r="DP753" s="48"/>
      <c r="DQ753" s="48"/>
      <c r="DR753" s="151">
        <f>SUM(COUNTIFS(DR$534:DR$586,{"ĐTT","TDS","HĐH","HĐG","HĐNT","VS-AN","HĐC","HĐH/HĐG","SHHN"}))</f>
        <v>2</v>
      </c>
      <c r="DS753" s="151">
        <f>SUM(COUNTIFS(DS$534:DS$586,{"ĐTT","TDS","HĐH","HĐG","HĐNT","VS-AN","HĐC","HĐH/HĐG","SHHN"}))</f>
        <v>1</v>
      </c>
      <c r="DT753" s="151">
        <f>SUM(COUNTIFS(DT$534:DT$586,{"ĐTT","TDS","HĐH","HĐG","HĐNT","VS-AN","HĐC","HĐH/HĐG","SHHN"}))</f>
        <v>1</v>
      </c>
      <c r="DU753" s="151">
        <f>SUM(COUNTIFS(DU$534:DU$586,{"ĐTT","TDS","HĐH","HĐG","HĐNT","VS-AN","HĐC","HĐH/HĐG","SHHN"}))</f>
        <v>1</v>
      </c>
      <c r="DV753" s="151">
        <f>SUM(COUNTIFS(DV$534:DV$586,{"ĐTT","TDS","HĐH","HĐG","HĐNT","VS-AN","HĐC","HĐH/HĐG","SHHN"}))</f>
        <v>2</v>
      </c>
      <c r="DW753" s="132"/>
      <c r="DX753" s="132"/>
      <c r="DY753" s="132"/>
      <c r="DZ753" s="132"/>
      <c r="EA753" s="132"/>
      <c r="EB753" s="132"/>
      <c r="EC753" s="132"/>
      <c r="ED753" s="132"/>
      <c r="EE753" s="132"/>
      <c r="EF753" s="132"/>
      <c r="EG753" s="132"/>
      <c r="EH753" s="132"/>
      <c r="EI753" s="132"/>
      <c r="EJ753" s="132"/>
      <c r="EK753" s="132"/>
      <c r="EL753" s="132"/>
      <c r="EM753" s="132"/>
      <c r="EN753" s="132"/>
      <c r="EO753" s="132"/>
      <c r="EP753" s="48"/>
      <c r="EQ753" s="48"/>
      <c r="ER753" s="48"/>
      <c r="ES753" s="48"/>
      <c r="ET753" s="48"/>
      <c r="EU753" s="48"/>
      <c r="EV753" s="48"/>
      <c r="EW753" s="48"/>
      <c r="EX753" s="48"/>
      <c r="EY753" s="151">
        <f>SUM(COUNTIFS(EY$534:EY$586,{"ĐTT","TDS","HĐH","HĐG","HĐNT","VS-AN","HĐC","HĐH/HĐG","SHHN"}))</f>
        <v>2</v>
      </c>
      <c r="EZ753" s="151">
        <f>SUM(COUNTIFS(EZ$534:EZ$586,{"ĐTT","TDS","HĐH","HĐG","HĐNT","VS-AN","HĐC","HĐH/HĐG","SHHN"}))</f>
        <v>1</v>
      </c>
      <c r="FA753" s="151">
        <f>SUM(COUNTIFS(FA$534:FA$586,{"ĐTT","TDS","HĐH","HĐG","HĐNT","VS-AN","HĐC","HĐH/HĐG","SHHN"}))</f>
        <v>2</v>
      </c>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151">
        <f>SUM(COUNTIFS(GD$549:GD$590,{"ĐTT","TDS","HĐH","HĐG","HĐNT","VS-AN","HĐC","HĐH/HĐG","SHHN"}))</f>
        <v>3</v>
      </c>
      <c r="GE753" s="151">
        <f>SUM(COUNTIFS(GE$549:GE$590,{"ĐTT","TDS","HĐH","HĐG","HĐNT","VS-AN","HĐC","HĐH/HĐG","SHHN"}))</f>
        <v>2</v>
      </c>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151">
        <f>SUM(COUNTIFS(HI$549:HI$590,{"ĐTT","TDS","HĐH","HĐG","HĐNT","VS-AN","HĐC","HĐH/HĐG","SHHN"}))</f>
        <v>2</v>
      </c>
      <c r="HJ753" s="151">
        <f>SUM(COUNTIFS(HJ$549:HJ$590,{"ĐTT","TDS","HĐH","HĐG","HĐNT","VS-AN","HĐC","HĐH/HĐG","SHHN"}))</f>
        <v>2</v>
      </c>
      <c r="HK753" s="151">
        <f>SUM(COUNTIFS(HK$549:HK$590,{"ĐTT","TDS","HĐH","HĐG","HĐNT","VS-AN","HĐC","HĐH/HĐG","SHHN"}))</f>
        <v>2</v>
      </c>
      <c r="HL753" s="151">
        <f>SUM(COUNTIFS(HL$549:HL$590,{"ĐTT","TDS","HĐH","HĐG","HĐNT","VS-AN","HĐC","HĐH/HĐG","SHHN"}))</f>
        <v>1</v>
      </c>
      <c r="HM753" s="151">
        <f>SUM(COUNTIFS(HM$549:HM$590,{"ĐTT","TDS","HĐH","HĐG","HĐNT","VS-AN","HĐC","HĐH/HĐG","SHHN"}))</f>
        <v>1</v>
      </c>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c r="IW753" s="48"/>
      <c r="IX753" s="48"/>
      <c r="IY753" s="48"/>
      <c r="IZ753" s="48"/>
      <c r="JA753" s="48"/>
      <c r="JB753" s="48"/>
      <c r="JC753" s="48"/>
      <c r="JD753" s="48"/>
      <c r="JE753" s="48"/>
      <c r="JF753" s="48"/>
      <c r="JG753" s="48"/>
      <c r="JH753" s="48"/>
      <c r="JI753" s="48"/>
      <c r="JJ753" s="48"/>
      <c r="JK753" s="48"/>
      <c r="JL753" s="48"/>
      <c r="JM753" s="48"/>
      <c r="JN753" s="48"/>
      <c r="JO753" s="48"/>
      <c r="JP753" s="48"/>
      <c r="JQ753" s="48"/>
      <c r="JR753" s="48"/>
      <c r="JS753" s="48"/>
      <c r="JT753" s="48"/>
      <c r="JU753" s="48"/>
      <c r="JV753" s="48"/>
      <c r="JW753" s="48"/>
      <c r="JX753" s="48"/>
      <c r="JY753" s="48"/>
      <c r="JZ753" s="48"/>
      <c r="KA753" s="48"/>
      <c r="KB753" s="48"/>
      <c r="KC753" s="48"/>
      <c r="KD753" s="48"/>
      <c r="KE753" s="48"/>
      <c r="KF753" s="48"/>
      <c r="KG753" s="48"/>
      <c r="KH753" s="48"/>
      <c r="KI753" s="48"/>
      <c r="KJ753" s="48"/>
      <c r="KK753" s="48"/>
      <c r="KL753" s="48"/>
      <c r="KM753" s="48"/>
      <c r="KN753" s="48"/>
      <c r="KO753" s="48"/>
      <c r="KP753" s="48"/>
      <c r="KQ753" s="48"/>
      <c r="KR753" s="48"/>
      <c r="KS753" s="48"/>
      <c r="KT753" s="48"/>
      <c r="KU753" s="48"/>
      <c r="KV753" s="48"/>
      <c r="KW753" s="48"/>
      <c r="KX753" s="48"/>
      <c r="KY753" s="48"/>
      <c r="KZ753" s="48"/>
      <c r="LA753" s="48"/>
      <c r="LB753" s="48"/>
      <c r="LC753" s="48"/>
      <c r="LD753" s="132"/>
      <c r="LE753" s="132"/>
      <c r="LF753" s="132"/>
      <c r="LG753" s="132"/>
      <c r="LH753" s="132"/>
      <c r="LI753" s="132"/>
      <c r="LJ753" s="132"/>
      <c r="LK753" s="132"/>
      <c r="LL753" s="132"/>
      <c r="LM753" s="132"/>
      <c r="LN753" s="132"/>
      <c r="LO753" s="132"/>
      <c r="LP753" s="132"/>
      <c r="LQ753" s="132"/>
      <c r="LR753" s="132"/>
      <c r="LS753" s="132"/>
      <c r="LT753" s="132"/>
      <c r="LU753" s="132"/>
      <c r="LV753" s="132"/>
      <c r="LW753" s="132"/>
      <c r="LX753" s="137"/>
      <c r="LY753" s="48"/>
      <c r="LZ753" s="48"/>
      <c r="MA753" s="48"/>
      <c r="MB753" s="48"/>
      <c r="MC753" s="48"/>
      <c r="MD753" s="48"/>
      <c r="ME753" s="48"/>
      <c r="MF753" s="48"/>
      <c r="MG753" s="48"/>
      <c r="MH753" s="48"/>
      <c r="MI753" s="48"/>
      <c r="MJ753" s="48"/>
      <c r="MK753" s="48"/>
      <c r="ML753" s="48"/>
      <c r="MM753" s="48"/>
      <c r="MN753" s="48"/>
      <c r="MO753" s="48"/>
      <c r="MP753" s="48"/>
      <c r="MQ753" s="48"/>
      <c r="MR753" s="48"/>
      <c r="MS753" s="48"/>
      <c r="MT753" s="48"/>
      <c r="MU753" s="48"/>
      <c r="MV753" s="48"/>
      <c r="MW753" s="48"/>
      <c r="MX753" s="48"/>
      <c r="MY753" s="48"/>
      <c r="MZ753" s="48"/>
      <c r="NA753" s="48"/>
      <c r="NB753" s="48"/>
      <c r="NC753" s="137"/>
      <c r="ND753" s="48"/>
      <c r="NE753" s="48"/>
      <c r="NF753" s="48"/>
      <c r="NG753" s="48"/>
      <c r="NH753" s="48"/>
      <c r="NI753" s="48"/>
      <c r="NJ753" s="48"/>
      <c r="NK753" s="48"/>
      <c r="NL753" s="48"/>
      <c r="NM753" s="48"/>
      <c r="NN753" s="48"/>
      <c r="NO753" s="48"/>
      <c r="NP753" s="48"/>
      <c r="NQ753" s="48"/>
      <c r="NR753" s="48"/>
      <c r="NS753" s="48"/>
      <c r="NT753" s="48"/>
      <c r="NU753" s="48"/>
      <c r="NV753" s="48"/>
      <c r="NW753" s="48"/>
      <c r="NX753" s="48"/>
      <c r="NY753" s="48"/>
      <c r="NZ753" s="48"/>
      <c r="OA753" s="48"/>
      <c r="OB753" s="48"/>
      <c r="OC753" s="48"/>
      <c r="OD753" s="48"/>
      <c r="OE753" s="48"/>
      <c r="OF753" s="48"/>
      <c r="OG753" s="48"/>
      <c r="OH753" s="48"/>
      <c r="OI753" s="48"/>
      <c r="OJ753" s="48"/>
      <c r="OK753" s="48"/>
      <c r="OL753" s="48"/>
      <c r="OM753" s="48">
        <f>COUNTIF(OM548:OM589,"1")</f>
        <v>33</v>
      </c>
      <c r="ON753" s="46"/>
    </row>
    <row r="754" spans="1:404" s="8" customFormat="1" ht="19.5" hidden="1" customHeight="1">
      <c r="A754" s="321" t="s">
        <v>577</v>
      </c>
      <c r="B754" s="322"/>
      <c r="C754" s="322"/>
      <c r="D754" s="322"/>
      <c r="E754" s="322"/>
      <c r="F754" s="322"/>
      <c r="G754" s="46">
        <f>COUNTIF(G591:G748,"x")</f>
        <v>1</v>
      </c>
      <c r="H754" s="46"/>
      <c r="I754" s="47"/>
      <c r="J754" s="47"/>
      <c r="K754" s="47"/>
      <c r="L754" s="47"/>
      <c r="M754" s="47"/>
      <c r="N754" s="47"/>
      <c r="O754" s="114">
        <f>COUNTIF(O593:O748,"x")</f>
        <v>17</v>
      </c>
      <c r="P754" s="48">
        <f>P591</f>
        <v>34</v>
      </c>
      <c r="Q754" s="46">
        <f t="shared" ref="Q754:AA754" si="2588">COUNTIF(Q591:Q748,"x")</f>
        <v>14</v>
      </c>
      <c r="R754" s="46">
        <f t="shared" si="2588"/>
        <v>15</v>
      </c>
      <c r="S754" s="46">
        <f t="shared" si="2588"/>
        <v>14</v>
      </c>
      <c r="T754" s="46">
        <f t="shared" si="2588"/>
        <v>15</v>
      </c>
      <c r="U754" s="46">
        <f t="shared" si="2588"/>
        <v>14</v>
      </c>
      <c r="V754" s="46">
        <f t="shared" si="2588"/>
        <v>14</v>
      </c>
      <c r="W754" s="46">
        <f t="shared" si="2588"/>
        <v>14</v>
      </c>
      <c r="X754" s="46">
        <f t="shared" si="2588"/>
        <v>14</v>
      </c>
      <c r="Y754" s="46">
        <f t="shared" si="2588"/>
        <v>14</v>
      </c>
      <c r="Z754" s="46">
        <f t="shared" si="2588"/>
        <v>13</v>
      </c>
      <c r="AA754" s="46">
        <f t="shared" si="2588"/>
        <v>13</v>
      </c>
      <c r="AB754" s="151">
        <f>SUM(COUNTIFS(AB$589:AB$741,{"ĐTT","TDS","HĐH","HĐG","HĐNT","VS-AN","HĐC","HĐH/HĐG","SHHN"}))</f>
        <v>12</v>
      </c>
      <c r="AC754" s="151">
        <f>SUM(COUNTIFS(AC$589:AC$741,{"ĐTT","TDS","HĐH","HĐG","HĐNT","VS-AN","HĐC","HĐH/HĐG","SHHN"}))</f>
        <v>12</v>
      </c>
      <c r="AD754" s="151">
        <f>SUM(COUNTIFS(AD$589:AD$741,{"ĐTT","TDS","HĐH","HĐG","HĐNT","VS-AN","HĐC","HĐH/HĐG","SHHN"}))</f>
        <v>12</v>
      </c>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151">
        <f>SUM(COUNTIFS(BG$589:BG$741,{"ĐTT","TDS","HĐH","HĐG","HĐNT","VS-AN","HĐC","HĐH/HĐG","SHHN"}))</f>
        <v>14</v>
      </c>
      <c r="BH754" s="151">
        <f>SUM(COUNTIFS(BH$589:BH$741,{"ĐTT","TDS","HĐH","HĐG","HĐNT","VS-AN","HĐC","HĐH/HĐG","SHHN"}))</f>
        <v>14</v>
      </c>
      <c r="BI754" s="151">
        <f>SUM(COUNTIFS(BI$589:BI$741,{"ĐTT","TDS","HĐH","HĐG","HĐNT","VS-AN","HĐC","HĐH/HĐG","SHHN"}))</f>
        <v>13</v>
      </c>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151">
        <f>SUM(COUNTIFS(CM$588:CM$740,{"ĐTT","TDS","HĐH","HĐG","HĐNT","VS-AN","HĐC","HĐH/HĐG","SHHN"}))</f>
        <v>12</v>
      </c>
      <c r="CN754" s="151">
        <f>SUM(COUNTIFS(CN$588:CN$740,{"ĐTT","TDS","HĐH","HĐG","HĐNT","VS-AN","HĐC","HĐH/HĐG","SHHN"}))</f>
        <v>11</v>
      </c>
      <c r="CO754" s="151">
        <f>SUM(COUNTIFS(CO$588:CO$740,{"ĐTT","TDS","HĐH","HĐG","HĐNT","VS-AN","HĐC","HĐH/HĐG","SHHN"}))</f>
        <v>12</v>
      </c>
      <c r="CP754" s="131"/>
      <c r="CQ754" s="131"/>
      <c r="CR754" s="131"/>
      <c r="CS754" s="131"/>
      <c r="CT754" s="131"/>
      <c r="CU754" s="131"/>
      <c r="CV754" s="131"/>
      <c r="CW754" s="131"/>
      <c r="CX754" s="131"/>
      <c r="CY754" s="46"/>
      <c r="CZ754" s="46"/>
      <c r="DA754" s="46"/>
      <c r="DB754" s="46"/>
      <c r="DC754" s="46"/>
      <c r="DD754" s="46"/>
      <c r="DE754" s="46"/>
      <c r="DF754" s="46"/>
      <c r="DG754" s="46"/>
      <c r="DH754" s="136"/>
      <c r="DI754" s="46"/>
      <c r="DJ754" s="46"/>
      <c r="DK754" s="46"/>
      <c r="DL754" s="46"/>
      <c r="DM754" s="46"/>
      <c r="DN754" s="46"/>
      <c r="DO754" s="46"/>
      <c r="DP754" s="46"/>
      <c r="DQ754" s="46"/>
      <c r="DR754" s="151">
        <f>SUM(COUNTIFS(DR$588:DR$748,{"ĐTT","TDS","HĐH","HĐG","HĐNT","VS-AN","HĐC","HĐH/HĐG","SHHN"}))</f>
        <v>14</v>
      </c>
      <c r="DS754" s="151">
        <f>SUM(COUNTIFS(DS$588:DS$748,{"ĐTT","TDS","HĐH","HĐG","HĐNT","VS-AN","HĐC","HĐH/HĐG","SHHN"}))</f>
        <v>14</v>
      </c>
      <c r="DT754" s="151">
        <f>SUM(COUNTIFS(DT$588:DT$748,{"ĐTT","TDS","HĐH","HĐG","HĐNT","VS-AN","HĐC","HĐH/HĐG","SHHN"}))</f>
        <v>12</v>
      </c>
      <c r="DU754" s="151">
        <f>SUM(COUNTIFS(DU$588:DU$748,{"ĐTT","TDS","HĐH","HĐG","HĐNT","VS-AN","HĐC","HĐH/HĐG","SHHN"}))</f>
        <v>13</v>
      </c>
      <c r="DV754" s="151">
        <f>SUM(COUNTIFS(DV$588:DV$748,{"ĐTT","TDS","HĐH","HĐG","HĐNT","VS-AN","HĐC","HĐH/HĐG","SHHN"}))</f>
        <v>13</v>
      </c>
      <c r="DW754" s="151">
        <f>SUM(COUNTIFS(DW$588:DW$748,{"ĐTT","TDS","HĐH","HĐG","HĐNT","VS-AN","HĐC","HĐH/HĐG","SHHN"}))</f>
        <v>0</v>
      </c>
      <c r="DX754" s="151">
        <f>SUM(COUNTIFS(DX$588:DX$748,{"ĐTT","TDS","HĐH","HĐG","HĐNT","VS-AN","HĐC","HĐH/HĐG","SHHN"}))</f>
        <v>0</v>
      </c>
      <c r="DY754" s="151">
        <f>SUM(COUNTIFS(DY$588:DY$748,{"ĐTT","TDS","HĐH","HĐG","HĐNT","VS-AN","HĐC","HĐH/HĐG","SHHN"}))</f>
        <v>0</v>
      </c>
      <c r="DZ754" s="151">
        <f>SUM(COUNTIFS(DZ$588:DZ$748,{"ĐTT","TDS","HĐH","HĐG","HĐNT","VS-AN","HĐC","HĐH/HĐG","SHHN"}))</f>
        <v>0</v>
      </c>
      <c r="EA754" s="151">
        <f>SUM(COUNTIFS(EA$588:EA$748,{"ĐTT","TDS","HĐH","HĐG","HĐNT","VS-AN","HĐC","HĐH/HĐG","SHHN"}))</f>
        <v>0</v>
      </c>
      <c r="EB754" s="151">
        <f>SUM(COUNTIFS(EB$588:EB$748,{"ĐTT","TDS","HĐH","HĐG","HĐNT","VS-AN","HĐC","HĐH/HĐG","SHHN"}))</f>
        <v>0</v>
      </c>
      <c r="EC754" s="151">
        <f>SUM(COUNTIFS(EC$588:EC$748,{"ĐTT","TDS","HĐH","HĐG","HĐNT","VS-AN","HĐC","HĐH/HĐG","SHHN"}))</f>
        <v>0</v>
      </c>
      <c r="ED754" s="151">
        <f>SUM(COUNTIFS(ED$588:ED$748,{"ĐTT","TDS","HĐH","HĐG","HĐNT","VS-AN","HĐC","HĐH/HĐG","SHHN"}))</f>
        <v>0</v>
      </c>
      <c r="EE754" s="151">
        <f>SUM(COUNTIFS(EE$588:EE$748,{"ĐTT","TDS","HĐH","HĐG","HĐNT","VS-AN","HĐC","HĐH/HĐG","SHHN"}))</f>
        <v>0</v>
      </c>
      <c r="EF754" s="151">
        <f>SUM(COUNTIFS(EF$588:EF$748,{"ĐTT","TDS","HĐH","HĐG","HĐNT","VS-AN","HĐC","HĐH/HĐG","SHHN"}))</f>
        <v>0</v>
      </c>
      <c r="EG754" s="151">
        <f>SUM(COUNTIFS(EG$588:EG$748,{"ĐTT","TDS","HĐH","HĐG","HĐNT","VS-AN","HĐC","HĐH/HĐG","SHHN"}))</f>
        <v>0</v>
      </c>
      <c r="EH754" s="151">
        <f>SUM(COUNTIFS(EH$588:EH$748,{"ĐTT","TDS","HĐH","HĐG","HĐNT","VS-AN","HĐC","HĐH/HĐG","SHHN"}))</f>
        <v>0</v>
      </c>
      <c r="EI754" s="151">
        <f>SUM(COUNTIFS(EI$588:EI$748,{"ĐTT","TDS","HĐH","HĐG","HĐNT","VS-AN","HĐC","HĐH/HĐG","SHHN"}))</f>
        <v>0</v>
      </c>
      <c r="EJ754" s="151">
        <f>SUM(COUNTIFS(EJ$588:EJ$748,{"ĐTT","TDS","HĐH","HĐG","HĐNT","VS-AN","HĐC","HĐH/HĐG","SHHN"}))</f>
        <v>0</v>
      </c>
      <c r="EK754" s="151">
        <f>SUM(COUNTIFS(EK$588:EK$748,{"ĐTT","TDS","HĐH","HĐG","HĐNT","VS-AN","HĐC","HĐH/HĐG","SHHN"}))</f>
        <v>0</v>
      </c>
      <c r="EL754" s="151">
        <f>SUM(COUNTIFS(EL$588:EL$748,{"ĐTT","TDS","HĐH","HĐG","HĐNT","VS-AN","HĐC","HĐH/HĐG","SHHN"}))</f>
        <v>0</v>
      </c>
      <c r="EM754" s="151">
        <f>SUM(COUNTIFS(EM$588:EM$748,{"ĐTT","TDS","HĐH","HĐG","HĐNT","VS-AN","HĐC","HĐH/HĐG","SHHN"}))</f>
        <v>0</v>
      </c>
      <c r="EN754" s="151">
        <f>SUM(COUNTIFS(EN$588:EN$748,{"ĐTT","TDS","HĐH","HĐG","HĐNT","VS-AN","HĐC","HĐH/HĐG","SHHN"}))</f>
        <v>0</v>
      </c>
      <c r="EO754" s="151">
        <f>SUM(COUNTIFS(EO$588:EO$748,{"ĐTT","TDS","HĐH","HĐG","HĐNT","VS-AN","HĐC","HĐH/HĐG","SHHN"}))</f>
        <v>0</v>
      </c>
      <c r="EP754" s="151">
        <f>SUM(COUNTIFS(EP$588:EP$748,{"ĐTT","TDS","HĐH","HĐG","HĐNT","VS-AN","HĐC","HĐH/HĐG","SHHN"}))</f>
        <v>0</v>
      </c>
      <c r="EQ754" s="151">
        <f>SUM(COUNTIFS(EQ$588:EQ$748,{"ĐTT","TDS","HĐH","HĐG","HĐNT","VS-AN","HĐC","HĐH/HĐG","SHHN"}))</f>
        <v>0</v>
      </c>
      <c r="ER754" s="151">
        <f>SUM(COUNTIFS(ER$588:ER$748,{"ĐTT","TDS","HĐH","HĐG","HĐNT","VS-AN","HĐC","HĐH/HĐG","SHHN"}))</f>
        <v>0</v>
      </c>
      <c r="ES754" s="151">
        <f>SUM(COUNTIFS(ES$588:ES$748,{"ĐTT","TDS","HĐH","HĐG","HĐNT","VS-AN","HĐC","HĐH/HĐG","SHHN"}))</f>
        <v>0</v>
      </c>
      <c r="ET754" s="151">
        <f>SUM(COUNTIFS(ET$588:ET$748,{"ĐTT","TDS","HĐH","HĐG","HĐNT","VS-AN","HĐC","HĐH/HĐG","SHHN"}))</f>
        <v>0</v>
      </c>
      <c r="EU754" s="151">
        <f>SUM(COUNTIFS(EU$588:EU$748,{"ĐTT","TDS","HĐH","HĐG","HĐNT","VS-AN","HĐC","HĐH/HĐG","SHHN"}))</f>
        <v>0</v>
      </c>
      <c r="EV754" s="151">
        <f>SUM(COUNTIFS(EV$588:EV$748,{"ĐTT","TDS","HĐH","HĐG","HĐNT","VS-AN","HĐC","HĐH/HĐG","SHHN"}))</f>
        <v>0</v>
      </c>
      <c r="EW754" s="151">
        <f>SUM(COUNTIFS(EW$588:EW$748,{"ĐTT","TDS","HĐH","HĐG","HĐNT","VS-AN","HĐC","HĐH/HĐG","SHHN"}))</f>
        <v>0</v>
      </c>
      <c r="EX754" s="151">
        <f>SUM(COUNTIFS(EX$588:EX$748,{"ĐTT","TDS","HĐH","HĐG","HĐNT","VS-AN","HĐC","HĐH/HĐG","SHHN"}))</f>
        <v>0</v>
      </c>
      <c r="EY754" s="151">
        <f>SUM(COUNTIFS(EY$588:EY$748,{"ĐTT","TDS","HĐH","HĐG","HĐNT","VS-AN","HĐC","HĐH/HĐG","SHHN"}))</f>
        <v>12</v>
      </c>
      <c r="EZ754" s="151">
        <f>SUM(COUNTIFS(EZ$588:EZ$748,{"ĐTT","TDS","HĐH","HĐG","HĐNT","VS-AN","HĐC","HĐH/HĐG","SHHN"}))</f>
        <v>13</v>
      </c>
      <c r="FA754" s="151">
        <f>SUM(COUNTIFS(FA$588:FA$748,{"ĐTT","TDS","HĐH","HĐG","HĐNT","VS-AN","HĐC","HĐH/HĐG","SHHN"}))</f>
        <v>12</v>
      </c>
      <c r="FB754" s="151"/>
      <c r="FC754" s="151"/>
      <c r="FD754" s="151"/>
      <c r="FE754" s="151"/>
      <c r="FF754" s="151"/>
      <c r="FG754" s="151"/>
      <c r="FH754" s="151"/>
      <c r="FI754" s="151"/>
      <c r="FJ754" s="151"/>
      <c r="FK754" s="151"/>
      <c r="FL754" s="151"/>
      <c r="FM754" s="151"/>
      <c r="FN754" s="151"/>
      <c r="FO754" s="151"/>
      <c r="FP754" s="151"/>
      <c r="FQ754" s="151"/>
      <c r="FR754" s="151"/>
      <c r="FS754" s="151"/>
      <c r="FT754" s="151"/>
      <c r="FU754" s="151"/>
      <c r="FV754" s="151"/>
      <c r="FW754" s="151"/>
      <c r="FX754" s="151"/>
      <c r="FY754" s="151"/>
      <c r="FZ754" s="151"/>
      <c r="GA754" s="151"/>
      <c r="GB754" s="151"/>
      <c r="GC754" s="151"/>
      <c r="GD754" s="151">
        <f>SUM(COUNTIFS(GD$592:GD$748,{"ĐTT","TDS","HĐH","HĐG","HĐNT","VS-AN","HĐC","HĐH/HĐG","SHHN"}))</f>
        <v>13</v>
      </c>
      <c r="GE754" s="151">
        <f>SUM(COUNTIFS(GE$592:GE$748,{"ĐTT","TDS","HĐH","HĐG","HĐNT","VS-AN","HĐC","HĐH/HĐG","SHHN"}))</f>
        <v>13</v>
      </c>
      <c r="GF754" s="151"/>
      <c r="GG754" s="151"/>
      <c r="GH754" s="151"/>
      <c r="GI754" s="151"/>
      <c r="GJ754" s="151"/>
      <c r="GK754" s="151"/>
      <c r="GL754" s="151"/>
      <c r="GM754" s="151"/>
      <c r="GN754" s="151"/>
      <c r="GO754" s="151"/>
      <c r="GP754" s="151"/>
      <c r="GQ754" s="151"/>
      <c r="GR754" s="151"/>
      <c r="GS754" s="151"/>
      <c r="GT754" s="151"/>
      <c r="GU754" s="151"/>
      <c r="GV754" s="151"/>
      <c r="GW754" s="151"/>
      <c r="GX754" s="151"/>
      <c r="GY754" s="151"/>
      <c r="GZ754" s="151"/>
      <c r="HA754" s="151"/>
      <c r="HB754" s="151"/>
      <c r="HC754" s="151"/>
      <c r="HD754" s="151"/>
      <c r="HE754" s="151"/>
      <c r="HF754" s="151"/>
      <c r="HG754" s="151"/>
      <c r="HH754" s="151"/>
      <c r="HI754" s="151">
        <f>SUM(COUNTIFS(HI$592:HI$748,{"ĐTT","TDS","HĐH","HĐG","HĐNT","VS-AN","HĐC","HĐH/HĐG","SHHN"}))</f>
        <v>13</v>
      </c>
      <c r="HJ754" s="151">
        <f>SUM(COUNTIFS(HJ$592:HJ$748,{"ĐTT","TDS","HĐH","HĐG","HĐNT","VS-AN","HĐC","HĐH/HĐG","SHHN"}))</f>
        <v>12</v>
      </c>
      <c r="HK754" s="151">
        <f>SUM(COUNTIFS(HK$592:HK$748,{"ĐTT","TDS","HĐH","HĐG","HĐNT","VS-AN","HĐC","HĐH/HĐG","SHHN"}))</f>
        <v>12</v>
      </c>
      <c r="HL754" s="151">
        <f>SUM(COUNTIFS(HL$592:HL$748,{"ĐTT","TDS","HĐH","HĐG","HĐNT","VS-AN","HĐC","HĐH/HĐG","SHHN"}))</f>
        <v>14</v>
      </c>
      <c r="HM754" s="151">
        <f>SUM(COUNTIFS(HM$592:HM$748,{"ĐTT","TDS","HĐH","HĐG","HĐNT","VS-AN","HĐC","HĐH/HĐG","SHHN"}))</f>
        <v>14</v>
      </c>
      <c r="HN754" s="151"/>
      <c r="HO754" s="151"/>
      <c r="HP754" s="151"/>
      <c r="HQ754" s="151"/>
      <c r="HR754" s="151"/>
      <c r="HS754" s="151"/>
      <c r="HT754" s="151"/>
      <c r="HU754" s="151"/>
      <c r="HV754" s="151"/>
      <c r="HW754" s="151"/>
      <c r="HX754" s="151"/>
      <c r="HY754" s="151"/>
      <c r="HZ754" s="151"/>
      <c r="IA754" s="151"/>
      <c r="IB754" s="151"/>
      <c r="IC754" s="151"/>
      <c r="ID754" s="151"/>
      <c r="IE754" s="151"/>
      <c r="IF754" s="151"/>
      <c r="IG754" s="151"/>
      <c r="IH754" s="151"/>
      <c r="II754" s="151"/>
      <c r="IJ754" s="151"/>
      <c r="IK754" s="151"/>
      <c r="IL754" s="151"/>
      <c r="IM754" s="151"/>
      <c r="IN754" s="151"/>
      <c r="IO754" s="151"/>
      <c r="IP754" s="151"/>
      <c r="IQ754" s="151"/>
      <c r="IR754" s="151"/>
      <c r="IS754" s="151"/>
      <c r="IT754" s="151"/>
      <c r="IU754" s="151"/>
      <c r="IV754" s="151"/>
      <c r="IW754" s="151"/>
      <c r="IX754" s="151"/>
      <c r="IY754" s="151"/>
      <c r="IZ754" s="151"/>
      <c r="JA754" s="151"/>
      <c r="JB754" s="151"/>
      <c r="JC754" s="151"/>
      <c r="JD754" s="151"/>
      <c r="JE754" s="151"/>
      <c r="JF754" s="151"/>
      <c r="JG754" s="151"/>
      <c r="JH754" s="151"/>
      <c r="JI754" s="151"/>
      <c r="JJ754" s="151"/>
      <c r="JK754" s="151"/>
      <c r="JL754" s="151"/>
      <c r="JM754" s="151"/>
      <c r="JN754" s="151"/>
      <c r="JO754" s="151"/>
      <c r="JP754" s="151"/>
      <c r="JQ754" s="151"/>
      <c r="JR754" s="151"/>
      <c r="JS754" s="151"/>
      <c r="JT754" s="151"/>
      <c r="JU754" s="151"/>
      <c r="JV754" s="151"/>
      <c r="JW754" s="151"/>
      <c r="JX754" s="151"/>
      <c r="JY754" s="151"/>
      <c r="JZ754" s="151"/>
      <c r="KA754" s="151"/>
      <c r="KB754" s="151"/>
      <c r="KC754" s="151"/>
      <c r="KD754" s="151"/>
      <c r="KE754" s="151"/>
      <c r="KF754" s="151"/>
      <c r="KG754" s="151"/>
      <c r="KH754" s="151"/>
      <c r="KI754" s="151"/>
      <c r="KJ754" s="151"/>
      <c r="KK754" s="151"/>
      <c r="KL754" s="151"/>
      <c r="KM754" s="151"/>
      <c r="KN754" s="151"/>
      <c r="KO754" s="151"/>
      <c r="KP754" s="151"/>
      <c r="KQ754" s="151"/>
      <c r="KR754" s="151"/>
      <c r="KS754" s="151"/>
      <c r="KT754" s="151"/>
      <c r="KU754" s="151"/>
      <c r="KV754" s="151"/>
      <c r="KW754" s="151"/>
      <c r="KX754" s="151"/>
      <c r="KY754" s="151"/>
      <c r="KZ754" s="151"/>
      <c r="LA754" s="151"/>
      <c r="LB754" s="151"/>
      <c r="LC754" s="151"/>
      <c r="LD754" s="151"/>
      <c r="LE754" s="151"/>
      <c r="LF754" s="151"/>
      <c r="LG754" s="151"/>
      <c r="LH754" s="151"/>
      <c r="LI754" s="151"/>
      <c r="LJ754" s="151"/>
      <c r="LK754" s="151"/>
      <c r="LL754" s="151"/>
      <c r="LM754" s="151"/>
      <c r="LN754" s="151"/>
      <c r="LO754" s="151"/>
      <c r="LP754" s="151"/>
      <c r="LQ754" s="151"/>
      <c r="LR754" s="151"/>
      <c r="LS754" s="151"/>
      <c r="LT754" s="151"/>
      <c r="LU754" s="151"/>
      <c r="LV754" s="151"/>
      <c r="LW754" s="151"/>
      <c r="LX754" s="151"/>
      <c r="LY754" s="151"/>
      <c r="LZ754" s="151"/>
      <c r="MA754" s="151"/>
      <c r="MB754" s="151"/>
      <c r="MC754" s="151"/>
      <c r="MD754" s="151"/>
      <c r="ME754" s="151"/>
      <c r="MF754" s="151"/>
      <c r="MG754" s="151"/>
      <c r="MH754" s="151"/>
      <c r="MI754" s="151"/>
      <c r="MJ754" s="151"/>
      <c r="MK754" s="151"/>
      <c r="ML754" s="151"/>
      <c r="MM754" s="151"/>
      <c r="MN754" s="151"/>
      <c r="MO754" s="151"/>
      <c r="MP754" s="151"/>
      <c r="MQ754" s="151"/>
      <c r="MR754" s="151"/>
      <c r="MS754" s="151"/>
      <c r="MT754" s="151"/>
      <c r="MU754" s="151"/>
      <c r="MV754" s="151"/>
      <c r="MW754" s="151"/>
      <c r="MX754" s="151"/>
      <c r="MY754" s="151"/>
      <c r="MZ754" s="151"/>
      <c r="NA754" s="151"/>
      <c r="NB754" s="151"/>
      <c r="NC754" s="151"/>
      <c r="ND754" s="151"/>
      <c r="NE754" s="151"/>
      <c r="NF754" s="151"/>
      <c r="NG754" s="151"/>
      <c r="NH754" s="151"/>
      <c r="NI754" s="151"/>
      <c r="NJ754" s="151"/>
      <c r="NK754" s="151"/>
      <c r="NL754" s="151"/>
      <c r="NM754" s="151"/>
      <c r="NN754" s="151"/>
      <c r="NO754" s="151"/>
      <c r="NP754" s="151"/>
      <c r="NQ754" s="151"/>
      <c r="NR754" s="151"/>
      <c r="NS754" s="151"/>
      <c r="NT754" s="151"/>
      <c r="NU754" s="151"/>
      <c r="NV754" s="151"/>
      <c r="NW754" s="151"/>
      <c r="NX754" s="151"/>
      <c r="NY754" s="151"/>
      <c r="NZ754" s="151"/>
      <c r="OA754" s="151"/>
      <c r="OB754" s="151"/>
      <c r="OC754" s="151"/>
      <c r="OD754" s="151"/>
      <c r="OE754" s="151"/>
      <c r="OF754" s="151"/>
      <c r="OG754" s="151"/>
      <c r="OH754" s="151"/>
      <c r="OI754" s="151"/>
      <c r="OJ754" s="151"/>
      <c r="OK754" s="151"/>
      <c r="OL754" s="151"/>
      <c r="OM754" s="151"/>
      <c r="ON754" s="46"/>
    </row>
    <row r="755" spans="1:404" ht="43.5" hidden="1" customHeight="1">
      <c r="A755" s="349" t="s">
        <v>1045</v>
      </c>
      <c r="B755" s="349"/>
      <c r="C755" s="349"/>
      <c r="D755" s="350"/>
      <c r="E755" s="350"/>
      <c r="F755" s="350"/>
      <c r="G755" s="351"/>
      <c r="H755" s="143"/>
      <c r="I755" s="144"/>
      <c r="J755" s="144"/>
      <c r="K755" s="143"/>
      <c r="L755" s="143"/>
      <c r="M755" s="143"/>
      <c r="N755" s="143"/>
      <c r="O755" s="143"/>
      <c r="P755" s="145"/>
      <c r="Q755" s="92" t="s">
        <v>122</v>
      </c>
      <c r="R755" s="92" t="s">
        <v>122</v>
      </c>
      <c r="S755" s="92" t="s">
        <v>122</v>
      </c>
      <c r="T755" s="92" t="s">
        <v>122</v>
      </c>
      <c r="U755" s="92" t="s">
        <v>122</v>
      </c>
      <c r="V755" s="92" t="s">
        <v>122</v>
      </c>
      <c r="W755" s="92" t="s">
        <v>122</v>
      </c>
      <c r="X755" s="92" t="s">
        <v>122</v>
      </c>
      <c r="Y755" s="92" t="s">
        <v>122</v>
      </c>
      <c r="Z755" s="92" t="s">
        <v>122</v>
      </c>
      <c r="AA755" s="92" t="s">
        <v>122</v>
      </c>
      <c r="AB755" s="153">
        <f>SUM(AB756:AB765)</f>
        <v>54</v>
      </c>
      <c r="AC755" s="153">
        <f t="shared" ref="AC755:AD755" si="2589">SUM(AC756:AC765)</f>
        <v>54</v>
      </c>
      <c r="AD755" s="153">
        <f t="shared" si="2589"/>
        <v>53</v>
      </c>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153">
        <f>SUM(BG756:BG765)</f>
        <v>59</v>
      </c>
      <c r="BH755" s="153">
        <f t="shared" ref="BH755:BI755" si="2590">SUM(BH756:BH765)</f>
        <v>59</v>
      </c>
      <c r="BI755" s="153">
        <f t="shared" si="2590"/>
        <v>60</v>
      </c>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c r="CM755" s="153">
        <f>SUM(CM756:CM765)</f>
        <v>66</v>
      </c>
      <c r="CN755" s="153">
        <f t="shared" ref="CN755:CO755" si="2591">SUM(CN756:CN765)</f>
        <v>61</v>
      </c>
      <c r="CO755" s="153">
        <f t="shared" si="2591"/>
        <v>61</v>
      </c>
      <c r="CP755" s="92"/>
      <c r="CQ755" s="92"/>
      <c r="CR755" s="92"/>
      <c r="CS755" s="92"/>
      <c r="CT755" s="92"/>
      <c r="CU755" s="92"/>
      <c r="CV755" s="92"/>
      <c r="CW755" s="92"/>
      <c r="CX755" s="92"/>
      <c r="DH755" s="92"/>
      <c r="DR755" s="153">
        <f>SUM(DR756:DR765)</f>
        <v>53</v>
      </c>
      <c r="DS755" s="153">
        <f t="shared" ref="DS755:DT755" si="2592">SUM(DS756:DS765)</f>
        <v>57</v>
      </c>
      <c r="DT755" s="153">
        <f t="shared" si="2592"/>
        <v>58</v>
      </c>
      <c r="DU755" s="153">
        <f>SUM(DU756:DU765)</f>
        <v>58</v>
      </c>
      <c r="DV755" s="153">
        <f t="shared" ref="DV755" si="2593">SUM(DV756:DV765)</f>
        <v>54</v>
      </c>
      <c r="DW755" s="92"/>
      <c r="DX755" s="92"/>
      <c r="DY755" s="92"/>
      <c r="DZ755" s="92"/>
      <c r="EA755" s="92"/>
      <c r="EB755" s="92"/>
      <c r="EC755" s="92"/>
      <c r="ED755" s="92"/>
      <c r="EE755" s="92"/>
      <c r="EF755" s="92"/>
      <c r="EG755" s="92"/>
      <c r="EH755" s="92"/>
      <c r="EI755" s="92"/>
      <c r="EJ755" s="92"/>
      <c r="EK755" s="92"/>
      <c r="EL755" s="92"/>
      <c r="EM755" s="92"/>
      <c r="EN755" s="92"/>
      <c r="EO755" s="92"/>
      <c r="EY755" s="153">
        <f>SUM(EY756:EY765)</f>
        <v>54</v>
      </c>
      <c r="EZ755" s="153">
        <f t="shared" ref="EZ755:FA755" si="2594">SUM(EZ756:EZ765)</f>
        <v>54</v>
      </c>
      <c r="FA755" s="153">
        <f t="shared" si="2594"/>
        <v>54</v>
      </c>
      <c r="FB755" s="92"/>
      <c r="FC755" s="92"/>
      <c r="FD755" s="92"/>
      <c r="FE755" s="92"/>
      <c r="FF755" s="92"/>
      <c r="FG755" s="92"/>
      <c r="FH755" s="92"/>
      <c r="FI755" s="92"/>
      <c r="FJ755" s="92"/>
      <c r="FK755" s="92"/>
      <c r="FL755" s="92"/>
      <c r="FM755" s="92"/>
      <c r="FN755" s="92"/>
      <c r="FO755" s="92"/>
      <c r="FP755" s="92"/>
      <c r="FQ755" s="92"/>
      <c r="FR755" s="92"/>
      <c r="FS755" s="92"/>
      <c r="FT755" s="92"/>
      <c r="FU755" s="92"/>
      <c r="FV755" s="92"/>
      <c r="FW755" s="92"/>
      <c r="FX755" s="92"/>
      <c r="FY755" s="92"/>
      <c r="FZ755" s="92"/>
      <c r="GA755" s="92"/>
      <c r="GB755" s="92"/>
      <c r="GC755" s="92"/>
      <c r="GD755" s="153">
        <f>SUM(GD756:GD765)</f>
        <v>55</v>
      </c>
      <c r="GE755" s="153">
        <f t="shared" ref="GE755" si="2595">SUM(GE756:GE765)</f>
        <v>54</v>
      </c>
      <c r="GF755" s="92"/>
      <c r="GG755" s="92"/>
      <c r="GH755" s="92"/>
      <c r="GI755" s="92"/>
      <c r="GJ755" s="92"/>
      <c r="GK755" s="92"/>
      <c r="GL755" s="92"/>
      <c r="GM755" s="92"/>
      <c r="GN755" s="92"/>
      <c r="GO755" s="92"/>
      <c r="GP755" s="92"/>
      <c r="GQ755" s="92"/>
      <c r="GR755" s="92"/>
      <c r="GS755" s="92"/>
      <c r="GT755" s="92"/>
      <c r="GU755" s="92"/>
      <c r="GV755" s="92"/>
      <c r="GW755" s="92"/>
      <c r="GX755" s="92"/>
      <c r="GY755" s="92"/>
      <c r="GZ755" s="92"/>
      <c r="HA755" s="92"/>
      <c r="HB755" s="92"/>
      <c r="HC755" s="92"/>
      <c r="HD755" s="92"/>
      <c r="HE755" s="92"/>
      <c r="HF755" s="92"/>
      <c r="HG755" s="92"/>
      <c r="HH755" s="92"/>
      <c r="HI755" s="153">
        <f>SUM(HI756:HI765)</f>
        <v>54</v>
      </c>
      <c r="HJ755" s="153">
        <f t="shared" ref="HJ755:HM755" si="2596">SUM(HJ756:HJ765)</f>
        <v>54</v>
      </c>
      <c r="HK755" s="153">
        <f t="shared" si="2596"/>
        <v>56</v>
      </c>
      <c r="HL755" s="153">
        <f t="shared" si="2596"/>
        <v>54</v>
      </c>
      <c r="HM755" s="153">
        <f t="shared" si="2596"/>
        <v>54</v>
      </c>
      <c r="HN755" s="92"/>
      <c r="HO755" s="92"/>
      <c r="HP755" s="92"/>
      <c r="HQ755" s="92"/>
      <c r="HR755" s="92"/>
      <c r="HS755" s="92"/>
      <c r="HT755" s="92"/>
      <c r="HU755" s="92"/>
      <c r="HV755" s="92"/>
      <c r="HW755" s="92"/>
      <c r="HX755" s="92"/>
      <c r="HY755" s="92"/>
      <c r="HZ755" s="92"/>
      <c r="IA755" s="92"/>
      <c r="IB755" s="92"/>
      <c r="IC755" s="92"/>
      <c r="ID755" s="92"/>
      <c r="IE755" s="92"/>
      <c r="IF755" s="92"/>
      <c r="IG755" s="92"/>
      <c r="IH755" s="92"/>
      <c r="II755" s="92"/>
      <c r="IJ755" s="92"/>
      <c r="IK755" s="92"/>
      <c r="IL755" s="92"/>
      <c r="IM755" s="92"/>
      <c r="IN755" s="92"/>
      <c r="IO755" s="92"/>
      <c r="IP755" s="92"/>
      <c r="IQ755" s="92"/>
      <c r="IR755" s="92"/>
      <c r="IS755" s="92"/>
      <c r="IT755" s="92"/>
      <c r="IU755" s="92"/>
      <c r="IV755" s="92"/>
      <c r="IW755" s="92"/>
      <c r="IX755" s="92"/>
      <c r="IY755" s="92"/>
      <c r="IZ755" s="92"/>
      <c r="JA755" s="92"/>
      <c r="JB755" s="92"/>
      <c r="JC755" s="92"/>
      <c r="JD755" s="92"/>
      <c r="JE755" s="92"/>
      <c r="JF755" s="92"/>
      <c r="JG755" s="92"/>
      <c r="JH755" s="92"/>
      <c r="JI755" s="92"/>
      <c r="JJ755" s="92"/>
      <c r="JK755" s="92"/>
      <c r="JL755" s="92"/>
      <c r="JM755" s="92"/>
      <c r="JN755" s="92"/>
      <c r="JO755" s="92"/>
      <c r="JP755" s="92"/>
      <c r="JQ755" s="92"/>
      <c r="JR755" s="92"/>
      <c r="JS755" s="92"/>
      <c r="JT755" s="92"/>
      <c r="JU755" s="92"/>
      <c r="JV755" s="92"/>
      <c r="JW755" s="92"/>
      <c r="JX755" s="92"/>
      <c r="JY755" s="92"/>
      <c r="JZ755" s="92"/>
      <c r="KA755" s="92"/>
      <c r="KB755" s="92"/>
      <c r="KC755" s="92"/>
      <c r="KD755" s="92"/>
      <c r="KE755" s="92"/>
      <c r="KF755" s="92"/>
      <c r="KG755" s="92"/>
      <c r="KH755" s="92"/>
      <c r="KI755" s="92"/>
      <c r="KJ755" s="92"/>
      <c r="KK755" s="92"/>
      <c r="KL755" s="92"/>
      <c r="KM755" s="92"/>
      <c r="KN755" s="92"/>
      <c r="KO755" s="92"/>
      <c r="KP755" s="92"/>
      <c r="KQ755" s="92"/>
      <c r="KR755" s="92"/>
      <c r="KS755" s="92"/>
      <c r="KT755" s="92"/>
      <c r="KU755" s="92"/>
      <c r="KV755" s="92"/>
      <c r="KW755" s="92"/>
      <c r="KX755" s="92"/>
      <c r="KY755" s="92"/>
      <c r="KZ755" s="92"/>
      <c r="LA755" s="92"/>
      <c r="LB755" s="92"/>
      <c r="LC755" s="92"/>
      <c r="LD755" s="92"/>
      <c r="LE755" s="92"/>
      <c r="LF755" s="92"/>
      <c r="LG755" s="92"/>
      <c r="LH755" s="92"/>
      <c r="LI755" s="92"/>
      <c r="LJ755" s="92"/>
      <c r="LK755" s="92"/>
      <c r="LL755" s="92"/>
      <c r="LM755" s="92"/>
      <c r="LN755" s="92"/>
      <c r="LO755" s="92"/>
      <c r="LP755" s="92"/>
      <c r="LQ755" s="92"/>
      <c r="LR755" s="92"/>
      <c r="LS755" s="92"/>
      <c r="LT755" s="92"/>
      <c r="LU755" s="92"/>
      <c r="LV755" s="92"/>
      <c r="LW755" s="92"/>
      <c r="LX755" s="92"/>
      <c r="LY755" s="92"/>
      <c r="LZ755" s="92"/>
      <c r="MA755" s="92"/>
      <c r="MB755" s="92"/>
      <c r="MC755" s="92"/>
      <c r="MD755" s="92"/>
      <c r="ME755" s="92"/>
      <c r="MF755" s="92"/>
      <c r="MG755" s="92"/>
      <c r="MH755" s="92"/>
      <c r="MI755" s="92"/>
      <c r="MJ755" s="92"/>
      <c r="MK755" s="92"/>
      <c r="ML755" s="92"/>
      <c r="MM755" s="92"/>
      <c r="MN755" s="92"/>
      <c r="MO755" s="92"/>
      <c r="MP755" s="92"/>
      <c r="MQ755" s="92"/>
      <c r="MR755" s="92"/>
      <c r="MS755" s="92"/>
      <c r="MT755" s="92"/>
      <c r="MU755" s="92"/>
      <c r="MV755" s="92"/>
      <c r="MW755" s="92"/>
      <c r="MX755" s="92"/>
      <c r="MY755" s="92"/>
      <c r="MZ755" s="92"/>
      <c r="NA755" s="92"/>
      <c r="NB755" s="92"/>
      <c r="NC755" s="92"/>
      <c r="ND755" s="92"/>
      <c r="NE755" s="92"/>
      <c r="NF755" s="92"/>
      <c r="NG755" s="92"/>
      <c r="NH755" s="92"/>
      <c r="NI755" s="92"/>
      <c r="NJ755" s="92"/>
      <c r="NK755" s="92"/>
      <c r="NL755" s="92"/>
      <c r="NM755" s="92"/>
      <c r="NN755" s="92"/>
      <c r="NO755" s="92"/>
      <c r="NP755" s="92"/>
      <c r="NQ755" s="92"/>
      <c r="NR755" s="92"/>
      <c r="NS755" s="92"/>
      <c r="NT755" s="92"/>
      <c r="NU755" s="92"/>
      <c r="NV755" s="92"/>
      <c r="NW755" s="92"/>
      <c r="NX755" s="92"/>
      <c r="NY755" s="92"/>
      <c r="NZ755" s="92"/>
      <c r="OA755" s="92"/>
      <c r="OB755" s="92"/>
      <c r="OC755" s="92"/>
      <c r="OD755" s="92"/>
      <c r="OE755" s="92"/>
      <c r="OF755" s="92"/>
      <c r="OG755" s="92"/>
      <c r="OH755" s="92"/>
      <c r="OI755" s="92"/>
      <c r="OJ755" s="92"/>
      <c r="OK755" s="92"/>
      <c r="OL755" s="92"/>
      <c r="OM755" s="92"/>
      <c r="ON755" s="121"/>
    </row>
    <row r="756" spans="1:404" ht="33.75" hidden="1" customHeight="1">
      <c r="A756" s="314" t="s">
        <v>1331</v>
      </c>
      <c r="B756" s="315"/>
      <c r="C756" s="314"/>
      <c r="D756" s="316"/>
      <c r="E756" s="316"/>
      <c r="F756" s="316"/>
      <c r="G756" s="314"/>
      <c r="H756" s="143"/>
      <c r="I756" s="144"/>
      <c r="J756" s="146"/>
      <c r="K756" s="146"/>
      <c r="L756" s="146"/>
      <c r="M756" s="146"/>
      <c r="N756" s="146"/>
      <c r="O756" s="146"/>
      <c r="P756" s="147"/>
      <c r="Q756" s="92" t="s">
        <v>122</v>
      </c>
      <c r="R756" s="92" t="s">
        <v>122</v>
      </c>
      <c r="S756" s="92" t="s">
        <v>122</v>
      </c>
      <c r="T756" s="92" t="s">
        <v>122</v>
      </c>
      <c r="U756" s="92" t="s">
        <v>122</v>
      </c>
      <c r="V756" s="92" t="s">
        <v>122</v>
      </c>
      <c r="W756" s="92" t="s">
        <v>122</v>
      </c>
      <c r="X756" s="92" t="s">
        <v>122</v>
      </c>
      <c r="Y756" s="92" t="s">
        <v>122</v>
      </c>
      <c r="Z756" s="92" t="s">
        <v>122</v>
      </c>
      <c r="AA756" s="92" t="s">
        <v>122</v>
      </c>
      <c r="AB756" s="30">
        <f>COUNTIF(AB$11:AB$739,"ĐTT")+COUNTIF(AB$11:AB$739,"ĐTT/HĐC")</f>
        <v>5</v>
      </c>
      <c r="AC756" s="30">
        <f>COUNTIF(AC$11:AC$739,"ĐTT")+COUNTIF(AC$11:AC$739,"ĐTT/HĐC")</f>
        <v>5</v>
      </c>
      <c r="AD756" s="30">
        <f>COUNTIF(AD$11:AD$739,"ĐTT")+COUNTIF(AD$11:AD$739,"ĐTT/HĐC")</f>
        <v>5</v>
      </c>
      <c r="AE756" s="142"/>
      <c r="AF756" s="142"/>
      <c r="AG756" s="142"/>
      <c r="AH756" s="142"/>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c r="BD756" s="142"/>
      <c r="BE756" s="142"/>
      <c r="BF756" s="142"/>
      <c r="BG756" s="30">
        <f>COUNTIF(BG$11:BG$739,"ĐTT")+COUNTIF(BG$11:BG$739,"ĐTT/HĐC")</f>
        <v>5</v>
      </c>
      <c r="BH756" s="30">
        <f>COUNTIF(BH$11:BH$739,"ĐTT")+COUNTIF(BH$11:BH$739,"ĐTT/HĐC")</f>
        <v>5</v>
      </c>
      <c r="BI756" s="30">
        <f>COUNTIF(BI$11:BI$739,"ĐTT")+COUNTIF(BI$11:BI$739,"ĐTT/HĐC")</f>
        <v>5</v>
      </c>
      <c r="BJ756" s="142"/>
      <c r="BK756" s="142"/>
      <c r="BL756" s="142"/>
      <c r="BM756" s="142"/>
      <c r="BN756" s="142"/>
      <c r="BO756" s="142"/>
      <c r="BP756" s="142"/>
      <c r="BQ756" s="142"/>
      <c r="BR756" s="142"/>
      <c r="BS756" s="142"/>
      <c r="BT756" s="142"/>
      <c r="BU756" s="142"/>
      <c r="BV756" s="142"/>
      <c r="BW756" s="142"/>
      <c r="BX756" s="142"/>
      <c r="BY756" s="142"/>
      <c r="BZ756" s="142"/>
      <c r="CA756" s="142"/>
      <c r="CB756" s="142"/>
      <c r="CC756" s="142"/>
      <c r="CD756" s="142"/>
      <c r="CE756" s="142"/>
      <c r="CF756" s="142"/>
      <c r="CG756" s="142"/>
      <c r="CH756" s="142"/>
      <c r="CI756" s="142"/>
      <c r="CJ756" s="142"/>
      <c r="CK756" s="142"/>
      <c r="CL756" s="142"/>
      <c r="CM756" s="30">
        <f>COUNTIF(CM$11:CM$738,"ĐTT")+COUNTIF(CM$11:CM$738,"ĐTT/HĐC")</f>
        <v>8</v>
      </c>
      <c r="CN756" s="30">
        <f t="shared" ref="CN756:CO756" si="2597">COUNTIF(CN$11:CN$738,"ĐTT")+COUNTIF(CN$11:CN$738,"ĐTT/HĐC")</f>
        <v>8</v>
      </c>
      <c r="CO756" s="30">
        <f t="shared" si="2597"/>
        <v>8</v>
      </c>
      <c r="CP756" s="142"/>
      <c r="CQ756" s="142"/>
      <c r="CR756" s="142"/>
      <c r="CS756" s="142"/>
      <c r="CT756" s="142"/>
      <c r="CU756" s="142"/>
      <c r="CV756" s="142"/>
      <c r="CW756" s="142"/>
      <c r="CX756" s="142"/>
      <c r="CY756" s="142"/>
      <c r="CZ756" s="142"/>
      <c r="DA756" s="142"/>
      <c r="DB756" s="142"/>
      <c r="DC756" s="142"/>
      <c r="DD756" s="142"/>
      <c r="DE756" s="142"/>
      <c r="DF756" s="142"/>
      <c r="DG756" s="142"/>
      <c r="DH756" s="142"/>
      <c r="DI756" s="142"/>
      <c r="DJ756" s="142"/>
      <c r="DK756" s="142"/>
      <c r="DL756" s="142"/>
      <c r="DM756" s="142"/>
      <c r="DN756" s="142"/>
      <c r="DO756" s="142"/>
      <c r="DP756" s="142"/>
      <c r="DQ756" s="142"/>
      <c r="DR756" s="30">
        <f>COUNTIF(DR$11:DR$738,"ĐTT")+COUNTIF(DR$11:DR$738,"ĐTT/HĐC")</f>
        <v>6</v>
      </c>
      <c r="DS756" s="30">
        <f t="shared" ref="DS756:DV756" si="2598">COUNTIF(DS$11:DS$738,"ĐTT")+COUNTIF(DS$11:DS$738,"ĐTT/HĐC")</f>
        <v>6</v>
      </c>
      <c r="DT756" s="30">
        <f t="shared" si="2598"/>
        <v>6</v>
      </c>
      <c r="DU756" s="30">
        <f>COUNTIF(DU$11:DU$738,"ĐTT")+COUNTIF(DU$11:DU$738,"ĐTT/HĐC")</f>
        <v>6</v>
      </c>
      <c r="DV756" s="30">
        <f t="shared" si="2598"/>
        <v>6</v>
      </c>
      <c r="DW756" s="142"/>
      <c r="DX756" s="142"/>
      <c r="DY756" s="142"/>
      <c r="DZ756" s="142"/>
      <c r="EA756" s="142"/>
      <c r="EB756" s="142"/>
      <c r="EC756" s="142"/>
      <c r="ED756" s="142"/>
      <c r="EE756" s="142"/>
      <c r="EF756" s="142"/>
      <c r="EG756" s="142"/>
      <c r="EH756" s="142"/>
      <c r="EI756" s="142"/>
      <c r="EJ756" s="142"/>
      <c r="EK756" s="142"/>
      <c r="EL756" s="142"/>
      <c r="EM756" s="142"/>
      <c r="EN756" s="142"/>
      <c r="EO756" s="142"/>
      <c r="EP756" s="142"/>
      <c r="EQ756" s="142"/>
      <c r="ER756" s="142"/>
      <c r="ES756" s="142"/>
      <c r="ET756" s="142"/>
      <c r="EU756" s="142"/>
      <c r="EV756" s="142"/>
      <c r="EW756" s="142"/>
      <c r="EX756" s="142"/>
      <c r="EY756" s="30">
        <f>COUNTIF(EY$11:EY$741,"ĐTT")+COUNTIF(EY$11:EY$741,"ĐTT/HĐC")</f>
        <v>6</v>
      </c>
      <c r="EZ756" s="30">
        <f t="shared" ref="EZ756:FA756" si="2599">COUNTIF(EZ$11:EZ$741,"ĐTT")+COUNTIF(EZ$11:EZ$741,"ĐTT/HĐC")</f>
        <v>6</v>
      </c>
      <c r="FA756" s="30">
        <f t="shared" si="2599"/>
        <v>6</v>
      </c>
      <c r="FB756" s="142"/>
      <c r="FC756" s="142"/>
      <c r="FD756" s="142"/>
      <c r="FE756" s="142"/>
      <c r="FF756" s="142"/>
      <c r="FG756" s="142"/>
      <c r="FH756" s="142"/>
      <c r="FI756" s="142"/>
      <c r="FJ756" s="142"/>
      <c r="FK756" s="142"/>
      <c r="FL756" s="142"/>
      <c r="FM756" s="142"/>
      <c r="FN756" s="142"/>
      <c r="FO756" s="142"/>
      <c r="FP756" s="142"/>
      <c r="FQ756" s="142"/>
      <c r="FR756" s="142"/>
      <c r="FS756" s="142"/>
      <c r="FT756" s="142"/>
      <c r="FU756" s="142"/>
      <c r="FV756" s="142"/>
      <c r="FW756" s="142"/>
      <c r="FX756" s="142"/>
      <c r="FY756" s="142"/>
      <c r="FZ756" s="142"/>
      <c r="GA756" s="142"/>
      <c r="GB756" s="142"/>
      <c r="GC756" s="142"/>
      <c r="GD756" s="30">
        <f>COUNTIF(GD$11:GD$748,"ĐTT")+COUNTIF(GD$11:GD$748,"ĐTT/HĐC")</f>
        <v>5</v>
      </c>
      <c r="GE756" s="30">
        <f>COUNTIF(GE$11:GE$748,"ĐTT")+COUNTIF(GE$11:GE$748,"ĐTT/HĐC")</f>
        <v>5</v>
      </c>
      <c r="GF756" s="142"/>
      <c r="GG756" s="142"/>
      <c r="GH756" s="142"/>
      <c r="GI756" s="142"/>
      <c r="GJ756" s="142"/>
      <c r="GK756" s="142"/>
      <c r="GL756" s="142"/>
      <c r="GM756" s="142"/>
      <c r="GN756" s="142"/>
      <c r="GO756" s="142"/>
      <c r="GP756" s="142"/>
      <c r="GQ756" s="142"/>
      <c r="GR756" s="142"/>
      <c r="GS756" s="142"/>
      <c r="GT756" s="142"/>
      <c r="GU756" s="142"/>
      <c r="GV756" s="142"/>
      <c r="GW756" s="142"/>
      <c r="GX756" s="142"/>
      <c r="GY756" s="142"/>
      <c r="GZ756" s="142"/>
      <c r="HA756" s="142"/>
      <c r="HB756" s="142"/>
      <c r="HC756" s="142"/>
      <c r="HD756" s="142"/>
      <c r="HE756" s="142"/>
      <c r="HF756" s="142"/>
      <c r="HG756" s="142"/>
      <c r="HH756" s="142"/>
      <c r="HI756" s="30">
        <f>COUNTIF(HI$11:HI$748,"ĐTT")+COUNTIF(HI$11:HI$748,"ĐTT/HĐC")</f>
        <v>5</v>
      </c>
      <c r="HJ756" s="30">
        <f t="shared" ref="HJ756:HM756" si="2600">COUNTIF(HJ$11:HJ$748,"ĐTT")+COUNTIF(HJ$11:HJ$748,"ĐTT/HĐC")</f>
        <v>5</v>
      </c>
      <c r="HK756" s="30">
        <f t="shared" si="2600"/>
        <v>5</v>
      </c>
      <c r="HL756" s="30">
        <f t="shared" si="2600"/>
        <v>5</v>
      </c>
      <c r="HM756" s="30">
        <f t="shared" si="2600"/>
        <v>5</v>
      </c>
      <c r="HN756" s="142"/>
      <c r="HO756" s="142"/>
      <c r="HP756" s="142"/>
      <c r="HQ756" s="142"/>
      <c r="HR756" s="142"/>
      <c r="HS756" s="142"/>
      <c r="HT756" s="142"/>
      <c r="HU756" s="142"/>
      <c r="HV756" s="142"/>
      <c r="HW756" s="142"/>
      <c r="HX756" s="142"/>
      <c r="HY756" s="142"/>
      <c r="HZ756" s="142"/>
      <c r="IA756" s="142"/>
      <c r="IB756" s="142"/>
      <c r="IC756" s="142"/>
      <c r="ID756" s="142"/>
      <c r="IE756" s="142"/>
      <c r="IF756" s="142"/>
      <c r="IG756" s="142"/>
      <c r="IH756" s="142"/>
      <c r="II756" s="142"/>
      <c r="IJ756" s="142"/>
      <c r="IK756" s="142"/>
      <c r="IL756" s="142"/>
      <c r="IM756" s="142"/>
      <c r="IN756" s="142"/>
      <c r="IO756" s="142"/>
      <c r="IP756" s="142"/>
      <c r="IQ756" s="142"/>
      <c r="IR756" s="142"/>
      <c r="IS756" s="142"/>
      <c r="IT756" s="142"/>
      <c r="IU756" s="142"/>
      <c r="IV756" s="142"/>
      <c r="IW756" s="142"/>
      <c r="IX756" s="142"/>
      <c r="IY756" s="142"/>
      <c r="IZ756" s="142"/>
      <c r="JA756" s="142"/>
      <c r="JB756" s="142"/>
      <c r="JC756" s="142"/>
      <c r="JD756" s="142"/>
      <c r="JE756" s="142"/>
      <c r="JF756" s="142"/>
      <c r="JG756" s="142"/>
      <c r="JH756" s="142"/>
      <c r="JI756" s="142"/>
      <c r="JJ756" s="142"/>
      <c r="JK756" s="142"/>
      <c r="JL756" s="142"/>
      <c r="JM756" s="142"/>
      <c r="JN756" s="142"/>
      <c r="JO756" s="142"/>
      <c r="JP756" s="142"/>
      <c r="JQ756" s="142"/>
      <c r="JR756" s="142"/>
      <c r="JS756" s="142"/>
      <c r="JT756" s="142"/>
      <c r="JU756" s="142"/>
      <c r="JV756" s="142"/>
      <c r="JW756" s="142"/>
      <c r="JX756" s="142"/>
      <c r="JY756" s="142"/>
      <c r="JZ756" s="142"/>
      <c r="KA756" s="142"/>
      <c r="KB756" s="142"/>
      <c r="KC756" s="142"/>
      <c r="KD756" s="142"/>
      <c r="KE756" s="142"/>
      <c r="KF756" s="142"/>
      <c r="KG756" s="142"/>
      <c r="KH756" s="142"/>
      <c r="KI756" s="142"/>
      <c r="KJ756" s="142"/>
      <c r="KK756" s="142"/>
      <c r="KL756" s="142"/>
      <c r="KM756" s="142"/>
      <c r="KN756" s="142"/>
      <c r="KO756" s="142"/>
      <c r="KP756" s="142"/>
      <c r="KQ756" s="142"/>
      <c r="KR756" s="142"/>
      <c r="KS756" s="142"/>
      <c r="KT756" s="142"/>
      <c r="KU756" s="142"/>
      <c r="KV756" s="142"/>
      <c r="KW756" s="142"/>
      <c r="KX756" s="142"/>
      <c r="KY756" s="142"/>
      <c r="KZ756" s="142"/>
      <c r="LA756" s="142"/>
      <c r="LB756" s="142"/>
      <c r="LC756" s="142"/>
      <c r="LD756" s="142"/>
      <c r="LE756" s="142"/>
      <c r="LF756" s="142"/>
      <c r="LG756" s="142"/>
      <c r="LH756" s="142"/>
      <c r="LI756" s="142"/>
      <c r="LJ756" s="142"/>
      <c r="LK756" s="142"/>
      <c r="LL756" s="142"/>
      <c r="LM756" s="142"/>
      <c r="LN756" s="142"/>
      <c r="LO756" s="142"/>
      <c r="LP756" s="142"/>
      <c r="LQ756" s="142"/>
      <c r="LR756" s="142"/>
      <c r="LS756" s="142"/>
      <c r="LT756" s="142"/>
      <c r="LU756" s="142"/>
      <c r="LV756" s="142"/>
      <c r="LW756" s="142"/>
      <c r="LX756" s="142"/>
      <c r="LY756" s="142"/>
      <c r="LZ756" s="142"/>
      <c r="MA756" s="142"/>
      <c r="MB756" s="142"/>
      <c r="MC756" s="142"/>
      <c r="MD756" s="142"/>
      <c r="ME756" s="142"/>
      <c r="MF756" s="142"/>
      <c r="MG756" s="142"/>
      <c r="MH756" s="142"/>
      <c r="MI756" s="142"/>
      <c r="MJ756" s="142"/>
      <c r="MK756" s="142"/>
      <c r="ML756" s="142"/>
      <c r="MM756" s="142"/>
      <c r="MN756" s="142"/>
      <c r="MO756" s="142"/>
      <c r="MP756" s="142"/>
      <c r="MQ756" s="142"/>
      <c r="MR756" s="142"/>
      <c r="MS756" s="142"/>
      <c r="MT756" s="142"/>
      <c r="MU756" s="142"/>
      <c r="MV756" s="142"/>
      <c r="MW756" s="142"/>
      <c r="MX756" s="142"/>
      <c r="MY756" s="142"/>
      <c r="MZ756" s="142"/>
      <c r="NA756" s="142"/>
      <c r="NB756" s="142"/>
      <c r="NC756" s="142"/>
      <c r="ND756" s="142"/>
      <c r="NE756" s="142"/>
      <c r="NF756" s="142"/>
      <c r="NG756" s="142"/>
      <c r="NH756" s="142"/>
      <c r="NI756" s="142"/>
      <c r="NJ756" s="142"/>
      <c r="NK756" s="142"/>
      <c r="NL756" s="142"/>
      <c r="NM756" s="142"/>
      <c r="NN756" s="142"/>
      <c r="NO756" s="142"/>
      <c r="NP756" s="142"/>
      <c r="NQ756" s="142"/>
      <c r="NR756" s="142"/>
      <c r="NS756" s="142"/>
      <c r="NT756" s="142"/>
      <c r="NU756" s="142"/>
      <c r="NV756" s="142"/>
      <c r="NW756" s="142"/>
      <c r="NX756" s="142"/>
      <c r="NY756" s="142"/>
      <c r="NZ756" s="142"/>
      <c r="OA756" s="142"/>
      <c r="OB756" s="142"/>
      <c r="OC756" s="142"/>
      <c r="OD756" s="142"/>
      <c r="OE756" s="142"/>
      <c r="OF756" s="142"/>
      <c r="OG756" s="142"/>
      <c r="OH756" s="142"/>
      <c r="OI756" s="142"/>
      <c r="OJ756" s="142"/>
      <c r="OK756" s="142"/>
      <c r="OL756" s="142"/>
      <c r="OM756" s="142"/>
      <c r="ON756" s="156"/>
    </row>
    <row r="757" spans="1:404" ht="33.75" hidden="1" customHeight="1">
      <c r="A757" s="314" t="s">
        <v>1046</v>
      </c>
      <c r="B757" s="315"/>
      <c r="C757" s="314"/>
      <c r="D757" s="316"/>
      <c r="E757" s="316"/>
      <c r="F757" s="316"/>
      <c r="G757" s="314"/>
      <c r="H757" s="143"/>
      <c r="I757" s="144"/>
      <c r="J757" s="144"/>
      <c r="K757" s="143"/>
      <c r="L757" s="143"/>
      <c r="M757" s="143"/>
      <c r="N757" s="143"/>
      <c r="O757" s="143"/>
      <c r="P757" s="145"/>
      <c r="Q757" s="92" t="s">
        <v>122</v>
      </c>
      <c r="R757" s="92" t="s">
        <v>122</v>
      </c>
      <c r="S757" s="92" t="s">
        <v>122</v>
      </c>
      <c r="T757" s="92" t="s">
        <v>122</v>
      </c>
      <c r="U757" s="92" t="s">
        <v>122</v>
      </c>
      <c r="V757" s="92" t="s">
        <v>122</v>
      </c>
      <c r="W757" s="92" t="s">
        <v>122</v>
      </c>
      <c r="X757" s="92" t="s">
        <v>122</v>
      </c>
      <c r="Y757" s="92" t="s">
        <v>122</v>
      </c>
      <c r="Z757" s="92" t="s">
        <v>122</v>
      </c>
      <c r="AA757" s="92" t="s">
        <v>122</v>
      </c>
      <c r="AB757" s="122">
        <f>COUNTIF(AB$11:AB$739,"TDS")</f>
        <v>1</v>
      </c>
      <c r="AC757" s="122">
        <f>COUNTIF(AC$11:AC$739,"TDS")</f>
        <v>1</v>
      </c>
      <c r="AD757" s="122">
        <f>COUNTIF(AD$11:AD$739,"TDS")</f>
        <v>1</v>
      </c>
      <c r="AE757" s="138"/>
      <c r="AF757" s="138"/>
      <c r="AG757" s="138"/>
      <c r="AH757" s="138"/>
      <c r="AI757" s="138"/>
      <c r="AJ757" s="138"/>
      <c r="AK757" s="138"/>
      <c r="AL757" s="138"/>
      <c r="AM757" s="138"/>
      <c r="AN757" s="138"/>
      <c r="AO757" s="138"/>
      <c r="AP757" s="138"/>
      <c r="AQ757" s="138"/>
      <c r="AR757" s="138"/>
      <c r="AS757" s="138"/>
      <c r="AT757" s="138"/>
      <c r="AU757" s="138"/>
      <c r="AV757" s="138"/>
      <c r="AW757" s="138"/>
      <c r="AX757" s="138"/>
      <c r="AY757" s="138"/>
      <c r="AZ757" s="138"/>
      <c r="BA757" s="138"/>
      <c r="BB757" s="138"/>
      <c r="BC757" s="138"/>
      <c r="BD757" s="138"/>
      <c r="BE757" s="138"/>
      <c r="BF757" s="138"/>
      <c r="BG757" s="181">
        <f>COUNTIF(BG$11:BG$739,"TDS")</f>
        <v>1</v>
      </c>
      <c r="BH757" s="181">
        <f>COUNTIF(BH$11:BH$739,"TDS")</f>
        <v>1</v>
      </c>
      <c r="BI757" s="181">
        <f>COUNTIF(BI$11:BI$739,"TDS")</f>
        <v>1</v>
      </c>
      <c r="BJ757" s="138"/>
      <c r="BK757" s="138"/>
      <c r="BL757" s="138"/>
      <c r="BM757" s="138"/>
      <c r="BN757" s="138"/>
      <c r="BO757" s="138"/>
      <c r="BP757" s="138"/>
      <c r="BQ757" s="138"/>
      <c r="BR757" s="138"/>
      <c r="BS757" s="138"/>
      <c r="BT757" s="138"/>
      <c r="BU757" s="138"/>
      <c r="BV757" s="138"/>
      <c r="BW757" s="138"/>
      <c r="BX757" s="138"/>
      <c r="BY757" s="138"/>
      <c r="BZ757" s="138"/>
      <c r="CA757" s="138"/>
      <c r="CB757" s="138"/>
      <c r="CC757" s="138"/>
      <c r="CD757" s="138"/>
      <c r="CE757" s="138"/>
      <c r="CF757" s="138"/>
      <c r="CG757" s="138"/>
      <c r="CH757" s="138"/>
      <c r="CI757" s="138"/>
      <c r="CJ757" s="138"/>
      <c r="CK757" s="138"/>
      <c r="CL757" s="138"/>
      <c r="CM757" s="188">
        <f>COUNTIF(CM$11:CM$738,"TDS")</f>
        <v>1</v>
      </c>
      <c r="CN757" s="188">
        <f>COUNTIF(CN$11:CN$738,"TDS")</f>
        <v>1</v>
      </c>
      <c r="CO757" s="188">
        <f>COUNTIF(CO$11:CO$738,"TDS")</f>
        <v>1</v>
      </c>
      <c r="CP757" s="138"/>
      <c r="CQ757" s="138"/>
      <c r="CR757" s="138"/>
      <c r="CS757" s="138"/>
      <c r="CT757" s="138"/>
      <c r="CU757" s="138"/>
      <c r="CV757" s="138"/>
      <c r="CW757" s="138"/>
      <c r="CX757" s="138"/>
      <c r="CY757" s="138"/>
      <c r="CZ757" s="138"/>
      <c r="DA757" s="138"/>
      <c r="DB757" s="138"/>
      <c r="DC757" s="138"/>
      <c r="DD757" s="138"/>
      <c r="DE757" s="138"/>
      <c r="DF757" s="138"/>
      <c r="DG757" s="138"/>
      <c r="DH757" s="138"/>
      <c r="DI757" s="138"/>
      <c r="DJ757" s="138"/>
      <c r="DK757" s="138"/>
      <c r="DL757" s="138"/>
      <c r="DM757" s="138"/>
      <c r="DN757" s="138"/>
      <c r="DO757" s="138"/>
      <c r="DP757" s="138"/>
      <c r="DQ757" s="138"/>
      <c r="DR757" s="202">
        <f>COUNTIF(DR$11:DR$738,"TDS")</f>
        <v>1</v>
      </c>
      <c r="DS757" s="202">
        <f>COUNTIF(DS$11:DS$738,"TDS")</f>
        <v>1</v>
      </c>
      <c r="DT757" s="202">
        <f>COUNTIF(DT$11:DT$738,"TDS")</f>
        <v>1</v>
      </c>
      <c r="DU757" s="202">
        <f>COUNTIF(DU$11:DU$738,"TDS")</f>
        <v>1</v>
      </c>
      <c r="DV757" s="202">
        <f>COUNTIF(DV$11:DV$738,"TDS")</f>
        <v>1</v>
      </c>
      <c r="DW757" s="138"/>
      <c r="DX757" s="138"/>
      <c r="DY757" s="138"/>
      <c r="DZ757" s="138"/>
      <c r="EA757" s="138"/>
      <c r="EB757" s="138"/>
      <c r="EC757" s="138"/>
      <c r="ED757" s="138"/>
      <c r="EE757" s="138"/>
      <c r="EF757" s="138"/>
      <c r="EG757" s="138"/>
      <c r="EH757" s="138"/>
      <c r="EI757" s="138"/>
      <c r="EJ757" s="138"/>
      <c r="EK757" s="138"/>
      <c r="EL757" s="138"/>
      <c r="EM757" s="138"/>
      <c r="EN757" s="138"/>
      <c r="EO757" s="138"/>
      <c r="EP757" s="138"/>
      <c r="EQ757" s="138"/>
      <c r="ER757" s="138"/>
      <c r="ES757" s="138"/>
      <c r="ET757" s="138"/>
      <c r="EU757" s="138"/>
      <c r="EV757" s="138"/>
      <c r="EW757" s="138"/>
      <c r="EX757" s="138"/>
      <c r="EY757" s="210">
        <f>COUNTIF(EY$11:EY$741,"TDS")</f>
        <v>1</v>
      </c>
      <c r="EZ757" s="212">
        <f t="shared" ref="EZ757:FA757" si="2601">COUNTIF(EZ$11:EZ$741,"TDS")</f>
        <v>1</v>
      </c>
      <c r="FA757" s="212">
        <f t="shared" si="2601"/>
        <v>1</v>
      </c>
      <c r="FB757" s="138"/>
      <c r="FC757" s="138"/>
      <c r="FD757" s="138"/>
      <c r="FE757" s="138"/>
      <c r="FF757" s="138"/>
      <c r="FG757" s="138"/>
      <c r="FH757" s="138"/>
      <c r="FI757" s="138"/>
      <c r="FJ757" s="138"/>
      <c r="FK757" s="138"/>
      <c r="FL757" s="138"/>
      <c r="FM757" s="138"/>
      <c r="FN757" s="138"/>
      <c r="FO757" s="138"/>
      <c r="FP757" s="138"/>
      <c r="FQ757" s="138"/>
      <c r="FR757" s="138"/>
      <c r="FS757" s="138"/>
      <c r="FT757" s="138"/>
      <c r="FU757" s="138"/>
      <c r="FV757" s="138"/>
      <c r="FW757" s="138"/>
      <c r="FX757" s="138"/>
      <c r="FY757" s="138"/>
      <c r="FZ757" s="138"/>
      <c r="GA757" s="138"/>
      <c r="GB757" s="138"/>
      <c r="GC757" s="138"/>
      <c r="GD757" s="218">
        <f>COUNTIF(GD$11:GD$748,"TDS")</f>
        <v>1</v>
      </c>
      <c r="GE757" s="218">
        <f>COUNTIF(GE$11:GE$748,"TDS")</f>
        <v>1</v>
      </c>
      <c r="GF757" s="138"/>
      <c r="GG757" s="138"/>
      <c r="GH757" s="138"/>
      <c r="GI757" s="138"/>
      <c r="GJ757" s="138"/>
      <c r="GK757" s="138"/>
      <c r="GL757" s="138"/>
      <c r="GM757" s="138"/>
      <c r="GN757" s="138"/>
      <c r="GO757" s="138"/>
      <c r="GP757" s="138"/>
      <c r="GQ757" s="138"/>
      <c r="GR757" s="138"/>
      <c r="GS757" s="138"/>
      <c r="GT757" s="138"/>
      <c r="GU757" s="138"/>
      <c r="GV757" s="138"/>
      <c r="GW757" s="138"/>
      <c r="GX757" s="138"/>
      <c r="GY757" s="138"/>
      <c r="GZ757" s="138"/>
      <c r="HA757" s="138"/>
      <c r="HB757" s="138"/>
      <c r="HC757" s="138"/>
      <c r="HD757" s="138"/>
      <c r="HE757" s="138"/>
      <c r="HF757" s="138"/>
      <c r="HG757" s="138"/>
      <c r="HH757" s="138"/>
      <c r="HI757" s="232">
        <f>COUNTIF(HI$11:HI$748,"TDS")</f>
        <v>1</v>
      </c>
      <c r="HJ757" s="232">
        <f t="shared" ref="HJ757:HM757" si="2602">COUNTIF(HJ$11:HJ$748,"TDS")</f>
        <v>1</v>
      </c>
      <c r="HK757" s="232">
        <f t="shared" si="2602"/>
        <v>1</v>
      </c>
      <c r="HL757" s="232">
        <f t="shared" si="2602"/>
        <v>1</v>
      </c>
      <c r="HM757" s="232">
        <f t="shared" si="2602"/>
        <v>1</v>
      </c>
      <c r="HN757" s="138"/>
      <c r="HO757" s="138"/>
      <c r="HP757" s="138"/>
      <c r="HQ757" s="138"/>
      <c r="HR757" s="138"/>
      <c r="HS757" s="138"/>
      <c r="HT757" s="138"/>
      <c r="HU757" s="138"/>
      <c r="HV757" s="138"/>
      <c r="HW757" s="138"/>
      <c r="HX757" s="138"/>
      <c r="HY757" s="138"/>
      <c r="HZ757" s="138"/>
      <c r="IA757" s="138"/>
      <c r="IB757" s="138"/>
      <c r="IC757" s="138"/>
      <c r="ID757" s="138"/>
      <c r="IE757" s="138"/>
      <c r="IF757" s="138"/>
      <c r="IG757" s="138"/>
      <c r="IH757" s="138"/>
      <c r="II757" s="138"/>
      <c r="IJ757" s="138"/>
      <c r="IK757" s="138"/>
      <c r="IL757" s="138"/>
      <c r="IM757" s="138"/>
      <c r="IN757" s="138"/>
      <c r="IO757" s="138"/>
      <c r="IP757" s="138"/>
      <c r="IQ757" s="138"/>
      <c r="IR757" s="138"/>
      <c r="IS757" s="138"/>
      <c r="IT757" s="138"/>
      <c r="IU757" s="138"/>
      <c r="IV757" s="138"/>
      <c r="IW757" s="138"/>
      <c r="IX757" s="138"/>
      <c r="IY757" s="138"/>
      <c r="IZ757" s="138"/>
      <c r="JA757" s="138"/>
      <c r="JB757" s="138"/>
      <c r="JC757" s="138"/>
      <c r="JD757" s="138"/>
      <c r="JE757" s="138"/>
      <c r="JF757" s="138"/>
      <c r="JG757" s="138"/>
      <c r="JH757" s="138"/>
      <c r="JI757" s="138"/>
      <c r="JJ757" s="138"/>
      <c r="JK757" s="138"/>
      <c r="JL757" s="138"/>
      <c r="JM757" s="138"/>
      <c r="JN757" s="138"/>
      <c r="JO757" s="138"/>
      <c r="JP757" s="138"/>
      <c r="JQ757" s="138"/>
      <c r="JR757" s="138"/>
      <c r="JS757" s="138"/>
      <c r="JT757" s="138"/>
      <c r="JU757" s="138"/>
      <c r="JV757" s="138"/>
      <c r="JW757" s="138"/>
      <c r="JX757" s="138"/>
      <c r="JY757" s="138"/>
      <c r="JZ757" s="138"/>
      <c r="KA757" s="138"/>
      <c r="KB757" s="138"/>
      <c r="KC757" s="138"/>
      <c r="KD757" s="138"/>
      <c r="KE757" s="138"/>
      <c r="KF757" s="138"/>
      <c r="KG757" s="138"/>
      <c r="KH757" s="138"/>
      <c r="KI757" s="138"/>
      <c r="KJ757" s="138"/>
      <c r="KK757" s="138"/>
      <c r="KL757" s="138"/>
      <c r="KM757" s="138"/>
      <c r="KN757" s="138"/>
      <c r="KO757" s="138"/>
      <c r="KP757" s="138"/>
      <c r="KQ757" s="138"/>
      <c r="KR757" s="138"/>
      <c r="KS757" s="138"/>
      <c r="KT757" s="138"/>
      <c r="KU757" s="138"/>
      <c r="KV757" s="138"/>
      <c r="KW757" s="138"/>
      <c r="KX757" s="138"/>
      <c r="KY757" s="138"/>
      <c r="KZ757" s="138"/>
      <c r="LA757" s="138"/>
      <c r="LB757" s="138"/>
      <c r="LC757" s="138"/>
      <c r="LD757" s="138"/>
      <c r="LE757" s="138"/>
      <c r="LF757" s="138"/>
      <c r="LG757" s="138"/>
      <c r="LH757" s="138"/>
      <c r="LI757" s="138"/>
      <c r="LJ757" s="138"/>
      <c r="LK757" s="138"/>
      <c r="LL757" s="138"/>
      <c r="LM757" s="138"/>
      <c r="LN757" s="138"/>
      <c r="LO757" s="138"/>
      <c r="LP757" s="138"/>
      <c r="LQ757" s="138"/>
      <c r="LR757" s="138"/>
      <c r="LS757" s="138"/>
      <c r="LT757" s="138"/>
      <c r="LU757" s="138"/>
      <c r="LV757" s="138"/>
      <c r="LW757" s="138"/>
      <c r="LX757" s="138"/>
      <c r="LY757" s="138"/>
      <c r="LZ757" s="138"/>
      <c r="MA757" s="138"/>
      <c r="MB757" s="138"/>
      <c r="MC757" s="138"/>
      <c r="MD757" s="138"/>
      <c r="ME757" s="138"/>
      <c r="MF757" s="138"/>
      <c r="MG757" s="138"/>
      <c r="MH757" s="138"/>
      <c r="MI757" s="138"/>
      <c r="MJ757" s="138"/>
      <c r="MK757" s="138"/>
      <c r="ML757" s="138"/>
      <c r="MM757" s="138"/>
      <c r="MN757" s="138"/>
      <c r="MO757" s="138"/>
      <c r="MP757" s="138"/>
      <c r="MQ757" s="138"/>
      <c r="MR757" s="138"/>
      <c r="MS757" s="138"/>
      <c r="MT757" s="138"/>
      <c r="MU757" s="138"/>
      <c r="MV757" s="138"/>
      <c r="MW757" s="138"/>
      <c r="MX757" s="138"/>
      <c r="MY757" s="138"/>
      <c r="MZ757" s="138"/>
      <c r="NA757" s="138"/>
      <c r="NB757" s="138"/>
      <c r="NC757" s="138"/>
      <c r="ND757" s="138"/>
      <c r="NE757" s="138"/>
      <c r="NF757" s="138"/>
      <c r="NG757" s="138"/>
      <c r="NH757" s="138"/>
      <c r="NI757" s="138"/>
      <c r="NJ757" s="138"/>
      <c r="NK757" s="138"/>
      <c r="NL757" s="138"/>
      <c r="NM757" s="138"/>
      <c r="NN757" s="138"/>
      <c r="NO757" s="138"/>
      <c r="NP757" s="138"/>
      <c r="NQ757" s="138"/>
      <c r="NR757" s="138"/>
      <c r="NS757" s="138"/>
      <c r="NT757" s="138"/>
      <c r="NU757" s="138"/>
      <c r="NV757" s="138"/>
      <c r="NW757" s="138"/>
      <c r="NX757" s="138"/>
      <c r="NY757" s="138"/>
      <c r="NZ757" s="138"/>
      <c r="OA757" s="138"/>
      <c r="OB757" s="138"/>
      <c r="OC757" s="138"/>
      <c r="OD757" s="138"/>
      <c r="OE757" s="138"/>
      <c r="OF757" s="138"/>
      <c r="OG757" s="138"/>
      <c r="OH757" s="138"/>
      <c r="OI757" s="138"/>
      <c r="OJ757" s="138"/>
      <c r="OK757" s="138"/>
      <c r="OL757" s="138"/>
      <c r="OM757" s="138"/>
      <c r="ON757" s="121"/>
    </row>
    <row r="758" spans="1:404" ht="33.75" hidden="1" customHeight="1">
      <c r="A758" s="314" t="s">
        <v>1047</v>
      </c>
      <c r="B758" s="315"/>
      <c r="C758" s="314"/>
      <c r="D758" s="316"/>
      <c r="E758" s="316"/>
      <c r="F758" s="316"/>
      <c r="G758" s="314"/>
      <c r="H758" s="143"/>
      <c r="I758" s="144"/>
      <c r="J758" s="144"/>
      <c r="K758" s="143"/>
      <c r="L758" s="143"/>
      <c r="M758" s="143"/>
      <c r="N758" s="143"/>
      <c r="O758" s="143"/>
      <c r="P758" s="145"/>
      <c r="Q758" s="92" t="s">
        <v>122</v>
      </c>
      <c r="R758" s="92" t="s">
        <v>122</v>
      </c>
      <c r="S758" s="92" t="s">
        <v>122</v>
      </c>
      <c r="T758" s="92" t="s">
        <v>122</v>
      </c>
      <c r="U758" s="92" t="s">
        <v>122</v>
      </c>
      <c r="V758" s="92" t="s">
        <v>122</v>
      </c>
      <c r="W758" s="92" t="s">
        <v>122</v>
      </c>
      <c r="X758" s="92" t="s">
        <v>122</v>
      </c>
      <c r="Y758" s="92" t="s">
        <v>122</v>
      </c>
      <c r="Z758" s="92" t="s">
        <v>122</v>
      </c>
      <c r="AA758" s="92" t="s">
        <v>122</v>
      </c>
      <c r="AB758" s="30">
        <f>COUNTIF(AB$11:AB$739,"HĐG")+COUNTIF(AB$11:AB$739,"HĐH/HĐG")+COUNTIF(AB$11:AB$739,"HĐG/HĐC")</f>
        <v>17</v>
      </c>
      <c r="AC758" s="122">
        <f>COUNTIF(AC$11:AC$739,"HĐG")+COUNTIF(AC$11:AC$739,"HĐH/HĐG")+COUNTIF(AC$11:AC$739,"HĐG/HĐC")</f>
        <v>17</v>
      </c>
      <c r="AD758" s="122">
        <f>COUNTIF(AD$11:AD$739,"HĐG")+COUNTIF(AD$11:AD$739,"HĐH/HĐG")+COUNTIF(AD$11:AD$739,"HĐG/HĐC")</f>
        <v>17</v>
      </c>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30">
        <f>COUNTIF(BG$11:BG$739,"HĐG")+COUNTIF(BG$11:BG$739,"HĐH/HĐG")+COUNTIF(BG$11:BG$739,"HĐG/HĐC")</f>
        <v>21</v>
      </c>
      <c r="BH758" s="181">
        <f>COUNTIF(BH$11:BH$739,"HĐG")+COUNTIF(BH$11:BH$739,"HĐH/HĐG")+COUNTIF(BH$11:BH$739,"HĐG/HĐC")</f>
        <v>21</v>
      </c>
      <c r="BI758" s="181">
        <f>COUNTIF(BI$11:BI$739,"HĐG")+COUNTIF(BI$11:BI$739,"HĐH/HĐG")+COUNTIF(BI$11:BI$739,"HĐG/HĐC")</f>
        <v>21</v>
      </c>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30">
        <f>COUNTIF(CM$11:CM$739,"HĐG")+COUNTIF(CM$11:CM$739,"HĐH/HĐG")+COUNTIF(CM$11:CM$739,"HĐG/HĐC")</f>
        <v>19</v>
      </c>
      <c r="CN758" s="30">
        <f t="shared" ref="CN758:CO758" si="2603">COUNTIF(CN$11:CN$739,"HĐG")+COUNTIF(CN$11:CN$739,"HĐH/HĐG")+COUNTIF(CN$11:CN$739,"HĐG/HĐC")</f>
        <v>19</v>
      </c>
      <c r="CO758" s="30">
        <f t="shared" si="2603"/>
        <v>19</v>
      </c>
      <c r="CP758" s="92"/>
      <c r="CQ758" s="92"/>
      <c r="CR758" s="92"/>
      <c r="CS758" s="92"/>
      <c r="CT758" s="92"/>
      <c r="CU758" s="92"/>
      <c r="CV758" s="92"/>
      <c r="CW758" s="92"/>
      <c r="CX758" s="92"/>
      <c r="DH758" s="92"/>
      <c r="DR758" s="30">
        <f>COUNTIF(DR$11:DR$748,"HĐG")+COUNTIF(DR$11:DR$748,"HĐH/HĐG")+COUNTIF(DR$11:DR$748,"HĐG/HĐC")</f>
        <v>18</v>
      </c>
      <c r="DS758" s="30">
        <f t="shared" ref="DS758:EX758" si="2604">COUNTIF(DS$11:DS$748,"HĐG")+COUNTIF(DS$11:DS$748,"HĐH/HĐG")+COUNTIF(DS$11:DS$748,"HĐG/HĐC")</f>
        <v>20</v>
      </c>
      <c r="DT758" s="30">
        <f t="shared" si="2604"/>
        <v>20</v>
      </c>
      <c r="DU758" s="30">
        <f t="shared" si="2604"/>
        <v>20</v>
      </c>
      <c r="DV758" s="30">
        <f t="shared" si="2604"/>
        <v>18</v>
      </c>
      <c r="DW758" s="30">
        <f t="shared" si="2604"/>
        <v>0</v>
      </c>
      <c r="DX758" s="30">
        <f t="shared" si="2604"/>
        <v>0</v>
      </c>
      <c r="DY758" s="30">
        <f t="shared" si="2604"/>
        <v>0</v>
      </c>
      <c r="DZ758" s="30">
        <f t="shared" si="2604"/>
        <v>0</v>
      </c>
      <c r="EA758" s="30">
        <f t="shared" si="2604"/>
        <v>0</v>
      </c>
      <c r="EB758" s="30">
        <f t="shared" si="2604"/>
        <v>0</v>
      </c>
      <c r="EC758" s="30">
        <f t="shared" si="2604"/>
        <v>0</v>
      </c>
      <c r="ED758" s="30">
        <f t="shared" si="2604"/>
        <v>0</v>
      </c>
      <c r="EE758" s="30">
        <f t="shared" si="2604"/>
        <v>0</v>
      </c>
      <c r="EF758" s="30">
        <f t="shared" si="2604"/>
        <v>0</v>
      </c>
      <c r="EG758" s="30">
        <f t="shared" si="2604"/>
        <v>0</v>
      </c>
      <c r="EH758" s="30">
        <f t="shared" si="2604"/>
        <v>0</v>
      </c>
      <c r="EI758" s="30">
        <f t="shared" si="2604"/>
        <v>0</v>
      </c>
      <c r="EJ758" s="30">
        <f t="shared" si="2604"/>
        <v>0</v>
      </c>
      <c r="EK758" s="30">
        <f t="shared" si="2604"/>
        <v>0</v>
      </c>
      <c r="EL758" s="30">
        <f t="shared" si="2604"/>
        <v>0</v>
      </c>
      <c r="EM758" s="30">
        <f t="shared" si="2604"/>
        <v>0</v>
      </c>
      <c r="EN758" s="30">
        <f t="shared" si="2604"/>
        <v>0</v>
      </c>
      <c r="EO758" s="30">
        <f t="shared" si="2604"/>
        <v>0</v>
      </c>
      <c r="EP758" s="30">
        <f t="shared" si="2604"/>
        <v>0</v>
      </c>
      <c r="EQ758" s="30">
        <f t="shared" si="2604"/>
        <v>0</v>
      </c>
      <c r="ER758" s="30">
        <f t="shared" si="2604"/>
        <v>0</v>
      </c>
      <c r="ES758" s="30">
        <f t="shared" si="2604"/>
        <v>0</v>
      </c>
      <c r="ET758" s="30">
        <f t="shared" si="2604"/>
        <v>0</v>
      </c>
      <c r="EU758" s="30">
        <f t="shared" si="2604"/>
        <v>0</v>
      </c>
      <c r="EV758" s="30">
        <f t="shared" si="2604"/>
        <v>0</v>
      </c>
      <c r="EW758" s="30">
        <f t="shared" si="2604"/>
        <v>0</v>
      </c>
      <c r="EX758" s="30">
        <f t="shared" si="2604"/>
        <v>0</v>
      </c>
      <c r="EY758" s="30">
        <f>COUNTIF(EY$11:EY$748,"HĐG")+COUNTIF(EY$11:EY$748,"HĐH/HĐG")+COUNTIF(EY$11:EY$748,"HĐG/HĐC")</f>
        <v>18</v>
      </c>
      <c r="EZ758" s="30">
        <f t="shared" ref="EZ758:FA758" si="2605">COUNTIF(EZ$11:EZ$748,"HĐG")+COUNTIF(EZ$11:EZ$748,"HĐH/HĐG")+COUNTIF(EZ$11:EZ$748,"HĐG/HĐC")</f>
        <v>18</v>
      </c>
      <c r="FA758" s="30">
        <f t="shared" si="2605"/>
        <v>18</v>
      </c>
      <c r="FB758" s="30"/>
      <c r="FC758" s="30"/>
      <c r="FD758" s="30"/>
      <c r="FE758" s="30"/>
      <c r="FF758" s="30"/>
      <c r="FG758" s="30"/>
      <c r="FH758" s="30"/>
      <c r="FI758" s="30"/>
      <c r="FJ758" s="30"/>
      <c r="FK758" s="30"/>
      <c r="FL758" s="30"/>
      <c r="FM758" s="30"/>
      <c r="FN758" s="30"/>
      <c r="FO758" s="30"/>
      <c r="FP758" s="30"/>
      <c r="FQ758" s="30"/>
      <c r="FR758" s="30"/>
      <c r="FS758" s="30"/>
      <c r="FT758" s="30"/>
      <c r="FU758" s="30"/>
      <c r="FV758" s="30"/>
      <c r="FW758" s="30"/>
      <c r="FX758" s="30"/>
      <c r="FY758" s="30"/>
      <c r="FZ758" s="30"/>
      <c r="GA758" s="30"/>
      <c r="GB758" s="30"/>
      <c r="GC758" s="30"/>
      <c r="GD758" s="30">
        <f>COUNTIF(GD$11:GD$748,"HĐG")+COUNTIF(GD$11:GD$748,"HĐH/HĐG")+COUNTIF(GD$11:GD$748,"HĐG/HĐC")</f>
        <v>18</v>
      </c>
      <c r="GE758" s="30">
        <f>COUNTIF(GE$11:GE$748,"HĐG")+COUNTIF(GE$11:GE$748,"HĐH/HĐG")+COUNTIF(GE$11:GE$748,"HĐG/HĐC")</f>
        <v>18</v>
      </c>
      <c r="GF758" s="30"/>
      <c r="GG758" s="30"/>
      <c r="GH758" s="30"/>
      <c r="GI758" s="30"/>
      <c r="GJ758" s="30"/>
      <c r="GK758" s="30"/>
      <c r="GL758" s="30"/>
      <c r="GM758" s="30"/>
      <c r="GN758" s="30"/>
      <c r="GO758" s="30"/>
      <c r="GP758" s="30"/>
      <c r="GQ758" s="30"/>
      <c r="GR758" s="30"/>
      <c r="GS758" s="30"/>
      <c r="GT758" s="30"/>
      <c r="GU758" s="30"/>
      <c r="GV758" s="30"/>
      <c r="GW758" s="30"/>
      <c r="GX758" s="30"/>
      <c r="GY758" s="30"/>
      <c r="GZ758" s="30"/>
      <c r="HA758" s="30"/>
      <c r="HB758" s="30"/>
      <c r="HC758" s="30"/>
      <c r="HD758" s="30"/>
      <c r="HE758" s="30"/>
      <c r="HF758" s="30"/>
      <c r="HG758" s="30"/>
      <c r="HH758" s="30"/>
      <c r="HI758" s="30">
        <f>COUNTIF(HI$11:HI$748,"HĐG")+COUNTIF(HI$11:HI$748,"HĐH/HĐG")+COUNTIF(HI$11:HI$748,"HĐG/HĐC")</f>
        <v>18</v>
      </c>
      <c r="HJ758" s="30">
        <f t="shared" ref="HJ758:HM758" si="2606">COUNTIF(HJ$11:HJ$748,"HĐG")+COUNTIF(HJ$11:HJ$748,"HĐH/HĐG")+COUNTIF(HJ$11:HJ$748,"HĐG/HĐC")</f>
        <v>18</v>
      </c>
      <c r="HK758" s="30">
        <f t="shared" si="2606"/>
        <v>18</v>
      </c>
      <c r="HL758" s="30">
        <f t="shared" si="2606"/>
        <v>18</v>
      </c>
      <c r="HM758" s="30">
        <f t="shared" si="2606"/>
        <v>18</v>
      </c>
      <c r="HN758" s="30"/>
      <c r="HO758" s="30"/>
      <c r="HP758" s="30"/>
      <c r="HQ758" s="30"/>
      <c r="HR758" s="30"/>
      <c r="HS758" s="30"/>
      <c r="HT758" s="30"/>
      <c r="HU758" s="30"/>
      <c r="HV758" s="30"/>
      <c r="HW758" s="30"/>
      <c r="HX758" s="30"/>
      <c r="HY758" s="30"/>
      <c r="HZ758" s="30"/>
      <c r="IA758" s="30"/>
      <c r="IB758" s="30"/>
      <c r="IC758" s="30"/>
      <c r="ID758" s="30"/>
      <c r="IE758" s="30"/>
      <c r="IF758" s="30"/>
      <c r="IG758" s="30"/>
      <c r="IH758" s="30"/>
      <c r="II758" s="30"/>
      <c r="IJ758" s="30"/>
      <c r="IK758" s="30"/>
      <c r="IL758" s="30"/>
      <c r="IM758" s="30"/>
      <c r="IN758" s="30"/>
      <c r="IO758" s="30"/>
      <c r="IP758" s="30"/>
      <c r="IQ758" s="30"/>
      <c r="IR758" s="30"/>
      <c r="IS758" s="30"/>
      <c r="IT758" s="30"/>
      <c r="IU758" s="30"/>
      <c r="IV758" s="30"/>
      <c r="IW758" s="30"/>
      <c r="IX758" s="30"/>
      <c r="IY758" s="30"/>
      <c r="IZ758" s="30"/>
      <c r="JA758" s="30"/>
      <c r="JB758" s="30"/>
      <c r="JC758" s="30"/>
      <c r="JD758" s="30"/>
      <c r="JE758" s="30"/>
      <c r="JF758" s="30"/>
      <c r="JG758" s="30"/>
      <c r="JH758" s="30"/>
      <c r="JI758" s="30"/>
      <c r="JJ758" s="30"/>
      <c r="JK758" s="30"/>
      <c r="JL758" s="30"/>
      <c r="JM758" s="30"/>
      <c r="JN758" s="30"/>
      <c r="JO758" s="30"/>
      <c r="JP758" s="30"/>
      <c r="JQ758" s="30"/>
      <c r="JR758" s="30"/>
      <c r="JS758" s="30"/>
      <c r="JT758" s="30"/>
      <c r="JU758" s="30"/>
      <c r="JV758" s="30"/>
      <c r="JW758" s="30"/>
      <c r="JX758" s="30"/>
      <c r="JY758" s="30"/>
      <c r="JZ758" s="30"/>
      <c r="KA758" s="30"/>
      <c r="KB758" s="30"/>
      <c r="KC758" s="30"/>
      <c r="KD758" s="30"/>
      <c r="KE758" s="30"/>
      <c r="KF758" s="30"/>
      <c r="KG758" s="30"/>
      <c r="KH758" s="30"/>
      <c r="KI758" s="30"/>
      <c r="KJ758" s="30"/>
      <c r="KK758" s="30"/>
      <c r="KL758" s="30"/>
      <c r="KM758" s="30"/>
      <c r="KN758" s="30"/>
      <c r="KO758" s="30"/>
      <c r="KP758" s="30"/>
      <c r="KQ758" s="30"/>
      <c r="KR758" s="30"/>
      <c r="KS758" s="30"/>
      <c r="KT758" s="30"/>
      <c r="KU758" s="30"/>
      <c r="KV758" s="30"/>
      <c r="KW758" s="30"/>
      <c r="KX758" s="30"/>
      <c r="KY758" s="30"/>
      <c r="KZ758" s="30"/>
      <c r="LA758" s="30"/>
      <c r="LB758" s="30"/>
      <c r="LC758" s="30"/>
      <c r="LD758" s="30"/>
      <c r="LE758" s="30"/>
      <c r="LF758" s="30"/>
      <c r="LG758" s="30"/>
      <c r="LH758" s="30"/>
      <c r="LI758" s="30"/>
      <c r="LJ758" s="30"/>
      <c r="LK758" s="30"/>
      <c r="LL758" s="30"/>
      <c r="LM758" s="30"/>
      <c r="LN758" s="30"/>
      <c r="LO758" s="30"/>
      <c r="LP758" s="30"/>
      <c r="LQ758" s="30"/>
      <c r="LR758" s="30"/>
      <c r="LS758" s="30"/>
      <c r="LT758" s="30"/>
      <c r="LU758" s="30"/>
      <c r="LV758" s="30"/>
      <c r="LW758" s="30"/>
      <c r="LX758" s="30"/>
      <c r="LY758" s="30"/>
      <c r="LZ758" s="30"/>
      <c r="MA758" s="30"/>
      <c r="MB758" s="30"/>
      <c r="MC758" s="30"/>
      <c r="MD758" s="30"/>
      <c r="ME758" s="30"/>
      <c r="MF758" s="30"/>
      <c r="MG758" s="30"/>
      <c r="MH758" s="30"/>
      <c r="MI758" s="30"/>
      <c r="MJ758" s="30"/>
      <c r="MK758" s="30"/>
      <c r="ML758" s="30"/>
      <c r="MM758" s="30"/>
      <c r="MN758" s="30"/>
      <c r="MO758" s="30"/>
      <c r="MP758" s="30"/>
      <c r="MQ758" s="30"/>
      <c r="MR758" s="30"/>
      <c r="MS758" s="30"/>
      <c r="MT758" s="30"/>
      <c r="MU758" s="30"/>
      <c r="MV758" s="30"/>
      <c r="MW758" s="30"/>
      <c r="MX758" s="30"/>
      <c r="MY758" s="30"/>
      <c r="MZ758" s="30"/>
      <c r="NA758" s="30"/>
      <c r="NB758" s="30"/>
      <c r="NC758" s="30"/>
      <c r="ND758" s="30"/>
      <c r="NE758" s="30"/>
      <c r="NF758" s="30"/>
      <c r="NG758" s="30"/>
      <c r="NH758" s="30"/>
      <c r="NI758" s="30"/>
      <c r="NJ758" s="30"/>
      <c r="NK758" s="30"/>
      <c r="NL758" s="30"/>
      <c r="NM758" s="30"/>
      <c r="NN758" s="30"/>
      <c r="NO758" s="30"/>
      <c r="NP758" s="30"/>
      <c r="NQ758" s="30"/>
      <c r="NR758" s="30"/>
      <c r="NS758" s="30"/>
      <c r="NT758" s="30"/>
      <c r="NU758" s="30"/>
      <c r="NV758" s="30"/>
      <c r="NW758" s="30"/>
      <c r="NX758" s="30"/>
      <c r="NY758" s="30"/>
      <c r="NZ758" s="30"/>
      <c r="OA758" s="30"/>
      <c r="OB758" s="30"/>
      <c r="OC758" s="30"/>
      <c r="OD758" s="30"/>
      <c r="OE758" s="30"/>
      <c r="OF758" s="30"/>
      <c r="OG758" s="30"/>
      <c r="OH758" s="30"/>
      <c r="OI758" s="30"/>
      <c r="OJ758" s="30"/>
      <c r="OK758" s="30"/>
      <c r="OL758" s="30"/>
      <c r="OM758" s="30"/>
      <c r="ON758" s="121"/>
    </row>
    <row r="759" spans="1:404" ht="33.75" hidden="1" customHeight="1">
      <c r="A759" s="314" t="s">
        <v>1048</v>
      </c>
      <c r="B759" s="315"/>
      <c r="C759" s="314"/>
      <c r="D759" s="316"/>
      <c r="E759" s="316"/>
      <c r="F759" s="316"/>
      <c r="G759" s="314"/>
      <c r="H759" s="143"/>
      <c r="I759" s="144"/>
      <c r="J759" s="144"/>
      <c r="K759" s="143"/>
      <c r="L759" s="143"/>
      <c r="M759" s="143"/>
      <c r="N759" s="143"/>
      <c r="O759" s="143"/>
      <c r="P759" s="145"/>
      <c r="Q759" s="92" t="s">
        <v>122</v>
      </c>
      <c r="R759" s="92" t="s">
        <v>122</v>
      </c>
      <c r="S759" s="92" t="s">
        <v>122</v>
      </c>
      <c r="T759" s="92" t="s">
        <v>122</v>
      </c>
      <c r="U759" s="92" t="s">
        <v>122</v>
      </c>
      <c r="V759" s="92" t="s">
        <v>122</v>
      </c>
      <c r="W759" s="92" t="s">
        <v>122</v>
      </c>
      <c r="X759" s="92" t="s">
        <v>122</v>
      </c>
      <c r="Y759" s="92" t="s">
        <v>122</v>
      </c>
      <c r="Z759" s="92" t="s">
        <v>122</v>
      </c>
      <c r="AA759" s="92" t="s">
        <v>122</v>
      </c>
      <c r="AB759" s="122">
        <f>COUNTIF(AB$11:AB$739,"HĐNT")</f>
        <v>9</v>
      </c>
      <c r="AC759" s="122">
        <f>COUNTIF(AC$11:AC$739,"HĐNT")</f>
        <v>9</v>
      </c>
      <c r="AD759" s="122">
        <f>COUNTIF(AD$11:AD$739,"HĐNT")</f>
        <v>9</v>
      </c>
      <c r="AE759" s="141"/>
      <c r="AF759" s="141"/>
      <c r="AG759" s="141"/>
      <c r="AH759" s="141"/>
      <c r="AI759" s="141"/>
      <c r="AJ759" s="141"/>
      <c r="AK759" s="141"/>
      <c r="AL759" s="141"/>
      <c r="AM759" s="141"/>
      <c r="AN759" s="141"/>
      <c r="AO759" s="141"/>
      <c r="AP759" s="141"/>
      <c r="AQ759" s="141"/>
      <c r="AR759" s="141"/>
      <c r="AS759" s="141"/>
      <c r="AT759" s="141"/>
      <c r="AU759" s="141"/>
      <c r="AV759" s="141"/>
      <c r="AW759" s="141"/>
      <c r="AX759" s="141"/>
      <c r="AY759" s="141"/>
      <c r="AZ759" s="141"/>
      <c r="BA759" s="141"/>
      <c r="BB759" s="141"/>
      <c r="BC759" s="141"/>
      <c r="BD759" s="141"/>
      <c r="BE759" s="141"/>
      <c r="BF759" s="141"/>
      <c r="BG759" s="181">
        <f>COUNTIF(BG$11:BG$739,"HĐNT")</f>
        <v>9</v>
      </c>
      <c r="BH759" s="181">
        <f>COUNTIF(BH$11:BH$739,"HĐNT")</f>
        <v>9</v>
      </c>
      <c r="BI759" s="181">
        <f>COUNTIF(BI$11:BI$739,"HĐNT")</f>
        <v>9</v>
      </c>
      <c r="BJ759" s="141"/>
      <c r="BK759" s="141"/>
      <c r="BL759" s="141"/>
      <c r="BM759" s="141"/>
      <c r="BN759" s="141"/>
      <c r="BO759" s="141"/>
      <c r="BP759" s="141"/>
      <c r="BQ759" s="141"/>
      <c r="BR759" s="141"/>
      <c r="BS759" s="141"/>
      <c r="BT759" s="141"/>
      <c r="BU759" s="141"/>
      <c r="BV759" s="141"/>
      <c r="BW759" s="141"/>
      <c r="BX759" s="141"/>
      <c r="BY759" s="141"/>
      <c r="BZ759" s="141"/>
      <c r="CA759" s="141"/>
      <c r="CB759" s="141"/>
      <c r="CC759" s="141"/>
      <c r="CD759" s="141"/>
      <c r="CE759" s="141"/>
      <c r="CF759" s="141"/>
      <c r="CG759" s="141"/>
      <c r="CH759" s="141"/>
      <c r="CI759" s="141"/>
      <c r="CJ759" s="141"/>
      <c r="CK759" s="141"/>
      <c r="CL759" s="141"/>
      <c r="CM759" s="188">
        <f>COUNTIF(CM$11:CM$738,"HĐNT")</f>
        <v>9</v>
      </c>
      <c r="CN759" s="188">
        <f>COUNTIF(CN$11:CN$738,"HĐNT")</f>
        <v>9</v>
      </c>
      <c r="CO759" s="188">
        <f>COUNTIF(CO$11:CO$738,"HĐNT")</f>
        <v>9</v>
      </c>
      <c r="CP759" s="141"/>
      <c r="CQ759" s="141"/>
      <c r="CR759" s="141"/>
      <c r="CS759" s="141"/>
      <c r="CT759" s="141"/>
      <c r="CU759" s="141"/>
      <c r="CV759" s="141"/>
      <c r="CW759" s="141"/>
      <c r="CX759" s="141"/>
      <c r="CY759" s="141"/>
      <c r="CZ759" s="141"/>
      <c r="DA759" s="141"/>
      <c r="DB759" s="141"/>
      <c r="DC759" s="141"/>
      <c r="DD759" s="141"/>
      <c r="DE759" s="141"/>
      <c r="DF759" s="141"/>
      <c r="DG759" s="141"/>
      <c r="DH759" s="141"/>
      <c r="DI759" s="141"/>
      <c r="DJ759" s="141"/>
      <c r="DK759" s="141"/>
      <c r="DL759" s="141"/>
      <c r="DM759" s="141"/>
      <c r="DN759" s="141"/>
      <c r="DO759" s="141"/>
      <c r="DP759" s="141"/>
      <c r="DQ759" s="141"/>
      <c r="DR759" s="202">
        <f>COUNTIF(DR$11:DR$738,"HĐNT")</f>
        <v>11</v>
      </c>
      <c r="DS759" s="202">
        <f>COUNTIF(DS$11:DS$738,"HĐNT")</f>
        <v>11</v>
      </c>
      <c r="DT759" s="202">
        <f>COUNTIF(DT$11:DT$738,"HĐNT")</f>
        <v>11</v>
      </c>
      <c r="DU759" s="202">
        <f>COUNTIF(DU$11:DU$738,"HĐNT")</f>
        <v>11</v>
      </c>
      <c r="DV759" s="202">
        <f>COUNTIF(DV$11:DV$738,"HĐNT")</f>
        <v>11</v>
      </c>
      <c r="DW759" s="141"/>
      <c r="DX759" s="141"/>
      <c r="DY759" s="141"/>
      <c r="DZ759" s="141"/>
      <c r="EA759" s="141"/>
      <c r="EB759" s="141"/>
      <c r="EC759" s="141"/>
      <c r="ED759" s="141"/>
      <c r="EE759" s="141"/>
      <c r="EF759" s="141"/>
      <c r="EG759" s="141"/>
      <c r="EH759" s="141"/>
      <c r="EI759" s="141"/>
      <c r="EJ759" s="141"/>
      <c r="EK759" s="141"/>
      <c r="EL759" s="141"/>
      <c r="EM759" s="141"/>
      <c r="EN759" s="141"/>
      <c r="EO759" s="141"/>
      <c r="EP759" s="141"/>
      <c r="EQ759" s="141"/>
      <c r="ER759" s="141"/>
      <c r="ES759" s="141"/>
      <c r="ET759" s="141"/>
      <c r="EU759" s="141"/>
      <c r="EV759" s="141"/>
      <c r="EW759" s="141"/>
      <c r="EX759" s="141"/>
      <c r="EY759" s="210">
        <f>COUNTIF(EY$11:EY$741,"HĐNT")</f>
        <v>8</v>
      </c>
      <c r="EZ759" s="212">
        <f t="shared" ref="EZ759:FA759" si="2607">COUNTIF(EZ$11:EZ$741,"HĐNT")</f>
        <v>8</v>
      </c>
      <c r="FA759" s="212">
        <f t="shared" si="2607"/>
        <v>8</v>
      </c>
      <c r="FB759" s="141"/>
      <c r="FC759" s="141"/>
      <c r="FD759" s="141"/>
      <c r="FE759" s="141"/>
      <c r="FF759" s="141"/>
      <c r="FG759" s="141"/>
      <c r="FH759" s="141"/>
      <c r="FI759" s="141"/>
      <c r="FJ759" s="141"/>
      <c r="FK759" s="141"/>
      <c r="FL759" s="141"/>
      <c r="FM759" s="141"/>
      <c r="FN759" s="141"/>
      <c r="FO759" s="141"/>
      <c r="FP759" s="141"/>
      <c r="FQ759" s="141"/>
      <c r="FR759" s="141"/>
      <c r="FS759" s="141"/>
      <c r="FT759" s="141"/>
      <c r="FU759" s="141"/>
      <c r="FV759" s="141"/>
      <c r="FW759" s="141"/>
      <c r="FX759" s="141"/>
      <c r="FY759" s="141"/>
      <c r="FZ759" s="141"/>
      <c r="GA759" s="141"/>
      <c r="GB759" s="141"/>
      <c r="GC759" s="141"/>
      <c r="GD759" s="218">
        <f>COUNTIF(GD$11:GD$748,"HĐNT")</f>
        <v>9</v>
      </c>
      <c r="GE759" s="218">
        <f>COUNTIF(GE$11:GE$748,"HĐNT")</f>
        <v>9</v>
      </c>
      <c r="GF759" s="141"/>
      <c r="GG759" s="141"/>
      <c r="GH759" s="141"/>
      <c r="GI759" s="141"/>
      <c r="GJ759" s="141"/>
      <c r="GK759" s="141"/>
      <c r="GL759" s="141"/>
      <c r="GM759" s="141"/>
      <c r="GN759" s="141"/>
      <c r="GO759" s="141"/>
      <c r="GP759" s="141"/>
      <c r="GQ759" s="141"/>
      <c r="GR759" s="141"/>
      <c r="GS759" s="141"/>
      <c r="GT759" s="141"/>
      <c r="GU759" s="141"/>
      <c r="GV759" s="141"/>
      <c r="GW759" s="141"/>
      <c r="GX759" s="141"/>
      <c r="GY759" s="141"/>
      <c r="GZ759" s="141"/>
      <c r="HA759" s="141"/>
      <c r="HB759" s="141"/>
      <c r="HC759" s="141"/>
      <c r="HD759" s="141"/>
      <c r="HE759" s="141"/>
      <c r="HF759" s="141"/>
      <c r="HG759" s="141"/>
      <c r="HH759" s="141"/>
      <c r="HI759" s="232">
        <f>COUNTIF(HI$11:HI$748,"HĐNT")</f>
        <v>9</v>
      </c>
      <c r="HJ759" s="232">
        <f t="shared" ref="HJ759:HM759" si="2608">COUNTIF(HJ$11:HJ$748,"HĐNT")</f>
        <v>9</v>
      </c>
      <c r="HK759" s="232">
        <f t="shared" si="2608"/>
        <v>9</v>
      </c>
      <c r="HL759" s="232">
        <f t="shared" si="2608"/>
        <v>9</v>
      </c>
      <c r="HM759" s="232">
        <f t="shared" si="2608"/>
        <v>9</v>
      </c>
      <c r="HN759" s="141"/>
      <c r="HO759" s="141"/>
      <c r="HP759" s="141"/>
      <c r="HQ759" s="141"/>
      <c r="HR759" s="141"/>
      <c r="HS759" s="141"/>
      <c r="HT759" s="141"/>
      <c r="HU759" s="141"/>
      <c r="HV759" s="141"/>
      <c r="HW759" s="141"/>
      <c r="HX759" s="141"/>
      <c r="HY759" s="141"/>
      <c r="HZ759" s="141"/>
      <c r="IA759" s="141"/>
      <c r="IB759" s="141"/>
      <c r="IC759" s="141"/>
      <c r="ID759" s="141"/>
      <c r="IE759" s="141"/>
      <c r="IF759" s="141"/>
      <c r="IG759" s="141"/>
      <c r="IH759" s="141"/>
      <c r="II759" s="141"/>
      <c r="IJ759" s="141"/>
      <c r="IK759" s="141"/>
      <c r="IL759" s="141"/>
      <c r="IM759" s="141"/>
      <c r="IN759" s="141"/>
      <c r="IO759" s="141"/>
      <c r="IP759" s="141"/>
      <c r="IQ759" s="141"/>
      <c r="IR759" s="141"/>
      <c r="IS759" s="141"/>
      <c r="IT759" s="141"/>
      <c r="IU759" s="141"/>
      <c r="IV759" s="141"/>
      <c r="IW759" s="141"/>
      <c r="IX759" s="141"/>
      <c r="IY759" s="141"/>
      <c r="IZ759" s="141"/>
      <c r="JA759" s="141"/>
      <c r="JB759" s="141"/>
      <c r="JC759" s="141"/>
      <c r="JD759" s="141"/>
      <c r="JE759" s="141"/>
      <c r="JF759" s="141"/>
      <c r="JG759" s="141"/>
      <c r="JH759" s="141"/>
      <c r="JI759" s="141"/>
      <c r="JJ759" s="141"/>
      <c r="JK759" s="141"/>
      <c r="JL759" s="141"/>
      <c r="JM759" s="141"/>
      <c r="JN759" s="141"/>
      <c r="JO759" s="141"/>
      <c r="JP759" s="141"/>
      <c r="JQ759" s="141"/>
      <c r="JR759" s="141"/>
      <c r="JS759" s="141"/>
      <c r="JT759" s="141"/>
      <c r="JU759" s="141"/>
      <c r="JV759" s="141"/>
      <c r="JW759" s="141"/>
      <c r="JX759" s="141"/>
      <c r="JY759" s="141"/>
      <c r="JZ759" s="141"/>
      <c r="KA759" s="141"/>
      <c r="KB759" s="141"/>
      <c r="KC759" s="141"/>
      <c r="KD759" s="141"/>
      <c r="KE759" s="141"/>
      <c r="KF759" s="141"/>
      <c r="KG759" s="141"/>
      <c r="KH759" s="141"/>
      <c r="KI759" s="141"/>
      <c r="KJ759" s="141"/>
      <c r="KK759" s="141"/>
      <c r="KL759" s="141"/>
      <c r="KM759" s="141"/>
      <c r="KN759" s="141"/>
      <c r="KO759" s="141"/>
      <c r="KP759" s="141"/>
      <c r="KQ759" s="141"/>
      <c r="KR759" s="141"/>
      <c r="KS759" s="141"/>
      <c r="KT759" s="141"/>
      <c r="KU759" s="141"/>
      <c r="KV759" s="141"/>
      <c r="KW759" s="141"/>
      <c r="KX759" s="141"/>
      <c r="KY759" s="141"/>
      <c r="KZ759" s="141"/>
      <c r="LA759" s="141"/>
      <c r="LB759" s="141"/>
      <c r="LC759" s="141"/>
      <c r="LD759" s="141"/>
      <c r="LE759" s="141"/>
      <c r="LF759" s="141"/>
      <c r="LG759" s="141"/>
      <c r="LH759" s="141"/>
      <c r="LI759" s="141"/>
      <c r="LJ759" s="141"/>
      <c r="LK759" s="141"/>
      <c r="LL759" s="141"/>
      <c r="LM759" s="141"/>
      <c r="LN759" s="141"/>
      <c r="LO759" s="141"/>
      <c r="LP759" s="141"/>
      <c r="LQ759" s="141"/>
      <c r="LR759" s="141"/>
      <c r="LS759" s="141"/>
      <c r="LT759" s="141"/>
      <c r="LU759" s="141"/>
      <c r="LV759" s="141"/>
      <c r="LW759" s="141"/>
      <c r="LX759" s="141"/>
      <c r="LY759" s="141"/>
      <c r="LZ759" s="141"/>
      <c r="MA759" s="141"/>
      <c r="MB759" s="141"/>
      <c r="MC759" s="141"/>
      <c r="MD759" s="141"/>
      <c r="ME759" s="141"/>
      <c r="MF759" s="141"/>
      <c r="MG759" s="141"/>
      <c r="MH759" s="141"/>
      <c r="MI759" s="141"/>
      <c r="MJ759" s="141"/>
      <c r="MK759" s="141"/>
      <c r="ML759" s="141"/>
      <c r="MM759" s="141"/>
      <c r="MN759" s="141"/>
      <c r="MO759" s="141"/>
      <c r="MP759" s="141"/>
      <c r="MQ759" s="141"/>
      <c r="MR759" s="141"/>
      <c r="MS759" s="141"/>
      <c r="MT759" s="141"/>
      <c r="MU759" s="141"/>
      <c r="MV759" s="141"/>
      <c r="MW759" s="141"/>
      <c r="MX759" s="141"/>
      <c r="MY759" s="141"/>
      <c r="MZ759" s="141"/>
      <c r="NA759" s="141"/>
      <c r="NB759" s="141"/>
      <c r="NC759" s="141"/>
      <c r="ND759" s="141"/>
      <c r="NE759" s="141"/>
      <c r="NF759" s="141"/>
      <c r="NG759" s="141"/>
      <c r="NH759" s="141"/>
      <c r="NI759" s="141"/>
      <c r="NJ759" s="141"/>
      <c r="NK759" s="141"/>
      <c r="NL759" s="141"/>
      <c r="NM759" s="141"/>
      <c r="NN759" s="141"/>
      <c r="NO759" s="141"/>
      <c r="NP759" s="141"/>
      <c r="NQ759" s="141"/>
      <c r="NR759" s="141"/>
      <c r="NS759" s="141"/>
      <c r="NT759" s="141"/>
      <c r="NU759" s="141"/>
      <c r="NV759" s="141"/>
      <c r="NW759" s="141"/>
      <c r="NX759" s="141"/>
      <c r="NY759" s="141"/>
      <c r="NZ759" s="141"/>
      <c r="OA759" s="141"/>
      <c r="OB759" s="141"/>
      <c r="OC759" s="141"/>
      <c r="OD759" s="141"/>
      <c r="OE759" s="141"/>
      <c r="OF759" s="141"/>
      <c r="OG759" s="141"/>
      <c r="OH759" s="141"/>
      <c r="OI759" s="141"/>
      <c r="OJ759" s="141"/>
      <c r="OK759" s="141"/>
      <c r="OL759" s="141"/>
      <c r="OM759" s="141"/>
      <c r="ON759" s="157"/>
    </row>
    <row r="760" spans="1:404" ht="33.75" hidden="1" customHeight="1">
      <c r="A760" s="314" t="s">
        <v>1049</v>
      </c>
      <c r="B760" s="315"/>
      <c r="C760" s="314"/>
      <c r="D760" s="316"/>
      <c r="E760" s="316"/>
      <c r="F760" s="316"/>
      <c r="G760" s="314"/>
      <c r="H760" s="143"/>
      <c r="I760" s="144"/>
      <c r="J760" s="144"/>
      <c r="K760" s="143"/>
      <c r="L760" s="143"/>
      <c r="M760" s="143"/>
      <c r="N760" s="143"/>
      <c r="O760" s="143"/>
      <c r="P760" s="145"/>
      <c r="Q760" s="92" t="s">
        <v>122</v>
      </c>
      <c r="R760" s="92" t="s">
        <v>122</v>
      </c>
      <c r="S760" s="92" t="s">
        <v>122</v>
      </c>
      <c r="T760" s="92" t="s">
        <v>122</v>
      </c>
      <c r="U760" s="92" t="s">
        <v>122</v>
      </c>
      <c r="V760" s="92" t="s">
        <v>122</v>
      </c>
      <c r="W760" s="92" t="s">
        <v>122</v>
      </c>
      <c r="X760" s="92" t="s">
        <v>122</v>
      </c>
      <c r="Y760" s="92" t="s">
        <v>122</v>
      </c>
      <c r="Z760" s="92" t="s">
        <v>122</v>
      </c>
      <c r="AA760" s="92" t="s">
        <v>122</v>
      </c>
      <c r="AB760" s="122">
        <f>COUNTIF(AB$11:AB$739,"VS-AN")</f>
        <v>5</v>
      </c>
      <c r="AC760" s="122">
        <f>COUNTIF(AC$11:AC$739,"VS-AN")</f>
        <v>5</v>
      </c>
      <c r="AD760" s="122">
        <f>COUNTIF(AD$11:AD$739,"VS-AN")</f>
        <v>5</v>
      </c>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181">
        <f>COUNTIF(BG$11:BG$739,"VS-AN")</f>
        <v>6</v>
      </c>
      <c r="BH760" s="181">
        <f>COUNTIF(BH$11:BH$739,"VS-AN")</f>
        <v>6</v>
      </c>
      <c r="BI760" s="181">
        <f>COUNTIF(BI$11:BI$739,"VS-AN")</f>
        <v>6</v>
      </c>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188">
        <f>COUNTIF(CM$11:CM$738,"VS-AN")</f>
        <v>5</v>
      </c>
      <c r="CN760" s="188">
        <f>COUNTIF(CN$11:CN$738,"VS-AN")</f>
        <v>5</v>
      </c>
      <c r="CO760" s="188">
        <f>COUNTIF(CO$11:CO$738,"VS-AN")</f>
        <v>5</v>
      </c>
      <c r="CP760" s="92"/>
      <c r="CQ760" s="92"/>
      <c r="CR760" s="92"/>
      <c r="CS760" s="92"/>
      <c r="CT760" s="92"/>
      <c r="CU760" s="92"/>
      <c r="CV760" s="92"/>
      <c r="CW760" s="92"/>
      <c r="CX760" s="92"/>
      <c r="DH760" s="92"/>
      <c r="DR760" s="202">
        <f>COUNTIF(DR$11:DR$738,"VS-AN")</f>
        <v>5</v>
      </c>
      <c r="DS760" s="202">
        <f>COUNTIF(DS$11:DS$738,"VS-AN")</f>
        <v>5</v>
      </c>
      <c r="DT760" s="202">
        <f>COUNTIF(DT$11:DT$738,"VS-AN")</f>
        <v>5</v>
      </c>
      <c r="DU760" s="202">
        <f>COUNTIF(DU$11:DU$738,"VS-AN")</f>
        <v>5</v>
      </c>
      <c r="DV760" s="202">
        <f>COUNTIF(DV$11:DV$738,"VS-AN")</f>
        <v>5</v>
      </c>
      <c r="DW760" s="92"/>
      <c r="DX760" s="92"/>
      <c r="DY760" s="92"/>
      <c r="DZ760" s="92"/>
      <c r="EA760" s="92"/>
      <c r="EB760" s="92"/>
      <c r="EC760" s="92"/>
      <c r="ED760" s="92"/>
      <c r="EE760" s="92"/>
      <c r="EF760" s="92"/>
      <c r="EG760" s="92"/>
      <c r="EH760" s="92"/>
      <c r="EI760" s="92"/>
      <c r="EJ760" s="92"/>
      <c r="EK760" s="92"/>
      <c r="EL760" s="92"/>
      <c r="EM760" s="92"/>
      <c r="EN760" s="92"/>
      <c r="EO760" s="92"/>
      <c r="EY760" s="210">
        <f>COUNTIF(EY$11:EY$741,"VS-AN")</f>
        <v>7</v>
      </c>
      <c r="EZ760" s="212">
        <f t="shared" ref="EZ760:FA760" si="2609">COUNTIF(EZ$11:EZ$741,"VS-AN")</f>
        <v>7</v>
      </c>
      <c r="FA760" s="212">
        <f t="shared" si="2609"/>
        <v>7</v>
      </c>
      <c r="FB760" s="92"/>
      <c r="FC760" s="92"/>
      <c r="FD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218">
        <f>COUNTIF(GD$11:GD$748,"VS-AN")</f>
        <v>7</v>
      </c>
      <c r="GE760" s="218">
        <f>COUNTIF(GE$11:GE$748,"VS-AN")</f>
        <v>7</v>
      </c>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92"/>
      <c r="HB760" s="92"/>
      <c r="HC760" s="92"/>
      <c r="HD760" s="92"/>
      <c r="HE760" s="92"/>
      <c r="HF760" s="92"/>
      <c r="HG760" s="92"/>
      <c r="HH760" s="92"/>
      <c r="HI760" s="232">
        <f>COUNTIF(HI$11:HI$748,"VS-AN")</f>
        <v>6</v>
      </c>
      <c r="HJ760" s="232">
        <f t="shared" ref="HJ760:HM760" si="2610">COUNTIF(HJ$11:HJ$748,"VS-AN")</f>
        <v>6</v>
      </c>
      <c r="HK760" s="232">
        <f t="shared" si="2610"/>
        <v>6</v>
      </c>
      <c r="HL760" s="232">
        <f t="shared" si="2610"/>
        <v>6</v>
      </c>
      <c r="HM760" s="232">
        <f t="shared" si="2610"/>
        <v>6</v>
      </c>
      <c r="HN760" s="92"/>
      <c r="HO760" s="92"/>
      <c r="HP760" s="92"/>
      <c r="HQ760" s="92"/>
      <c r="HR760" s="92"/>
      <c r="HS760" s="92"/>
      <c r="HT760" s="92"/>
      <c r="HU760" s="92"/>
      <c r="HV760" s="92"/>
      <c r="HW760" s="92"/>
      <c r="HX760" s="92"/>
      <c r="HY760" s="92"/>
      <c r="HZ760" s="92"/>
      <c r="IA760" s="92"/>
      <c r="IB760" s="92"/>
      <c r="IC760" s="92"/>
      <c r="ID760" s="92"/>
      <c r="IE760" s="92"/>
      <c r="IF760" s="92"/>
      <c r="IG760" s="92"/>
      <c r="IH760" s="92"/>
      <c r="II760" s="92"/>
      <c r="IJ760" s="92"/>
      <c r="IK760" s="92"/>
      <c r="IL760" s="92"/>
      <c r="IM760" s="92"/>
      <c r="IN760" s="92"/>
      <c r="IO760" s="92"/>
      <c r="IP760" s="92"/>
      <c r="IQ760" s="92"/>
      <c r="IR760" s="92"/>
      <c r="IS760" s="92"/>
      <c r="IT760" s="92"/>
      <c r="IU760" s="92"/>
      <c r="IV760" s="92"/>
      <c r="IW760" s="92"/>
      <c r="IX760" s="92"/>
      <c r="IY760" s="92"/>
      <c r="IZ760" s="92"/>
      <c r="JA760" s="92"/>
      <c r="JB760" s="92"/>
      <c r="JC760" s="92"/>
      <c r="JD760" s="92"/>
      <c r="JE760" s="92"/>
      <c r="JF760" s="92"/>
      <c r="JG760" s="92"/>
      <c r="JH760" s="92"/>
      <c r="JI760" s="92"/>
      <c r="JJ760" s="92"/>
      <c r="JK760" s="92"/>
      <c r="JL760" s="92"/>
      <c r="JM760" s="92"/>
      <c r="JN760" s="92"/>
      <c r="JO760" s="92"/>
      <c r="JP760" s="92"/>
      <c r="JQ760" s="92"/>
      <c r="JR760" s="92"/>
      <c r="JS760" s="92"/>
      <c r="JT760" s="92"/>
      <c r="JU760" s="92"/>
      <c r="JV760" s="92"/>
      <c r="JW760" s="92"/>
      <c r="JX760" s="92"/>
      <c r="JY760" s="92"/>
      <c r="JZ760" s="92"/>
      <c r="KA760" s="92"/>
      <c r="KB760" s="92"/>
      <c r="KC760" s="92"/>
      <c r="KD760" s="92"/>
      <c r="KE760" s="92"/>
      <c r="KF760" s="92"/>
      <c r="KG760" s="92"/>
      <c r="KH760" s="92"/>
      <c r="KI760" s="92"/>
      <c r="KJ760" s="92"/>
      <c r="KK760" s="92"/>
      <c r="KL760" s="92"/>
      <c r="KM760" s="92"/>
      <c r="KN760" s="92"/>
      <c r="KO760" s="92"/>
      <c r="KP760" s="92"/>
      <c r="KQ760" s="92"/>
      <c r="KR760" s="92"/>
      <c r="KS760" s="92"/>
      <c r="KT760" s="92"/>
      <c r="KU760" s="92"/>
      <c r="KV760" s="92"/>
      <c r="KW760" s="92"/>
      <c r="KX760" s="92"/>
      <c r="KY760" s="92"/>
      <c r="KZ760" s="92"/>
      <c r="LA760" s="92"/>
      <c r="LB760" s="92"/>
      <c r="LC760" s="92"/>
      <c r="LD760" s="92"/>
      <c r="LE760" s="92"/>
      <c r="LF760" s="92"/>
      <c r="LG760" s="92"/>
      <c r="LH760" s="92"/>
      <c r="LI760" s="92"/>
      <c r="LJ760" s="92"/>
      <c r="LK760" s="92"/>
      <c r="LL760" s="92"/>
      <c r="LM760" s="92"/>
      <c r="LN760" s="92"/>
      <c r="LO760" s="92"/>
      <c r="LP760" s="92"/>
      <c r="LQ760" s="92"/>
      <c r="LR760" s="92"/>
      <c r="LS760" s="92"/>
      <c r="LT760" s="92"/>
      <c r="LU760" s="92"/>
      <c r="LV760" s="92"/>
      <c r="LW760" s="92"/>
      <c r="LX760" s="92"/>
      <c r="LY760" s="92"/>
      <c r="LZ760" s="92"/>
      <c r="MA760" s="92"/>
      <c r="MB760" s="92"/>
      <c r="MC760" s="92"/>
      <c r="MD760" s="92"/>
      <c r="ME760" s="92"/>
      <c r="MF760" s="92"/>
      <c r="MG760" s="92"/>
      <c r="MH760" s="92"/>
      <c r="MI760" s="92"/>
      <c r="MJ760" s="92"/>
      <c r="MK760" s="92"/>
      <c r="ML760" s="92"/>
      <c r="MM760" s="92"/>
      <c r="MN760" s="92"/>
      <c r="MO760" s="92"/>
      <c r="MP760" s="92"/>
      <c r="MQ760" s="92"/>
      <c r="MR760" s="92"/>
      <c r="MS760" s="92"/>
      <c r="MT760" s="92"/>
      <c r="MU760" s="92"/>
      <c r="MV760" s="92"/>
      <c r="MW760" s="92"/>
      <c r="MX760" s="92"/>
      <c r="MY760" s="92"/>
      <c r="MZ760" s="92"/>
      <c r="NA760" s="92"/>
      <c r="NB760" s="92"/>
      <c r="NC760" s="92"/>
      <c r="ND760" s="92"/>
      <c r="NE760" s="92"/>
      <c r="NF760" s="92"/>
      <c r="NG760" s="92"/>
      <c r="NH760" s="92"/>
      <c r="NI760" s="92"/>
      <c r="NJ760" s="92"/>
      <c r="NK760" s="92"/>
      <c r="NL760" s="92"/>
      <c r="NM760" s="92"/>
      <c r="NN760" s="92"/>
      <c r="NO760" s="92"/>
      <c r="NP760" s="92"/>
      <c r="NQ760" s="92"/>
      <c r="NR760" s="92"/>
      <c r="NS760" s="92"/>
      <c r="NT760" s="92"/>
      <c r="NU760" s="92"/>
      <c r="NV760" s="92"/>
      <c r="NW760" s="92"/>
      <c r="NX760" s="92"/>
      <c r="NY760" s="92"/>
      <c r="NZ760" s="92"/>
      <c r="OA760" s="92"/>
      <c r="OB760" s="92"/>
      <c r="OC760" s="92"/>
      <c r="OD760" s="92"/>
      <c r="OE760" s="92"/>
      <c r="OF760" s="92"/>
      <c r="OG760" s="92"/>
      <c r="OH760" s="92"/>
      <c r="OI760" s="92"/>
      <c r="OJ760" s="92"/>
      <c r="OK760" s="92"/>
      <c r="OL760" s="92"/>
      <c r="OM760" s="92"/>
      <c r="ON760" s="121"/>
    </row>
    <row r="761" spans="1:404" ht="33.75" hidden="1" customHeight="1">
      <c r="A761" s="314" t="s">
        <v>1050</v>
      </c>
      <c r="B761" s="315"/>
      <c r="C761" s="314"/>
      <c r="D761" s="316"/>
      <c r="E761" s="316"/>
      <c r="F761" s="316"/>
      <c r="G761" s="314"/>
      <c r="H761" s="143"/>
      <c r="I761" s="144"/>
      <c r="J761" s="144"/>
      <c r="K761" s="143"/>
      <c r="L761" s="143"/>
      <c r="M761" s="143"/>
      <c r="N761" s="143"/>
      <c r="O761" s="143"/>
      <c r="P761" s="145"/>
      <c r="Q761" s="92" t="s">
        <v>122</v>
      </c>
      <c r="R761" s="92" t="s">
        <v>122</v>
      </c>
      <c r="S761" s="92" t="s">
        <v>122</v>
      </c>
      <c r="T761" s="92" t="s">
        <v>122</v>
      </c>
      <c r="U761" s="92" t="s">
        <v>122</v>
      </c>
      <c r="V761" s="92" t="s">
        <v>122</v>
      </c>
      <c r="W761" s="92" t="s">
        <v>122</v>
      </c>
      <c r="X761" s="92" t="s">
        <v>122</v>
      </c>
      <c r="Y761" s="92" t="s">
        <v>122</v>
      </c>
      <c r="Z761" s="92" t="s">
        <v>122</v>
      </c>
      <c r="AA761" s="92" t="s">
        <v>122</v>
      </c>
      <c r="AB761" s="30">
        <f>COUNTIF(AB$11:AB$739,"HĐC")+COUNTIF(AB$11:AB$739,"HĐH/HĐC")+COUNTIF(AB$11:AB$739,"HĐG/HĐC")+COUNTIF(AB$11:AB$739,"ĐTT/HĐC")</f>
        <v>6</v>
      </c>
      <c r="AC761" s="30">
        <f>COUNTIF(AC$11:AC$739,"HĐC")+COUNTIF(AC$11:AC$739,"HĐH/HĐC")+COUNTIF(AC$11:AC$739,"HĐG/HĐC")+COUNTIF(AC$11:AC$739,"ĐTT/HĐC")</f>
        <v>6</v>
      </c>
      <c r="AD761" s="30">
        <f>COUNTIF(AD$11:AD$739,"HĐC")+COUNTIF(AD$11:AD$739,"HĐH/HĐC")+COUNTIF(AD$11:AD$739,"HĐG/HĐC")+COUNTIF(AD$11:AD$739,"ĐTT/HĐC")</f>
        <v>5</v>
      </c>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30">
        <f>COUNTIF(BG$11:BG$739,"HĐC")+COUNTIF(BG$11:BG$739,"HĐH/HĐC")+COUNTIF(BG$11:BG$739,"HĐG/HĐC")+COUNTIF(BG$11:BG$739,"ĐTT/HĐC")</f>
        <v>6</v>
      </c>
      <c r="BH761" s="30">
        <f>COUNTIF(BH$11:BH$739,"HĐC")+COUNTIF(BH$11:BH$739,"HĐH/HĐC")+COUNTIF(BH$11:BH$739,"HĐG/HĐC")+COUNTIF(BH$11:BH$739,"ĐTT/HĐC")</f>
        <v>6</v>
      </c>
      <c r="BI761" s="30">
        <f>COUNTIF(BI$11:BI$739,"HĐC")+COUNTIF(BI$11:BI$739,"HĐH/HĐC")+COUNTIF(BI$11:BI$739,"HĐG/HĐC")+COUNTIF(BI$11:BI$739,"ĐTT/HĐC")</f>
        <v>7</v>
      </c>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30">
        <f>COUNTIF(CM$11:CM$738,"HĐC")+COUNTIF(CM$11:CM$738,"HĐH/HĐC")+COUNTIF(CM$11:CM$738,"HĐG/HĐC")+COUNTIF(CM$11:CM$738,"ĐTT/HĐC")</f>
        <v>7</v>
      </c>
      <c r="CN761" s="30">
        <f t="shared" ref="CN761:CO761" si="2611">COUNTIF(CN$11:CN$738,"HĐC")+COUNTIF(CN$11:CN$738,"HĐH/HĐC")+COUNTIF(CN$11:CN$738,"HĐG/HĐC")+COUNTIF(CN$11:CN$738,"ĐTT/HĐC")</f>
        <v>7</v>
      </c>
      <c r="CO761" s="30">
        <f t="shared" si="2611"/>
        <v>7</v>
      </c>
      <c r="CP761" s="92"/>
      <c r="CQ761" s="92"/>
      <c r="CR761" s="92"/>
      <c r="CS761" s="92"/>
      <c r="CT761" s="92"/>
      <c r="CU761" s="92"/>
      <c r="CV761" s="92"/>
      <c r="CW761" s="92"/>
      <c r="CX761" s="92"/>
      <c r="DH761" s="92"/>
      <c r="DR761" s="30">
        <f>COUNTIF(DR$11:DR$738,"HĐC")+COUNTIF(DR$11:DR$738,"HĐH/HĐC")+COUNTIF(DR$11:DR$738,"HĐG/HĐC")+COUNTIF(DR$11:DR$738,"ĐTT/HĐC")</f>
        <v>2</v>
      </c>
      <c r="DS761" s="30">
        <f t="shared" ref="DS761:DV761" si="2612">COUNTIF(DS$11:DS$738,"HĐC")+COUNTIF(DS$11:DS$738,"HĐH/HĐC")+COUNTIF(DS$11:DS$738,"HĐG/HĐC")+COUNTIF(DS$11:DS$738,"ĐTT/HĐC")</f>
        <v>4</v>
      </c>
      <c r="DT761" s="30">
        <f t="shared" si="2612"/>
        <v>5</v>
      </c>
      <c r="DU761" s="30">
        <f>COUNTIF(DU$11:DU$738,"HĐC")+COUNTIF(DU$11:DU$738,"HĐH/HĐC")+COUNTIF(DU$11:DU$738,"HĐG/HĐC")+COUNTIF(DU$11:DU$738,"ĐTT/HĐC")</f>
        <v>5</v>
      </c>
      <c r="DV761" s="30">
        <f t="shared" si="2612"/>
        <v>2</v>
      </c>
      <c r="DW761" s="92"/>
      <c r="DX761" s="92"/>
      <c r="DY761" s="92"/>
      <c r="DZ761" s="92"/>
      <c r="EA761" s="92"/>
      <c r="EB761" s="92"/>
      <c r="EC761" s="92"/>
      <c r="ED761" s="92"/>
      <c r="EE761" s="92"/>
      <c r="EF761" s="92"/>
      <c r="EG761" s="92"/>
      <c r="EH761" s="92"/>
      <c r="EI761" s="92"/>
      <c r="EJ761" s="92"/>
      <c r="EK761" s="92"/>
      <c r="EL761" s="92"/>
      <c r="EM761" s="92"/>
      <c r="EN761" s="92"/>
      <c r="EO761" s="92"/>
      <c r="EY761" s="30">
        <f>COUNTIF(EY$11:EY$741,"HĐC")+COUNTIF(EY$11:EY$741,"HĐH/HĐC")+COUNTIF(EY$11:EY$741,"HĐG/HĐC")+COUNTIF(EY$11:EY$741,"ĐTT/HĐC")</f>
        <v>5</v>
      </c>
      <c r="EZ761" s="30">
        <f t="shared" ref="EZ761:FA761" si="2613">COUNTIF(EZ$11:EZ$741,"HĐC")+COUNTIF(EZ$11:EZ$741,"HĐH/HĐC")+COUNTIF(EZ$11:EZ$741,"HĐG/HĐC")+COUNTIF(EZ$11:EZ$741,"ĐTT/HĐC")</f>
        <v>5</v>
      </c>
      <c r="FA761" s="30">
        <f t="shared" si="2613"/>
        <v>5</v>
      </c>
      <c r="FB761" s="92"/>
      <c r="FC761" s="92"/>
      <c r="FD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30">
        <f>COUNTIF(GD$11:GD$748,"HĐC")+COUNTIF(GD$11:GD$748,"HĐH/HĐC")+COUNTIF(GD$11:GD$748,"HĐG/HĐC")+COUNTIF(GD$11:GD$748,"ĐTT/HĐC")</f>
        <v>6</v>
      </c>
      <c r="GE761" s="30">
        <f>COUNTIF(GE$11:GE$748,"HĐC")+COUNTIF(GE$11:GE$748,"HĐH/HĐC")+COUNTIF(GE$11:GE$748,"HĐG/HĐC")+COUNTIF(GE$11:GE$748,"ĐTT/HĐC")</f>
        <v>5</v>
      </c>
      <c r="GF761" s="92"/>
      <c r="GG761" s="92"/>
      <c r="GH761" s="92"/>
      <c r="GI761" s="92"/>
      <c r="GJ761" s="92"/>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30">
        <f>COUNTIF(HI$11:HI$748,"HĐC")+COUNTIF(HI$11:HI$748,"HĐH/HĐC")+COUNTIF(HI$11:HI$748,"HĐG/HĐC")+COUNTIF(HI$11:HI$748,"ĐTT/HĐC")</f>
        <v>5</v>
      </c>
      <c r="HJ761" s="30">
        <f t="shared" ref="HJ761:HM761" si="2614">COUNTIF(HJ$11:HJ$748,"HĐC")+COUNTIF(HJ$11:HJ$748,"HĐH/HĐC")+COUNTIF(HJ$11:HJ$748,"HĐG/HĐC")+COUNTIF(HJ$11:HJ$748,"ĐTT/HĐC")</f>
        <v>5</v>
      </c>
      <c r="HK761" s="30">
        <f t="shared" si="2614"/>
        <v>6</v>
      </c>
      <c r="HL761" s="30">
        <f t="shared" si="2614"/>
        <v>5</v>
      </c>
      <c r="HM761" s="30">
        <f t="shared" si="2614"/>
        <v>5</v>
      </c>
      <c r="HN761" s="92"/>
      <c r="HO761" s="92"/>
      <c r="HP761" s="92"/>
      <c r="HQ761" s="92"/>
      <c r="HR761" s="92"/>
      <c r="HS761" s="92"/>
      <c r="HT761" s="92"/>
      <c r="HU761" s="92"/>
      <c r="HV761" s="92"/>
      <c r="HW761" s="92"/>
      <c r="HX761" s="92"/>
      <c r="HY761" s="92"/>
      <c r="HZ761" s="92"/>
      <c r="IA761" s="92"/>
      <c r="IB761" s="92"/>
      <c r="IC761" s="92"/>
      <c r="ID761" s="92"/>
      <c r="IE761" s="92"/>
      <c r="IF761" s="92"/>
      <c r="IG761" s="92"/>
      <c r="IH761" s="92"/>
      <c r="II761" s="92"/>
      <c r="IJ761" s="92"/>
      <c r="IK761" s="92"/>
      <c r="IL761" s="92"/>
      <c r="IM761" s="92"/>
      <c r="IN761" s="92"/>
      <c r="IO761" s="92"/>
      <c r="IP761" s="92"/>
      <c r="IQ761" s="92"/>
      <c r="IR761" s="92"/>
      <c r="IS761" s="92"/>
      <c r="IT761" s="92"/>
      <c r="IU761" s="92"/>
      <c r="IV761" s="92"/>
      <c r="IW761" s="92"/>
      <c r="IX761" s="92"/>
      <c r="IY761" s="92"/>
      <c r="IZ761" s="92"/>
      <c r="JA761" s="92"/>
      <c r="JB761" s="92"/>
      <c r="JC761" s="92"/>
      <c r="JD761" s="92"/>
      <c r="JE761" s="92"/>
      <c r="JF761" s="92"/>
      <c r="JG761" s="92"/>
      <c r="JH761" s="92"/>
      <c r="JI761" s="92"/>
      <c r="JJ761" s="92"/>
      <c r="JK761" s="92"/>
      <c r="JL761" s="92"/>
      <c r="JM761" s="92"/>
      <c r="JN761" s="92"/>
      <c r="JO761" s="92"/>
      <c r="JP761" s="92"/>
      <c r="JQ761" s="92"/>
      <c r="JR761" s="92"/>
      <c r="JS761" s="92"/>
      <c r="JT761" s="92"/>
      <c r="JU761" s="92"/>
      <c r="JV761" s="92"/>
      <c r="JW761" s="92"/>
      <c r="JX761" s="92"/>
      <c r="JY761" s="92"/>
      <c r="JZ761" s="92"/>
      <c r="KA761" s="92"/>
      <c r="KB761" s="92"/>
      <c r="KC761" s="92"/>
      <c r="KD761" s="92"/>
      <c r="KE761" s="92"/>
      <c r="KF761" s="92"/>
      <c r="KG761" s="92"/>
      <c r="KH761" s="92"/>
      <c r="KI761" s="92"/>
      <c r="KJ761" s="92"/>
      <c r="KK761" s="92"/>
      <c r="KL761" s="92"/>
      <c r="KM761" s="92"/>
      <c r="KN761" s="92"/>
      <c r="KO761" s="92"/>
      <c r="KP761" s="92"/>
      <c r="KQ761" s="92"/>
      <c r="KR761" s="92"/>
      <c r="KS761" s="92"/>
      <c r="KT761" s="92"/>
      <c r="KU761" s="92"/>
      <c r="KV761" s="92"/>
      <c r="KW761" s="92"/>
      <c r="KX761" s="92"/>
      <c r="KY761" s="92"/>
      <c r="KZ761" s="92"/>
      <c r="LA761" s="92"/>
      <c r="LB761" s="92"/>
      <c r="LC761" s="92"/>
      <c r="LD761" s="92"/>
      <c r="LE761" s="92"/>
      <c r="LF761" s="92"/>
      <c r="LG761" s="92"/>
      <c r="LH761" s="92"/>
      <c r="LI761" s="92"/>
      <c r="LJ761" s="92"/>
      <c r="LK761" s="92"/>
      <c r="LL761" s="92"/>
      <c r="LM761" s="92"/>
      <c r="LN761" s="92"/>
      <c r="LO761" s="92"/>
      <c r="LP761" s="92"/>
      <c r="LQ761" s="92"/>
      <c r="LR761" s="92"/>
      <c r="LS761" s="92"/>
      <c r="LT761" s="92"/>
      <c r="LU761" s="92"/>
      <c r="LV761" s="92"/>
      <c r="LW761" s="92"/>
      <c r="LX761" s="92"/>
      <c r="LY761" s="92"/>
      <c r="LZ761" s="92"/>
      <c r="MA761" s="92"/>
      <c r="MB761" s="92"/>
      <c r="MC761" s="92"/>
      <c r="MD761" s="92"/>
      <c r="ME761" s="92"/>
      <c r="MF761" s="92"/>
      <c r="MG761" s="92"/>
      <c r="MH761" s="92"/>
      <c r="MI761" s="92"/>
      <c r="MJ761" s="92"/>
      <c r="MK761" s="92"/>
      <c r="ML761" s="92"/>
      <c r="MM761" s="92"/>
      <c r="MN761" s="92"/>
      <c r="MO761" s="92"/>
      <c r="MP761" s="92"/>
      <c r="MQ761" s="92"/>
      <c r="MR761" s="92"/>
      <c r="MS761" s="92"/>
      <c r="MT761" s="92"/>
      <c r="MU761" s="92"/>
      <c r="MV761" s="92"/>
      <c r="MW761" s="92"/>
      <c r="MX761" s="92"/>
      <c r="MY761" s="92"/>
      <c r="MZ761" s="92"/>
      <c r="NA761" s="92"/>
      <c r="NB761" s="92"/>
      <c r="NC761" s="92"/>
      <c r="ND761" s="92"/>
      <c r="NE761" s="92"/>
      <c r="NF761" s="92"/>
      <c r="NG761" s="92"/>
      <c r="NH761" s="92"/>
      <c r="NI761" s="92"/>
      <c r="NJ761" s="92"/>
      <c r="NK761" s="92"/>
      <c r="NL761" s="92"/>
      <c r="NM761" s="92"/>
      <c r="NN761" s="92"/>
      <c r="NO761" s="92"/>
      <c r="NP761" s="92"/>
      <c r="NQ761" s="92"/>
      <c r="NR761" s="92"/>
      <c r="NS761" s="92"/>
      <c r="NT761" s="92"/>
      <c r="NU761" s="92"/>
      <c r="NV761" s="92"/>
      <c r="NW761" s="92"/>
      <c r="NX761" s="92"/>
      <c r="NY761" s="92"/>
      <c r="NZ761" s="92"/>
      <c r="OA761" s="92"/>
      <c r="OB761" s="92"/>
      <c r="OC761" s="92"/>
      <c r="OD761" s="92"/>
      <c r="OE761" s="92"/>
      <c r="OF761" s="92"/>
      <c r="OG761" s="92"/>
      <c r="OH761" s="92"/>
      <c r="OI761" s="92"/>
      <c r="OJ761" s="92"/>
      <c r="OK761" s="92"/>
      <c r="OL761" s="92"/>
      <c r="OM761" s="92"/>
      <c r="ON761" s="121"/>
    </row>
    <row r="762" spans="1:404" ht="33.75" hidden="1" customHeight="1">
      <c r="A762" s="314" t="s">
        <v>1051</v>
      </c>
      <c r="B762" s="315"/>
      <c r="C762" s="314"/>
      <c r="D762" s="316"/>
      <c r="E762" s="316"/>
      <c r="F762" s="316"/>
      <c r="G762" s="314"/>
      <c r="H762" s="143"/>
      <c r="I762" s="144"/>
      <c r="J762" s="144"/>
      <c r="K762" s="143"/>
      <c r="L762" s="143"/>
      <c r="M762" s="143"/>
      <c r="N762" s="143"/>
      <c r="O762" s="143"/>
      <c r="P762" s="145"/>
      <c r="Q762" s="92" t="s">
        <v>122</v>
      </c>
      <c r="R762" s="92" t="s">
        <v>122</v>
      </c>
      <c r="S762" s="92" t="s">
        <v>122</v>
      </c>
      <c r="T762" s="92" t="s">
        <v>122</v>
      </c>
      <c r="U762" s="92" t="s">
        <v>122</v>
      </c>
      <c r="V762" s="92" t="s">
        <v>122</v>
      </c>
      <c r="W762" s="92" t="s">
        <v>122</v>
      </c>
      <c r="X762" s="92" t="s">
        <v>122</v>
      </c>
      <c r="Y762" s="92" t="s">
        <v>122</v>
      </c>
      <c r="Z762" s="92" t="s">
        <v>122</v>
      </c>
      <c r="AA762" s="92" t="s">
        <v>122</v>
      </c>
      <c r="AB762" s="122">
        <f>COUNTIF(AB$11:AB$739,"SHHN")</f>
        <v>6</v>
      </c>
      <c r="AC762" s="122">
        <f>COUNTIF(AC$11:AC$739,"SHHN")</f>
        <v>6</v>
      </c>
      <c r="AD762" s="122">
        <f>COUNTIF(AD$11:AD$739,"SHHN")</f>
        <v>6</v>
      </c>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181">
        <f>COUNTIF(BG$11:BG$739,"SHHN")</f>
        <v>6</v>
      </c>
      <c r="BH762" s="181">
        <f>COUNTIF(BH$11:BH$739,"SHHN")</f>
        <v>6</v>
      </c>
      <c r="BI762" s="181">
        <f>COUNTIF(BI$11:BI$739,"SHHN")</f>
        <v>6</v>
      </c>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188">
        <f>COUNTIF(CM$11:CM$738,"SHHN")</f>
        <v>7</v>
      </c>
      <c r="CN762" s="188">
        <f>COUNTIF(CN$11:CN$738,"SHHN")</f>
        <v>7</v>
      </c>
      <c r="CO762" s="188">
        <f>COUNTIF(CO$11:CO$738,"SHHN")</f>
        <v>7</v>
      </c>
      <c r="CP762" s="92"/>
      <c r="CQ762" s="92"/>
      <c r="CR762" s="92"/>
      <c r="CS762" s="92"/>
      <c r="CT762" s="92"/>
      <c r="CU762" s="92"/>
      <c r="CV762" s="92"/>
      <c r="CW762" s="92"/>
      <c r="CX762" s="92"/>
      <c r="DH762" s="92"/>
      <c r="DR762" s="202">
        <f>COUNTIF(DR$11:DR$738,"SHHN")</f>
        <v>5</v>
      </c>
      <c r="DS762" s="202">
        <f>COUNTIF(DS$11:DS$738,"SHHN")</f>
        <v>5</v>
      </c>
      <c r="DT762" s="202">
        <f>COUNTIF(DT$11:DT$738,"SHHN")</f>
        <v>5</v>
      </c>
      <c r="DU762" s="202">
        <f>COUNTIF(DU$11:DU$738,"SHHN")</f>
        <v>5</v>
      </c>
      <c r="DV762" s="202">
        <f>COUNTIF(DV$11:DV$738,"SHHN")</f>
        <v>5</v>
      </c>
      <c r="DW762" s="92"/>
      <c r="DX762" s="92"/>
      <c r="DY762" s="92"/>
      <c r="DZ762" s="92"/>
      <c r="EA762" s="92"/>
      <c r="EB762" s="92"/>
      <c r="EC762" s="92"/>
      <c r="ED762" s="92"/>
      <c r="EE762" s="92"/>
      <c r="EF762" s="92"/>
      <c r="EG762" s="92"/>
      <c r="EH762" s="92"/>
      <c r="EI762" s="92"/>
      <c r="EJ762" s="92"/>
      <c r="EK762" s="92"/>
      <c r="EL762" s="92"/>
      <c r="EM762" s="92"/>
      <c r="EN762" s="92"/>
      <c r="EO762" s="92"/>
      <c r="EY762" s="210">
        <f>COUNTIF(EY$11:EY$741,"SHHN")</f>
        <v>4</v>
      </c>
      <c r="EZ762" s="212">
        <f t="shared" ref="EZ762:FA762" si="2615">COUNTIF(EZ$11:EZ$741,"SHHN")</f>
        <v>4</v>
      </c>
      <c r="FA762" s="212">
        <f t="shared" si="2615"/>
        <v>4</v>
      </c>
      <c r="FB762" s="92"/>
      <c r="FC762" s="92"/>
      <c r="FD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218">
        <f>COUNTIF(GD$11:GD$748,"SHHN")</f>
        <v>4</v>
      </c>
      <c r="GE762" s="218">
        <f>COUNTIF(GE$11:GE$748,"SHHN")</f>
        <v>4</v>
      </c>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232">
        <f>COUNTIF(HI$11:HI$748,"SHHN")</f>
        <v>5</v>
      </c>
      <c r="HJ762" s="232">
        <f t="shared" ref="HJ762:HM762" si="2616">COUNTIF(HJ$11:HJ$748,"SHHN")</f>
        <v>5</v>
      </c>
      <c r="HK762" s="232">
        <f t="shared" si="2616"/>
        <v>5</v>
      </c>
      <c r="HL762" s="232">
        <f t="shared" si="2616"/>
        <v>5</v>
      </c>
      <c r="HM762" s="232">
        <f t="shared" si="2616"/>
        <v>5</v>
      </c>
      <c r="HN762" s="92"/>
      <c r="HO762" s="92"/>
      <c r="HP762" s="92"/>
      <c r="HQ762" s="92"/>
      <c r="HR762" s="92"/>
      <c r="HS762" s="92"/>
      <c r="HT762" s="92"/>
      <c r="HU762" s="92"/>
      <c r="HV762" s="92"/>
      <c r="HW762" s="92"/>
      <c r="HX762" s="92"/>
      <c r="HY762" s="92"/>
      <c r="HZ762" s="92"/>
      <c r="IA762" s="92"/>
      <c r="IB762" s="92"/>
      <c r="IC762" s="92"/>
      <c r="ID762" s="92"/>
      <c r="IE762" s="92"/>
      <c r="IF762" s="92"/>
      <c r="IG762" s="92"/>
      <c r="IH762" s="92"/>
      <c r="II762" s="92"/>
      <c r="IJ762" s="92"/>
      <c r="IK762" s="92"/>
      <c r="IL762" s="92"/>
      <c r="IM762" s="92"/>
      <c r="IN762" s="92"/>
      <c r="IO762" s="92"/>
      <c r="IP762" s="92"/>
      <c r="IQ762" s="92"/>
      <c r="IR762" s="92"/>
      <c r="IS762" s="92"/>
      <c r="IT762" s="92"/>
      <c r="IU762" s="92"/>
      <c r="IV762" s="92"/>
      <c r="IW762" s="92"/>
      <c r="IX762" s="92"/>
      <c r="IY762" s="92"/>
      <c r="IZ762" s="92"/>
      <c r="JA762" s="92"/>
      <c r="JB762" s="92"/>
      <c r="JC762" s="92"/>
      <c r="JD762" s="92"/>
      <c r="JE762" s="92"/>
      <c r="JF762" s="92"/>
      <c r="JG762" s="92"/>
      <c r="JH762" s="92"/>
      <c r="JI762" s="92"/>
      <c r="JJ762" s="92"/>
      <c r="JK762" s="92"/>
      <c r="JL762" s="92"/>
      <c r="JM762" s="92"/>
      <c r="JN762" s="92"/>
      <c r="JO762" s="92"/>
      <c r="JP762" s="92"/>
      <c r="JQ762" s="92"/>
      <c r="JR762" s="92"/>
      <c r="JS762" s="92"/>
      <c r="JT762" s="92"/>
      <c r="JU762" s="92"/>
      <c r="JV762" s="92"/>
      <c r="JW762" s="92"/>
      <c r="JX762" s="92"/>
      <c r="JY762" s="92"/>
      <c r="JZ762" s="92"/>
      <c r="KA762" s="92"/>
      <c r="KB762" s="92"/>
      <c r="KC762" s="92"/>
      <c r="KD762" s="92"/>
      <c r="KE762" s="92"/>
      <c r="KF762" s="92"/>
      <c r="KG762" s="92"/>
      <c r="KH762" s="92"/>
      <c r="KI762" s="92"/>
      <c r="KJ762" s="92"/>
      <c r="KK762" s="92"/>
      <c r="KL762" s="92"/>
      <c r="KM762" s="92"/>
      <c r="KN762" s="92"/>
      <c r="KO762" s="92"/>
      <c r="KP762" s="92"/>
      <c r="KQ762" s="92"/>
      <c r="KR762" s="92"/>
      <c r="KS762" s="92"/>
      <c r="KT762" s="92"/>
      <c r="KU762" s="92"/>
      <c r="KV762" s="92"/>
      <c r="KW762" s="92"/>
      <c r="KX762" s="92"/>
      <c r="KY762" s="92"/>
      <c r="KZ762" s="92"/>
      <c r="LA762" s="92"/>
      <c r="LB762" s="92"/>
      <c r="LC762" s="92"/>
      <c r="LD762" s="92"/>
      <c r="LE762" s="92"/>
      <c r="LF762" s="92"/>
      <c r="LG762" s="92"/>
      <c r="LH762" s="92"/>
      <c r="LI762" s="92"/>
      <c r="LJ762" s="92"/>
      <c r="LK762" s="92"/>
      <c r="LL762" s="92"/>
      <c r="LM762" s="92"/>
      <c r="LN762" s="92"/>
      <c r="LO762" s="92"/>
      <c r="LP762" s="92"/>
      <c r="LQ762" s="92"/>
      <c r="LR762" s="92"/>
      <c r="LS762" s="92"/>
      <c r="LT762" s="92"/>
      <c r="LU762" s="92"/>
      <c r="LV762" s="92"/>
      <c r="LW762" s="92"/>
      <c r="LX762" s="92"/>
      <c r="LY762" s="92"/>
      <c r="LZ762" s="92"/>
      <c r="MA762" s="92"/>
      <c r="MB762" s="92"/>
      <c r="MC762" s="92"/>
      <c r="MD762" s="92"/>
      <c r="ME762" s="92"/>
      <c r="MF762" s="92"/>
      <c r="MG762" s="92"/>
      <c r="MH762" s="92"/>
      <c r="MI762" s="92"/>
      <c r="MJ762" s="92"/>
      <c r="MK762" s="92"/>
      <c r="ML762" s="92"/>
      <c r="MM762" s="92"/>
      <c r="MN762" s="92"/>
      <c r="MO762" s="92"/>
      <c r="MP762" s="92"/>
      <c r="MQ762" s="92"/>
      <c r="MR762" s="92"/>
      <c r="MS762" s="92"/>
      <c r="MT762" s="92"/>
      <c r="MU762" s="92"/>
      <c r="MV762" s="92"/>
      <c r="MW762" s="92"/>
      <c r="MX762" s="92"/>
      <c r="MY762" s="92"/>
      <c r="MZ762" s="92"/>
      <c r="NA762" s="92"/>
      <c r="NB762" s="92"/>
      <c r="NC762" s="92"/>
      <c r="ND762" s="92"/>
      <c r="NE762" s="92"/>
      <c r="NF762" s="92"/>
      <c r="NG762" s="92"/>
      <c r="NH762" s="92"/>
      <c r="NI762" s="92"/>
      <c r="NJ762" s="92"/>
      <c r="NK762" s="92"/>
      <c r="NL762" s="92"/>
      <c r="NM762" s="92"/>
      <c r="NN762" s="92"/>
      <c r="NO762" s="92"/>
      <c r="NP762" s="92"/>
      <c r="NQ762" s="92"/>
      <c r="NR762" s="92"/>
      <c r="NS762" s="92"/>
      <c r="NT762" s="92"/>
      <c r="NU762" s="92"/>
      <c r="NV762" s="92"/>
      <c r="NW762" s="92"/>
      <c r="NX762" s="92"/>
      <c r="NY762" s="92"/>
      <c r="NZ762" s="92"/>
      <c r="OA762" s="92"/>
      <c r="OB762" s="92"/>
      <c r="OC762" s="92"/>
      <c r="OD762" s="92"/>
      <c r="OE762" s="92"/>
      <c r="OF762" s="92"/>
      <c r="OG762" s="92"/>
      <c r="OH762" s="92"/>
      <c r="OI762" s="92"/>
      <c r="OJ762" s="92"/>
      <c r="OK762" s="92"/>
      <c r="OL762" s="92"/>
      <c r="OM762" s="92"/>
      <c r="ON762" s="121"/>
    </row>
    <row r="763" spans="1:404" ht="33.75" hidden="1" customHeight="1">
      <c r="A763" s="314" t="s">
        <v>1052</v>
      </c>
      <c r="B763" s="315"/>
      <c r="C763" s="314"/>
      <c r="D763" s="316"/>
      <c r="E763" s="316"/>
      <c r="F763" s="316"/>
      <c r="G763" s="314"/>
      <c r="H763" s="143"/>
      <c r="I763" s="144"/>
      <c r="J763" s="144"/>
      <c r="K763" s="143"/>
      <c r="L763" s="143"/>
      <c r="M763" s="143"/>
      <c r="N763" s="143"/>
      <c r="O763" s="143"/>
      <c r="P763" s="145"/>
      <c r="Q763" s="92" t="s">
        <v>122</v>
      </c>
      <c r="R763" s="92" t="s">
        <v>122</v>
      </c>
      <c r="S763" s="92" t="s">
        <v>122</v>
      </c>
      <c r="T763" s="92" t="s">
        <v>122</v>
      </c>
      <c r="U763" s="92" t="s">
        <v>122</v>
      </c>
      <c r="V763" s="92" t="s">
        <v>122</v>
      </c>
      <c r="W763" s="92" t="s">
        <v>122</v>
      </c>
      <c r="X763" s="92" t="s">
        <v>122</v>
      </c>
      <c r="Y763" s="92" t="s">
        <v>122</v>
      </c>
      <c r="Z763" s="92" t="s">
        <v>122</v>
      </c>
      <c r="AA763" s="92" t="s">
        <v>122</v>
      </c>
      <c r="AB763" s="122">
        <f>COUNTIF(AB$11:AB$739,"TQDN")</f>
        <v>0</v>
      </c>
      <c r="AC763" s="122">
        <f>COUNTIF(AC$11:AC$739,"TQDN")</f>
        <v>0</v>
      </c>
      <c r="AD763" s="122">
        <f>COUNTIF(AD$11:AD$739,"TQDN")</f>
        <v>0</v>
      </c>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181">
        <f>COUNTIF(BG$11:BG$739,"TQDN")</f>
        <v>0</v>
      </c>
      <c r="BH763" s="181">
        <f>COUNTIF(BH$11:BH$739,"TQDN")</f>
        <v>0</v>
      </c>
      <c r="BI763" s="181">
        <f>COUNTIF(BI$11:BI$739,"TQDN")</f>
        <v>0</v>
      </c>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188">
        <f>COUNTIF(CM$11:CM$738,"TQDN")</f>
        <v>0</v>
      </c>
      <c r="CN763" s="188">
        <f>COUNTIF(CN$11:CN$738,"TQDN")</f>
        <v>0</v>
      </c>
      <c r="CO763" s="188">
        <f>COUNTIF(CO$11:CO$738,"TQDN")</f>
        <v>0</v>
      </c>
      <c r="CP763" s="92"/>
      <c r="CQ763" s="92"/>
      <c r="CR763" s="92"/>
      <c r="CS763" s="92"/>
      <c r="CT763" s="92"/>
      <c r="CU763" s="92"/>
      <c r="CV763" s="92"/>
      <c r="CW763" s="92"/>
      <c r="CX763" s="92"/>
      <c r="DH763" s="92"/>
      <c r="DR763" s="202">
        <f>COUNTIF(DR$11:DR$738,"TQDN")</f>
        <v>0</v>
      </c>
      <c r="DS763" s="202">
        <f>COUNTIF(DS$11:DS$738,"TQDN")</f>
        <v>0</v>
      </c>
      <c r="DT763" s="202">
        <f>COUNTIF(DT$11:DT$738,"TQDN")</f>
        <v>0</v>
      </c>
      <c r="DU763" s="202">
        <f>COUNTIF(DU$11:DU$738,"TQDN")</f>
        <v>0</v>
      </c>
      <c r="DV763" s="202">
        <f>COUNTIF(DV$11:DV$738,"TQDN")</f>
        <v>0</v>
      </c>
      <c r="DW763" s="92"/>
      <c r="DX763" s="92"/>
      <c r="DY763" s="92"/>
      <c r="DZ763" s="92"/>
      <c r="EA763" s="92"/>
      <c r="EB763" s="92"/>
      <c r="EC763" s="92"/>
      <c r="ED763" s="92"/>
      <c r="EE763" s="92"/>
      <c r="EF763" s="92"/>
      <c r="EG763" s="92"/>
      <c r="EH763" s="92"/>
      <c r="EI763" s="92"/>
      <c r="EJ763" s="92"/>
      <c r="EK763" s="92"/>
      <c r="EL763" s="92"/>
      <c r="EM763" s="92"/>
      <c r="EN763" s="92"/>
      <c r="EO763" s="92"/>
      <c r="EY763" s="210">
        <f>COUNTIF(EY$11:EY$738,"TQDN")</f>
        <v>0</v>
      </c>
      <c r="EZ763" s="212">
        <f t="shared" ref="EZ763:FA763" si="2617">COUNTIF(EZ$11:EZ$738,"TQDN")</f>
        <v>0</v>
      </c>
      <c r="FA763" s="212">
        <f t="shared" si="2617"/>
        <v>0</v>
      </c>
      <c r="FB763" s="92"/>
      <c r="FC763" s="92"/>
      <c r="FD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218">
        <f>COUNTIF(GD$11:GD$748,"TQDN")</f>
        <v>0</v>
      </c>
      <c r="GE763" s="218">
        <f>COUNTIF(GE$11:GE$748,"TQDN")</f>
        <v>0</v>
      </c>
      <c r="GF763" s="92"/>
      <c r="GG763" s="92"/>
      <c r="GH763" s="92"/>
      <c r="GI763" s="92"/>
      <c r="GJ763" s="92"/>
      <c r="GK763" s="92"/>
      <c r="GL763" s="92"/>
      <c r="GM763" s="92"/>
      <c r="GN763" s="92"/>
      <c r="GO763" s="92"/>
      <c r="GP763" s="92"/>
      <c r="GQ763" s="92"/>
      <c r="GR763" s="92"/>
      <c r="GS763" s="92"/>
      <c r="GT763" s="92"/>
      <c r="GU763" s="92"/>
      <c r="GV763" s="92"/>
      <c r="GW763" s="92"/>
      <c r="GX763" s="92"/>
      <c r="GY763" s="92"/>
      <c r="GZ763" s="92"/>
      <c r="HA763" s="92"/>
      <c r="HB763" s="92"/>
      <c r="HC763" s="92"/>
      <c r="HD763" s="92"/>
      <c r="HE763" s="92"/>
      <c r="HF763" s="92"/>
      <c r="HG763" s="92"/>
      <c r="HH763" s="92"/>
      <c r="HI763" s="232">
        <f>COUNTIF(HI$11:HI$748,"TQDN")</f>
        <v>0</v>
      </c>
      <c r="HJ763" s="232">
        <f t="shared" ref="HJ763:HM763" si="2618">COUNTIF(HJ$11:HJ$748,"TQDN")</f>
        <v>0</v>
      </c>
      <c r="HK763" s="232">
        <f t="shared" si="2618"/>
        <v>0</v>
      </c>
      <c r="HL763" s="232">
        <f t="shared" si="2618"/>
        <v>0</v>
      </c>
      <c r="HM763" s="232">
        <f t="shared" si="2618"/>
        <v>0</v>
      </c>
      <c r="HN763" s="92"/>
      <c r="HO763" s="92"/>
      <c r="HP763" s="92"/>
      <c r="HQ763" s="92"/>
      <c r="HR763" s="92"/>
      <c r="HS763" s="92"/>
      <c r="HT763" s="92"/>
      <c r="HU763" s="92"/>
      <c r="HV763" s="92"/>
      <c r="HW763" s="92"/>
      <c r="HX763" s="92"/>
      <c r="HY763" s="92"/>
      <c r="HZ763" s="92"/>
      <c r="IA763" s="92"/>
      <c r="IB763" s="92"/>
      <c r="IC763" s="92"/>
      <c r="ID763" s="92"/>
      <c r="IE763" s="92"/>
      <c r="IF763" s="92"/>
      <c r="IG763" s="92"/>
      <c r="IH763" s="92"/>
      <c r="II763" s="92"/>
      <c r="IJ763" s="92"/>
      <c r="IK763" s="92"/>
      <c r="IL763" s="92"/>
      <c r="IM763" s="92"/>
      <c r="IN763" s="92"/>
      <c r="IO763" s="92"/>
      <c r="IP763" s="92"/>
      <c r="IQ763" s="92"/>
      <c r="IR763" s="92"/>
      <c r="IS763" s="92"/>
      <c r="IT763" s="92"/>
      <c r="IU763" s="92"/>
      <c r="IV763" s="92"/>
      <c r="IW763" s="92"/>
      <c r="IX763" s="92"/>
      <c r="IY763" s="92"/>
      <c r="IZ763" s="92"/>
      <c r="JA763" s="92"/>
      <c r="JB763" s="92"/>
      <c r="JC763" s="92"/>
      <c r="JD763" s="92"/>
      <c r="JE763" s="92"/>
      <c r="JF763" s="92"/>
      <c r="JG763" s="92"/>
      <c r="JH763" s="92"/>
      <c r="JI763" s="92"/>
      <c r="JJ763" s="92"/>
      <c r="JK763" s="92"/>
      <c r="JL763" s="92"/>
      <c r="JM763" s="92"/>
      <c r="JN763" s="92"/>
      <c r="JO763" s="92"/>
      <c r="JP763" s="92"/>
      <c r="JQ763" s="92"/>
      <c r="JR763" s="92"/>
      <c r="JS763" s="92"/>
      <c r="JT763" s="92"/>
      <c r="JU763" s="92"/>
      <c r="JV763" s="92"/>
      <c r="JW763" s="92"/>
      <c r="JX763" s="92"/>
      <c r="JY763" s="92"/>
      <c r="JZ763" s="92"/>
      <c r="KA763" s="92"/>
      <c r="KB763" s="92"/>
      <c r="KC763" s="92"/>
      <c r="KD763" s="92"/>
      <c r="KE763" s="92"/>
      <c r="KF763" s="92"/>
      <c r="KG763" s="92"/>
      <c r="KH763" s="92"/>
      <c r="KI763" s="92"/>
      <c r="KJ763" s="92"/>
      <c r="KK763" s="92"/>
      <c r="KL763" s="92"/>
      <c r="KM763" s="92"/>
      <c r="KN763" s="92"/>
      <c r="KO763" s="92"/>
      <c r="KP763" s="92"/>
      <c r="KQ763" s="92"/>
      <c r="KR763" s="92"/>
      <c r="KS763" s="92"/>
      <c r="KT763" s="92"/>
      <c r="KU763" s="92"/>
      <c r="KV763" s="92"/>
      <c r="KW763" s="92"/>
      <c r="KX763" s="92"/>
      <c r="KY763" s="92"/>
      <c r="KZ763" s="92"/>
      <c r="LA763" s="92"/>
      <c r="LB763" s="92"/>
      <c r="LC763" s="92"/>
      <c r="LD763" s="92"/>
      <c r="LE763" s="92"/>
      <c r="LF763" s="92"/>
      <c r="LG763" s="92"/>
      <c r="LH763" s="92"/>
      <c r="LI763" s="92"/>
      <c r="LJ763" s="92"/>
      <c r="LK763" s="92"/>
      <c r="LL763" s="92"/>
      <c r="LM763" s="92"/>
      <c r="LN763" s="92"/>
      <c r="LO763" s="92"/>
      <c r="LP763" s="92"/>
      <c r="LQ763" s="92"/>
      <c r="LR763" s="92"/>
      <c r="LS763" s="92"/>
      <c r="LT763" s="92"/>
      <c r="LU763" s="92"/>
      <c r="LV763" s="92"/>
      <c r="LW763" s="92"/>
      <c r="LX763" s="92"/>
      <c r="LY763" s="92"/>
      <c r="LZ763" s="92"/>
      <c r="MA763" s="92"/>
      <c r="MB763" s="92"/>
      <c r="MC763" s="92"/>
      <c r="MD763" s="92"/>
      <c r="ME763" s="92"/>
      <c r="MF763" s="92"/>
      <c r="MG763" s="92"/>
      <c r="MH763" s="92"/>
      <c r="MI763" s="92"/>
      <c r="MJ763" s="92"/>
      <c r="MK763" s="92"/>
      <c r="ML763" s="92"/>
      <c r="MM763" s="92"/>
      <c r="MN763" s="92"/>
      <c r="MO763" s="92"/>
      <c r="MP763" s="92"/>
      <c r="MQ763" s="92"/>
      <c r="MR763" s="92"/>
      <c r="MS763" s="92"/>
      <c r="MT763" s="92"/>
      <c r="MU763" s="92"/>
      <c r="MV763" s="92"/>
      <c r="MW763" s="92"/>
      <c r="MX763" s="92"/>
      <c r="MY763" s="92"/>
      <c r="MZ763" s="92"/>
      <c r="NA763" s="92"/>
      <c r="NB763" s="92"/>
      <c r="NC763" s="92"/>
      <c r="ND763" s="92"/>
      <c r="NE763" s="92"/>
      <c r="NF763" s="92"/>
      <c r="NG763" s="92"/>
      <c r="NH763" s="92"/>
      <c r="NI763" s="92"/>
      <c r="NJ763" s="92"/>
      <c r="NK763" s="92"/>
      <c r="NL763" s="92"/>
      <c r="NM763" s="92"/>
      <c r="NN763" s="92"/>
      <c r="NO763" s="92"/>
      <c r="NP763" s="92"/>
      <c r="NQ763" s="92"/>
      <c r="NR763" s="92"/>
      <c r="NS763" s="92"/>
      <c r="NT763" s="92"/>
      <c r="NU763" s="92"/>
      <c r="NV763" s="92"/>
      <c r="NW763" s="92"/>
      <c r="NX763" s="92"/>
      <c r="NY763" s="92"/>
      <c r="NZ763" s="92"/>
      <c r="OA763" s="92"/>
      <c r="OB763" s="92"/>
      <c r="OC763" s="92"/>
      <c r="OD763" s="92"/>
      <c r="OE763" s="92"/>
      <c r="OF763" s="92"/>
      <c r="OG763" s="92"/>
      <c r="OH763" s="92"/>
      <c r="OI763" s="92"/>
      <c r="OJ763" s="92"/>
      <c r="OK763" s="92"/>
      <c r="OL763" s="92"/>
      <c r="OM763" s="92"/>
      <c r="ON763" s="121"/>
    </row>
    <row r="764" spans="1:404" ht="33.75" hidden="1" customHeight="1">
      <c r="A764" s="314" t="s">
        <v>1053</v>
      </c>
      <c r="B764" s="315"/>
      <c r="C764" s="314"/>
      <c r="D764" s="316"/>
      <c r="E764" s="316"/>
      <c r="F764" s="316"/>
      <c r="G764" s="314"/>
      <c r="H764" s="143"/>
      <c r="I764" s="144"/>
      <c r="J764" s="144"/>
      <c r="K764" s="143"/>
      <c r="L764" s="143"/>
      <c r="M764" s="143"/>
      <c r="N764" s="143"/>
      <c r="O764" s="143"/>
      <c r="P764" s="145"/>
      <c r="Q764" s="92" t="s">
        <v>122</v>
      </c>
      <c r="R764" s="92" t="s">
        <v>122</v>
      </c>
      <c r="S764" s="92" t="s">
        <v>122</v>
      </c>
      <c r="T764" s="92" t="s">
        <v>122</v>
      </c>
      <c r="U764" s="92" t="s">
        <v>122</v>
      </c>
      <c r="V764" s="92" t="s">
        <v>122</v>
      </c>
      <c r="W764" s="92" t="s">
        <v>122</v>
      </c>
      <c r="X764" s="92" t="s">
        <v>122</v>
      </c>
      <c r="Y764" s="92" t="s">
        <v>122</v>
      </c>
      <c r="Z764" s="92" t="s">
        <v>122</v>
      </c>
      <c r="AA764" s="92" t="s">
        <v>122</v>
      </c>
      <c r="AB764" s="122">
        <f>COUNTIF(AB$11:AB$739,"LH")</f>
        <v>0</v>
      </c>
      <c r="AC764" s="122">
        <f>COUNTIF(AC$11:AC$739,"LH")</f>
        <v>0</v>
      </c>
      <c r="AD764" s="122">
        <f>COUNTIF(AD$11:AD$739,"LH")</f>
        <v>0</v>
      </c>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181">
        <f>COUNTIF(BG$11:BG$739,"LH")</f>
        <v>0</v>
      </c>
      <c r="BH764" s="181">
        <f>COUNTIF(BH$11:BH$739,"LH")</f>
        <v>0</v>
      </c>
      <c r="BI764" s="181">
        <f>COUNTIF(BI$11:BI$739,"LH")</f>
        <v>0</v>
      </c>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188">
        <f>COUNTIF(CM$11:CM$738,"LH")</f>
        <v>0</v>
      </c>
      <c r="CN764" s="188">
        <f>COUNTIF(CN$11:CN$738,"LH")</f>
        <v>0</v>
      </c>
      <c r="CO764" s="188">
        <f>COUNTIF(CO$11:CO$738,"LH")</f>
        <v>0</v>
      </c>
      <c r="CP764" s="92"/>
      <c r="CQ764" s="92"/>
      <c r="CR764" s="92"/>
      <c r="CS764" s="92"/>
      <c r="CT764" s="92"/>
      <c r="CU764" s="92"/>
      <c r="CV764" s="92"/>
      <c r="CW764" s="92"/>
      <c r="CX764" s="92"/>
      <c r="DH764" s="92"/>
      <c r="DR764" s="202">
        <f>COUNTIF(DR$11:DR$738,"LH")</f>
        <v>0</v>
      </c>
      <c r="DS764" s="202">
        <f>COUNTIF(DS$11:DS$738,"LH")</f>
        <v>0</v>
      </c>
      <c r="DT764" s="202">
        <f>COUNTIF(DT$11:DT$738,"LH")</f>
        <v>0</v>
      </c>
      <c r="DU764" s="202">
        <f>COUNTIF(DU$11:DU$738,"LH")</f>
        <v>0</v>
      </c>
      <c r="DV764" s="202">
        <f>COUNTIF(DV$11:DV$738,"LH")</f>
        <v>1</v>
      </c>
      <c r="DW764" s="92"/>
      <c r="DX764" s="92"/>
      <c r="DY764" s="92"/>
      <c r="DZ764" s="92"/>
      <c r="EA764" s="92"/>
      <c r="EB764" s="92"/>
      <c r="EC764" s="92"/>
      <c r="ED764" s="92"/>
      <c r="EE764" s="92"/>
      <c r="EF764" s="92"/>
      <c r="EG764" s="92"/>
      <c r="EH764" s="92"/>
      <c r="EI764" s="92"/>
      <c r="EJ764" s="92"/>
      <c r="EK764" s="92"/>
      <c r="EL764" s="92"/>
      <c r="EM764" s="92"/>
      <c r="EN764" s="92"/>
      <c r="EO764" s="92"/>
      <c r="EY764" s="210">
        <f>COUNTIF(EY$11:EY$738,"LH")</f>
        <v>0</v>
      </c>
      <c r="EZ764" s="212">
        <f t="shared" ref="EZ764:FA764" si="2619">COUNTIF(EZ$11:EZ$738,"LH")</f>
        <v>0</v>
      </c>
      <c r="FA764" s="212">
        <f t="shared" si="2619"/>
        <v>0</v>
      </c>
      <c r="FB764" s="92"/>
      <c r="FC764" s="92"/>
      <c r="FD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218">
        <f>COUNTIF(GD$11:GD$748,"LH")</f>
        <v>0</v>
      </c>
      <c r="GE764" s="218">
        <f>COUNTIF(GE$11:GE$748,"LH")</f>
        <v>0</v>
      </c>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92"/>
      <c r="HB764" s="92"/>
      <c r="HC764" s="92"/>
      <c r="HD764" s="92"/>
      <c r="HE764" s="92"/>
      <c r="HF764" s="92"/>
      <c r="HG764" s="92"/>
      <c r="HH764" s="92"/>
      <c r="HI764" s="232">
        <f>COUNTIF(HI$11:HI$748,"LH")</f>
        <v>0</v>
      </c>
      <c r="HJ764" s="232">
        <f t="shared" ref="HJ764:HM764" si="2620">COUNTIF(HJ$11:HJ$748,"LH")</f>
        <v>0</v>
      </c>
      <c r="HK764" s="232">
        <f t="shared" si="2620"/>
        <v>1</v>
      </c>
      <c r="HL764" s="232">
        <f t="shared" si="2620"/>
        <v>0</v>
      </c>
      <c r="HM764" s="232">
        <f t="shared" si="2620"/>
        <v>0</v>
      </c>
      <c r="HN764" s="92"/>
      <c r="HO764" s="92"/>
      <c r="HP764" s="92"/>
      <c r="HQ764" s="92"/>
      <c r="HR764" s="92"/>
      <c r="HS764" s="92"/>
      <c r="HT764" s="92"/>
      <c r="HU764" s="92"/>
      <c r="HV764" s="92"/>
      <c r="HW764" s="92"/>
      <c r="HX764" s="92"/>
      <c r="HY764" s="92"/>
      <c r="HZ764" s="92"/>
      <c r="IA764" s="92"/>
      <c r="IB764" s="92"/>
      <c r="IC764" s="92"/>
      <c r="ID764" s="92"/>
      <c r="IE764" s="92"/>
      <c r="IF764" s="92"/>
      <c r="IG764" s="92"/>
      <c r="IH764" s="92"/>
      <c r="II764" s="92"/>
      <c r="IJ764" s="92"/>
      <c r="IK764" s="92"/>
      <c r="IL764" s="92"/>
      <c r="IM764" s="92"/>
      <c r="IN764" s="92"/>
      <c r="IO764" s="92"/>
      <c r="IP764" s="92"/>
      <c r="IQ764" s="92"/>
      <c r="IR764" s="92"/>
      <c r="IS764" s="92"/>
      <c r="IT764" s="92"/>
      <c r="IU764" s="92"/>
      <c r="IV764" s="92"/>
      <c r="IW764" s="92"/>
      <c r="IX764" s="92"/>
      <c r="IY764" s="92"/>
      <c r="IZ764" s="92"/>
      <c r="JA764" s="92"/>
      <c r="JB764" s="92"/>
      <c r="JC764" s="92"/>
      <c r="JD764" s="92"/>
      <c r="JE764" s="92"/>
      <c r="JF764" s="92"/>
      <c r="JG764" s="92"/>
      <c r="JH764" s="92"/>
      <c r="JI764" s="92"/>
      <c r="JJ764" s="92"/>
      <c r="JK764" s="92"/>
      <c r="JL764" s="92"/>
      <c r="JM764" s="92"/>
      <c r="JN764" s="92"/>
      <c r="JO764" s="92"/>
      <c r="JP764" s="92"/>
      <c r="JQ764" s="92"/>
      <c r="JR764" s="92"/>
      <c r="JS764" s="92"/>
      <c r="JT764" s="92"/>
      <c r="JU764" s="92"/>
      <c r="JV764" s="92"/>
      <c r="JW764" s="92"/>
      <c r="JX764" s="92"/>
      <c r="JY764" s="92"/>
      <c r="JZ764" s="92"/>
      <c r="KA764" s="92"/>
      <c r="KB764" s="92"/>
      <c r="KC764" s="92"/>
      <c r="KD764" s="92"/>
      <c r="KE764" s="92"/>
      <c r="KF764" s="92"/>
      <c r="KG764" s="92"/>
      <c r="KH764" s="92"/>
      <c r="KI764" s="92"/>
      <c r="KJ764" s="92"/>
      <c r="KK764" s="92"/>
      <c r="KL764" s="92"/>
      <c r="KM764" s="92"/>
      <c r="KN764" s="92"/>
      <c r="KO764" s="92"/>
      <c r="KP764" s="92"/>
      <c r="KQ764" s="92"/>
      <c r="KR764" s="92"/>
      <c r="KS764" s="92"/>
      <c r="KT764" s="92"/>
      <c r="KU764" s="92"/>
      <c r="KV764" s="92"/>
      <c r="KW764" s="92"/>
      <c r="KX764" s="92"/>
      <c r="KY764" s="92"/>
      <c r="KZ764" s="92"/>
      <c r="LA764" s="92"/>
      <c r="LB764" s="92"/>
      <c r="LC764" s="92"/>
      <c r="LD764" s="92"/>
      <c r="LE764" s="92"/>
      <c r="LF764" s="92"/>
      <c r="LG764" s="92"/>
      <c r="LH764" s="92"/>
      <c r="LI764" s="92"/>
      <c r="LJ764" s="92"/>
      <c r="LK764" s="92"/>
      <c r="LL764" s="92"/>
      <c r="LM764" s="92"/>
      <c r="LN764" s="92"/>
      <c r="LO764" s="92"/>
      <c r="LP764" s="92"/>
      <c r="LQ764" s="92"/>
      <c r="LR764" s="92"/>
      <c r="LS764" s="92"/>
      <c r="LT764" s="92"/>
      <c r="LU764" s="92"/>
      <c r="LV764" s="92"/>
      <c r="LW764" s="92"/>
      <c r="LX764" s="92"/>
      <c r="LY764" s="92"/>
      <c r="LZ764" s="92"/>
      <c r="MA764" s="92"/>
      <c r="MB764" s="92"/>
      <c r="MC764" s="92"/>
      <c r="MD764" s="92"/>
      <c r="ME764" s="92"/>
      <c r="MF764" s="92"/>
      <c r="MG764" s="92"/>
      <c r="MH764" s="92"/>
      <c r="MI764" s="92"/>
      <c r="MJ764" s="92"/>
      <c r="MK764" s="92"/>
      <c r="ML764" s="92"/>
      <c r="MM764" s="92"/>
      <c r="MN764" s="92"/>
      <c r="MO764" s="92"/>
      <c r="MP764" s="92"/>
      <c r="MQ764" s="92"/>
      <c r="MR764" s="92"/>
      <c r="MS764" s="92"/>
      <c r="MT764" s="92"/>
      <c r="MU764" s="92"/>
      <c r="MV764" s="92"/>
      <c r="MW764" s="92"/>
      <c r="MX764" s="92"/>
      <c r="MY764" s="92"/>
      <c r="MZ764" s="92"/>
      <c r="NA764" s="92"/>
      <c r="NB764" s="92"/>
      <c r="NC764" s="92"/>
      <c r="ND764" s="92"/>
      <c r="NE764" s="92"/>
      <c r="NF764" s="92"/>
      <c r="NG764" s="92"/>
      <c r="NH764" s="92"/>
      <c r="NI764" s="92"/>
      <c r="NJ764" s="92"/>
      <c r="NK764" s="92"/>
      <c r="NL764" s="92"/>
      <c r="NM764" s="92"/>
      <c r="NN764" s="92"/>
      <c r="NO764" s="92"/>
      <c r="NP764" s="92"/>
      <c r="NQ764" s="92"/>
      <c r="NR764" s="92"/>
      <c r="NS764" s="92"/>
      <c r="NT764" s="92"/>
      <c r="NU764" s="92"/>
      <c r="NV764" s="92"/>
      <c r="NW764" s="92"/>
      <c r="NX764" s="92"/>
      <c r="NY764" s="92"/>
      <c r="NZ764" s="92"/>
      <c r="OA764" s="92"/>
      <c r="OB764" s="92"/>
      <c r="OC764" s="92"/>
      <c r="OD764" s="92"/>
      <c r="OE764" s="92"/>
      <c r="OF764" s="92"/>
      <c r="OG764" s="92"/>
      <c r="OH764" s="92"/>
      <c r="OI764" s="92"/>
      <c r="OJ764" s="92"/>
      <c r="OK764" s="92"/>
      <c r="OL764" s="92"/>
      <c r="OM764" s="92"/>
      <c r="ON764" s="121"/>
    </row>
    <row r="765" spans="1:404" ht="30" hidden="1" customHeight="1">
      <c r="A765" s="327" t="s">
        <v>1054</v>
      </c>
      <c r="B765" s="328"/>
      <c r="C765" s="327"/>
      <c r="D765" s="329"/>
      <c r="E765" s="329"/>
      <c r="F765" s="329"/>
      <c r="G765" s="330"/>
      <c r="H765" s="143"/>
      <c r="I765" s="144"/>
      <c r="J765" s="144"/>
      <c r="K765" s="143"/>
      <c r="L765" s="143"/>
      <c r="M765" s="143"/>
      <c r="N765" s="143"/>
      <c r="O765" s="143"/>
      <c r="P765" s="145"/>
      <c r="Q765" s="92" t="s">
        <v>122</v>
      </c>
      <c r="R765" s="92" t="s">
        <v>122</v>
      </c>
      <c r="S765" s="92" t="s">
        <v>122</v>
      </c>
      <c r="T765" s="92" t="s">
        <v>122</v>
      </c>
      <c r="U765" s="92" t="s">
        <v>122</v>
      </c>
      <c r="V765" s="92" t="s">
        <v>122</v>
      </c>
      <c r="W765" s="92" t="s">
        <v>122</v>
      </c>
      <c r="X765" s="92" t="s">
        <v>122</v>
      </c>
      <c r="Y765" s="92" t="s">
        <v>122</v>
      </c>
      <c r="Z765" s="92" t="s">
        <v>122</v>
      </c>
      <c r="AA765" s="92" t="s">
        <v>122</v>
      </c>
      <c r="AB765" s="153">
        <f>SUM(AB766:AB770)</f>
        <v>5</v>
      </c>
      <c r="AC765" s="153">
        <f t="shared" ref="AC765:AD765" si="2621">SUM(AC766:AC770)</f>
        <v>5</v>
      </c>
      <c r="AD765" s="153">
        <f t="shared" si="2621"/>
        <v>5</v>
      </c>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153">
        <f>SUM(BG766:BG770)</f>
        <v>5</v>
      </c>
      <c r="BH765" s="153">
        <f t="shared" ref="BH765:BI765" si="2622">SUM(BH766:BH770)</f>
        <v>5</v>
      </c>
      <c r="BI765" s="153">
        <f t="shared" si="2622"/>
        <v>5</v>
      </c>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153">
        <f>SUM(CM766:CM770)</f>
        <v>10</v>
      </c>
      <c r="CN765" s="153">
        <f t="shared" ref="CN765:CO765" si="2623">SUM(CN766:CN770)</f>
        <v>5</v>
      </c>
      <c r="CO765" s="153">
        <f t="shared" si="2623"/>
        <v>5</v>
      </c>
      <c r="CP765" s="92"/>
      <c r="CQ765" s="92"/>
      <c r="CR765" s="92"/>
      <c r="CS765" s="92"/>
      <c r="CT765" s="92"/>
      <c r="CU765" s="92"/>
      <c r="CV765" s="92"/>
      <c r="CW765" s="92"/>
      <c r="CX765" s="92"/>
      <c r="DH765" s="92"/>
      <c r="DR765" s="153">
        <f>SUM(DR766:DR770)</f>
        <v>5</v>
      </c>
      <c r="DS765" s="153">
        <f t="shared" ref="DS765:DT765" si="2624">SUM(DS766:DS770)</f>
        <v>5</v>
      </c>
      <c r="DT765" s="153">
        <f t="shared" si="2624"/>
        <v>5</v>
      </c>
      <c r="DU765" s="153">
        <f>SUM(DU766:DU770)</f>
        <v>5</v>
      </c>
      <c r="DV765" s="153">
        <f t="shared" ref="DV765" si="2625">SUM(DV766:DV770)</f>
        <v>5</v>
      </c>
      <c r="DW765" s="92"/>
      <c r="DX765" s="92"/>
      <c r="DY765" s="92"/>
      <c r="DZ765" s="92"/>
      <c r="EA765" s="92"/>
      <c r="EB765" s="92"/>
      <c r="EC765" s="92"/>
      <c r="ED765" s="92"/>
      <c r="EE765" s="92"/>
      <c r="EF765" s="92"/>
      <c r="EG765" s="92"/>
      <c r="EH765" s="92"/>
      <c r="EI765" s="92"/>
      <c r="EJ765" s="92"/>
      <c r="EK765" s="92"/>
      <c r="EL765" s="92"/>
      <c r="EM765" s="92"/>
      <c r="EN765" s="92"/>
      <c r="EO765" s="92"/>
      <c r="EY765" s="153">
        <f>SUM(EY766:EY770)</f>
        <v>5</v>
      </c>
      <c r="EZ765" s="153">
        <f t="shared" ref="EZ765:FA765" si="2626">SUM(EZ766:EZ770)</f>
        <v>5</v>
      </c>
      <c r="FA765" s="153">
        <f t="shared" si="2626"/>
        <v>5</v>
      </c>
      <c r="FB765" s="92"/>
      <c r="FC765" s="92"/>
      <c r="FD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153">
        <f>SUM(GD766:GD770)</f>
        <v>5</v>
      </c>
      <c r="GE765" s="153">
        <f t="shared" ref="GE765" si="2627">SUM(GE766:GE770)</f>
        <v>5</v>
      </c>
      <c r="GF765" s="92"/>
      <c r="GG765" s="92"/>
      <c r="GH765" s="92"/>
      <c r="GI765" s="92"/>
      <c r="GJ765" s="92"/>
      <c r="GK765" s="92"/>
      <c r="GL765" s="92"/>
      <c r="GM765" s="92"/>
      <c r="GN765" s="92"/>
      <c r="GO765" s="92"/>
      <c r="GP765" s="92"/>
      <c r="GQ765" s="92"/>
      <c r="GR765" s="92"/>
      <c r="GS765" s="92"/>
      <c r="GT765" s="92"/>
      <c r="GU765" s="92"/>
      <c r="GV765" s="92"/>
      <c r="GW765" s="92"/>
      <c r="GX765" s="92"/>
      <c r="GY765" s="92"/>
      <c r="GZ765" s="92"/>
      <c r="HA765" s="92"/>
      <c r="HB765" s="92"/>
      <c r="HC765" s="92"/>
      <c r="HD765" s="92"/>
      <c r="HE765" s="92"/>
      <c r="HF765" s="92"/>
      <c r="HG765" s="92"/>
      <c r="HH765" s="92"/>
      <c r="HI765" s="153">
        <f>SUM(HI766:HI770)</f>
        <v>5</v>
      </c>
      <c r="HJ765" s="153">
        <f t="shared" ref="HJ765:HM765" si="2628">SUM(HJ766:HJ770)</f>
        <v>5</v>
      </c>
      <c r="HK765" s="153">
        <f t="shared" si="2628"/>
        <v>5</v>
      </c>
      <c r="HL765" s="153">
        <f t="shared" si="2628"/>
        <v>5</v>
      </c>
      <c r="HM765" s="153">
        <f t="shared" si="2628"/>
        <v>5</v>
      </c>
      <c r="HN765" s="92"/>
      <c r="HO765" s="92"/>
      <c r="HP765" s="92"/>
      <c r="HQ765" s="92"/>
      <c r="HR765" s="92"/>
      <c r="HS765" s="92"/>
      <c r="HT765" s="92"/>
      <c r="HU765" s="92"/>
      <c r="HV765" s="92"/>
      <c r="HW765" s="92"/>
      <c r="HX765" s="92"/>
      <c r="HY765" s="92"/>
      <c r="HZ765" s="92"/>
      <c r="IA765" s="92"/>
      <c r="IB765" s="92"/>
      <c r="IC765" s="92"/>
      <c r="ID765" s="92"/>
      <c r="IE765" s="92"/>
      <c r="IF765" s="92"/>
      <c r="IG765" s="92"/>
      <c r="IH765" s="92"/>
      <c r="II765" s="92"/>
      <c r="IJ765" s="92"/>
      <c r="IK765" s="92"/>
      <c r="IL765" s="92"/>
      <c r="IM765" s="92"/>
      <c r="IN765" s="92"/>
      <c r="IO765" s="92"/>
      <c r="IP765" s="92"/>
      <c r="IQ765" s="92"/>
      <c r="IR765" s="92"/>
      <c r="IS765" s="92"/>
      <c r="IT765" s="92"/>
      <c r="IU765" s="92"/>
      <c r="IV765" s="92"/>
      <c r="IW765" s="92"/>
      <c r="IX765" s="92"/>
      <c r="IY765" s="92"/>
      <c r="IZ765" s="92"/>
      <c r="JA765" s="92"/>
      <c r="JB765" s="92"/>
      <c r="JC765" s="92"/>
      <c r="JD765" s="92"/>
      <c r="JE765" s="92"/>
      <c r="JF765" s="92"/>
      <c r="JG765" s="92"/>
      <c r="JH765" s="92"/>
      <c r="JI765" s="92"/>
      <c r="JJ765" s="92"/>
      <c r="JK765" s="92"/>
      <c r="JL765" s="92"/>
      <c r="JM765" s="92"/>
      <c r="JN765" s="92"/>
      <c r="JO765" s="92"/>
      <c r="JP765" s="92"/>
      <c r="JQ765" s="92"/>
      <c r="JR765" s="92"/>
      <c r="JS765" s="92"/>
      <c r="JT765" s="92"/>
      <c r="JU765" s="92"/>
      <c r="JV765" s="92"/>
      <c r="JW765" s="92"/>
      <c r="JX765" s="92"/>
      <c r="JY765" s="92"/>
      <c r="JZ765" s="92"/>
      <c r="KA765" s="92"/>
      <c r="KB765" s="92"/>
      <c r="KC765" s="92"/>
      <c r="KD765" s="92"/>
      <c r="KE765" s="92"/>
      <c r="KF765" s="92"/>
      <c r="KG765" s="92"/>
      <c r="KH765" s="92"/>
      <c r="KI765" s="92"/>
      <c r="KJ765" s="92"/>
      <c r="KK765" s="92"/>
      <c r="KL765" s="92"/>
      <c r="KM765" s="92"/>
      <c r="KN765" s="92"/>
      <c r="KO765" s="92"/>
      <c r="KP765" s="92"/>
      <c r="KQ765" s="92"/>
      <c r="KR765" s="92"/>
      <c r="KS765" s="92"/>
      <c r="KT765" s="92"/>
      <c r="KU765" s="92"/>
      <c r="KV765" s="92"/>
      <c r="KW765" s="92"/>
      <c r="KX765" s="92"/>
      <c r="KY765" s="92"/>
      <c r="KZ765" s="92"/>
      <c r="LA765" s="92"/>
      <c r="LB765" s="92"/>
      <c r="LC765" s="92"/>
      <c r="LD765" s="92"/>
      <c r="LE765" s="92"/>
      <c r="LF765" s="92"/>
      <c r="LG765" s="92"/>
      <c r="LH765" s="92"/>
      <c r="LI765" s="92"/>
      <c r="LJ765" s="92"/>
      <c r="LK765" s="92"/>
      <c r="LL765" s="92"/>
      <c r="LM765" s="92"/>
      <c r="LN765" s="92"/>
      <c r="LO765" s="92"/>
      <c r="LP765" s="92"/>
      <c r="LQ765" s="92"/>
      <c r="LR765" s="92"/>
      <c r="LS765" s="92"/>
      <c r="LT765" s="92"/>
      <c r="LU765" s="92"/>
      <c r="LV765" s="92"/>
      <c r="LW765" s="92"/>
      <c r="LX765" s="92"/>
      <c r="LY765" s="92"/>
      <c r="LZ765" s="92"/>
      <c r="MA765" s="92"/>
      <c r="MB765" s="92"/>
      <c r="MC765" s="92"/>
      <c r="MD765" s="92"/>
      <c r="ME765" s="92"/>
      <c r="MF765" s="92"/>
      <c r="MG765" s="92"/>
      <c r="MH765" s="92"/>
      <c r="MI765" s="92"/>
      <c r="MJ765" s="92"/>
      <c r="MK765" s="92"/>
      <c r="ML765" s="92"/>
      <c r="MM765" s="92"/>
      <c r="MN765" s="92"/>
      <c r="MO765" s="92"/>
      <c r="MP765" s="92"/>
      <c r="MQ765" s="92"/>
      <c r="MR765" s="92"/>
      <c r="MS765" s="92"/>
      <c r="MT765" s="92"/>
      <c r="MU765" s="92"/>
      <c r="MV765" s="92"/>
      <c r="MW765" s="92"/>
      <c r="MX765" s="92"/>
      <c r="MY765" s="92"/>
      <c r="MZ765" s="92"/>
      <c r="NA765" s="92"/>
      <c r="NB765" s="92"/>
      <c r="NC765" s="92"/>
      <c r="ND765" s="92"/>
      <c r="NE765" s="92"/>
      <c r="NF765" s="92"/>
      <c r="NG765" s="92"/>
      <c r="NH765" s="92"/>
      <c r="NI765" s="92"/>
      <c r="NJ765" s="92"/>
      <c r="NK765" s="92"/>
      <c r="NL765" s="92"/>
      <c r="NM765" s="92"/>
      <c r="NN765" s="92"/>
      <c r="NO765" s="92"/>
      <c r="NP765" s="92"/>
      <c r="NQ765" s="92"/>
      <c r="NR765" s="92"/>
      <c r="NS765" s="92"/>
      <c r="NT765" s="92"/>
      <c r="NU765" s="92"/>
      <c r="NV765" s="92"/>
      <c r="NW765" s="92"/>
      <c r="NX765" s="92"/>
      <c r="NY765" s="92"/>
      <c r="NZ765" s="92"/>
      <c r="OA765" s="92"/>
      <c r="OB765" s="92"/>
      <c r="OC765" s="92"/>
      <c r="OD765" s="92"/>
      <c r="OE765" s="92"/>
      <c r="OF765" s="92"/>
      <c r="OG765" s="92"/>
      <c r="OH765" s="92"/>
      <c r="OI765" s="92"/>
      <c r="OJ765" s="92"/>
      <c r="OK765" s="92"/>
      <c r="OL765" s="92"/>
      <c r="OM765" s="92"/>
      <c r="ON765" s="121"/>
    </row>
    <row r="766" spans="1:404" ht="30" hidden="1" customHeight="1">
      <c r="A766" s="312" t="s">
        <v>1161</v>
      </c>
      <c r="B766" s="313"/>
      <c r="C766" s="312"/>
      <c r="D766" s="331"/>
      <c r="E766" s="331"/>
      <c r="F766" s="331"/>
      <c r="G766" s="312"/>
      <c r="H766" s="143"/>
      <c r="I766" s="144"/>
      <c r="J766" s="144"/>
      <c r="K766" s="143"/>
      <c r="L766" s="143"/>
      <c r="M766" s="143"/>
      <c r="N766" s="143"/>
      <c r="O766" s="143"/>
      <c r="P766" s="145"/>
      <c r="Q766" s="92" t="s">
        <v>122</v>
      </c>
      <c r="R766" s="92" t="s">
        <v>122</v>
      </c>
      <c r="S766" s="92" t="s">
        <v>122</v>
      </c>
      <c r="T766" s="92" t="s">
        <v>122</v>
      </c>
      <c r="U766" s="92" t="s">
        <v>122</v>
      </c>
      <c r="V766" s="92" t="s">
        <v>122</v>
      </c>
      <c r="W766" s="92" t="s">
        <v>122</v>
      </c>
      <c r="X766" s="92" t="s">
        <v>122</v>
      </c>
      <c r="Y766" s="92" t="s">
        <v>122</v>
      </c>
      <c r="Z766" s="92" t="s">
        <v>122</v>
      </c>
      <c r="AA766" s="92" t="s">
        <v>122</v>
      </c>
      <c r="AB766" s="122">
        <f>COUNTIF(AB$10:AB$205,"HĐH")+COUNTIF(AB$10:AB$205,"HĐH/HĐC")</f>
        <v>1</v>
      </c>
      <c r="AC766" s="122">
        <f t="shared" ref="AC766:AD766" si="2629">COUNTIF(AC$10:AC$205,"HĐH")+COUNTIF(AC$10:AC$205,"HĐH/HĐC")</f>
        <v>1</v>
      </c>
      <c r="AD766" s="122">
        <f t="shared" si="2629"/>
        <v>1</v>
      </c>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181">
        <f>COUNTIF(BG$10:BG$205,"HĐH")+COUNTIF(BG$10:BG$205,"HĐH/HĐC")</f>
        <v>1</v>
      </c>
      <c r="BH766" s="181">
        <f t="shared" ref="BH766:BI766" si="2630">COUNTIF(BH$10:BH$205,"HĐH")+COUNTIF(BH$10:BH$205,"HĐH/HĐC")</f>
        <v>1</v>
      </c>
      <c r="BI766" s="181">
        <f t="shared" si="2630"/>
        <v>1</v>
      </c>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188">
        <f>COUNTIF(CM$10:CM$205,"HĐH")+COUNTIF(CM$10:CM$205,"HĐH/HĐC")</f>
        <v>2</v>
      </c>
      <c r="CN766" s="188">
        <f t="shared" ref="CN766:CO766" si="2631">COUNTIF(CN$10:CN$205,"HĐH")+COUNTIF(CN$10:CN$205,"HĐH/HĐC")</f>
        <v>1</v>
      </c>
      <c r="CO766" s="188">
        <f t="shared" si="2631"/>
        <v>1</v>
      </c>
      <c r="CP766" s="92"/>
      <c r="CQ766" s="92"/>
      <c r="CR766" s="92"/>
      <c r="CS766" s="92"/>
      <c r="CT766" s="92"/>
      <c r="CU766" s="92"/>
      <c r="CV766" s="92"/>
      <c r="CW766" s="92"/>
      <c r="CX766" s="92"/>
      <c r="DH766" s="92"/>
      <c r="DR766" s="202">
        <f>COUNTIF(DR$10:DR$205,"HĐH")+COUNTIF(DR$10:DR$205,"HĐH/HĐC")</f>
        <v>1</v>
      </c>
      <c r="DS766" s="202">
        <f t="shared" ref="DS766:DV766" si="2632">COUNTIF(DS$10:DS$205,"HĐH")+COUNTIF(DS$10:DS$205,"HĐH/HĐC")</f>
        <v>1</v>
      </c>
      <c r="DT766" s="202">
        <f t="shared" si="2632"/>
        <v>1</v>
      </c>
      <c r="DU766" s="202">
        <f>COUNTIF(DU$10:DU$205,"HĐH")+COUNTIF(DU$10:DU$205,"HĐH/HĐC")</f>
        <v>1</v>
      </c>
      <c r="DV766" s="202">
        <f t="shared" si="2632"/>
        <v>1</v>
      </c>
      <c r="DW766" s="92"/>
      <c r="DX766" s="92"/>
      <c r="DY766" s="92"/>
      <c r="DZ766" s="92"/>
      <c r="EA766" s="92"/>
      <c r="EB766" s="92"/>
      <c r="EC766" s="92"/>
      <c r="ED766" s="92"/>
      <c r="EE766" s="92"/>
      <c r="EF766" s="92"/>
      <c r="EG766" s="92"/>
      <c r="EH766" s="92"/>
      <c r="EI766" s="92"/>
      <c r="EJ766" s="92"/>
      <c r="EK766" s="92"/>
      <c r="EL766" s="92"/>
      <c r="EM766" s="92"/>
      <c r="EN766" s="92"/>
      <c r="EO766" s="92"/>
      <c r="EY766" s="210">
        <f>COUNTIF(EY$10:EY$205,"HĐH")+COUNTIF(EY$10:EY$205,"HĐH/HĐC")</f>
        <v>1</v>
      </c>
      <c r="EZ766" s="210">
        <f t="shared" ref="EZ766:FA766" si="2633">COUNTIF(EZ$10:EZ$205,"HĐH")+COUNTIF(EZ$10:EZ$205,"HĐH/HĐC")</f>
        <v>1</v>
      </c>
      <c r="FA766" s="210">
        <f t="shared" si="2633"/>
        <v>1</v>
      </c>
      <c r="FB766" s="92"/>
      <c r="FC766" s="92"/>
      <c r="FD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218">
        <f>COUNTIF(GD$10:GD$205,"HĐH")+COUNTIF(GD$10:GD$205,"HĐH/HĐC")</f>
        <v>1</v>
      </c>
      <c r="GE766" s="218">
        <f t="shared" ref="GE766" si="2634">COUNTIF(GE$10:GE$205,"HĐH")+COUNTIF(GE$10:GE$205,"HĐH/HĐC")</f>
        <v>1</v>
      </c>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232">
        <f>COUNTIF(HI$10:HI$205,"HĐH")+COUNTIF(HI$10:HI$205,"HĐH/HĐC")</f>
        <v>1</v>
      </c>
      <c r="HJ766" s="232">
        <f t="shared" ref="HJ766:HM766" si="2635">COUNTIF(HJ$10:HJ$205,"HĐH")+COUNTIF(HJ$10:HJ$205,"HĐH/HĐC")</f>
        <v>1</v>
      </c>
      <c r="HK766" s="232">
        <f t="shared" si="2635"/>
        <v>1</v>
      </c>
      <c r="HL766" s="232">
        <f t="shared" si="2635"/>
        <v>1</v>
      </c>
      <c r="HM766" s="232">
        <f t="shared" si="2635"/>
        <v>1</v>
      </c>
      <c r="HN766" s="92"/>
      <c r="HO766" s="92"/>
      <c r="HP766" s="92"/>
      <c r="HQ766" s="92"/>
      <c r="HR766" s="92"/>
      <c r="HS766" s="92"/>
      <c r="HT766" s="92"/>
      <c r="HU766" s="92"/>
      <c r="HV766" s="92"/>
      <c r="HW766" s="92"/>
      <c r="HX766" s="92"/>
      <c r="HY766" s="92"/>
      <c r="HZ766" s="92"/>
      <c r="IA766" s="92"/>
      <c r="IB766" s="92"/>
      <c r="IC766" s="92"/>
      <c r="ID766" s="92"/>
      <c r="IE766" s="92"/>
      <c r="IF766" s="92"/>
      <c r="IG766" s="92"/>
      <c r="IH766" s="92"/>
      <c r="II766" s="92"/>
      <c r="IJ766" s="92"/>
      <c r="IK766" s="92"/>
      <c r="IL766" s="92"/>
      <c r="IM766" s="92"/>
      <c r="IN766" s="92"/>
      <c r="IO766" s="92"/>
      <c r="IP766" s="92"/>
      <c r="IQ766" s="92"/>
      <c r="IR766" s="92"/>
      <c r="IS766" s="92"/>
      <c r="IT766" s="92"/>
      <c r="IU766" s="92"/>
      <c r="IV766" s="92"/>
      <c r="IW766" s="92"/>
      <c r="IX766" s="92"/>
      <c r="IY766" s="92"/>
      <c r="IZ766" s="92"/>
      <c r="JA766" s="92"/>
      <c r="JB766" s="92"/>
      <c r="JC766" s="92"/>
      <c r="JD766" s="92"/>
      <c r="JE766" s="92"/>
      <c r="JF766" s="92"/>
      <c r="JG766" s="92"/>
      <c r="JH766" s="92"/>
      <c r="JI766" s="92"/>
      <c r="JJ766" s="92"/>
      <c r="JK766" s="92"/>
      <c r="JL766" s="92"/>
      <c r="JM766" s="92"/>
      <c r="JN766" s="92"/>
      <c r="JO766" s="92"/>
      <c r="JP766" s="92"/>
      <c r="JQ766" s="92"/>
      <c r="JR766" s="92"/>
      <c r="JS766" s="92"/>
      <c r="JT766" s="92"/>
      <c r="JU766" s="92"/>
      <c r="JV766" s="92"/>
      <c r="JW766" s="92"/>
      <c r="JX766" s="92"/>
      <c r="JY766" s="92"/>
      <c r="JZ766" s="92"/>
      <c r="KA766" s="92"/>
      <c r="KB766" s="92"/>
      <c r="KC766" s="92"/>
      <c r="KD766" s="92"/>
      <c r="KE766" s="92"/>
      <c r="KF766" s="92"/>
      <c r="KG766" s="92"/>
      <c r="KH766" s="92"/>
      <c r="KI766" s="92"/>
      <c r="KJ766" s="92"/>
      <c r="KK766" s="92"/>
      <c r="KL766" s="92"/>
      <c r="KM766" s="92"/>
      <c r="KN766" s="92"/>
      <c r="KO766" s="92"/>
      <c r="KP766" s="92"/>
      <c r="KQ766" s="92"/>
      <c r="KR766" s="92"/>
      <c r="KS766" s="92"/>
      <c r="KT766" s="92"/>
      <c r="KU766" s="92"/>
      <c r="KV766" s="92"/>
      <c r="KW766" s="92"/>
      <c r="KX766" s="92"/>
      <c r="KY766" s="92"/>
      <c r="KZ766" s="92"/>
      <c r="LA766" s="92"/>
      <c r="LB766" s="92"/>
      <c r="LC766" s="92"/>
      <c r="LD766" s="92"/>
      <c r="LE766" s="92"/>
      <c r="LF766" s="92"/>
      <c r="LG766" s="92"/>
      <c r="LH766" s="92"/>
      <c r="LI766" s="92"/>
      <c r="LJ766" s="92"/>
      <c r="LK766" s="92"/>
      <c r="LL766" s="92"/>
      <c r="LM766" s="92"/>
      <c r="LN766" s="92"/>
      <c r="LO766" s="92"/>
      <c r="LP766" s="92"/>
      <c r="LQ766" s="92"/>
      <c r="LR766" s="92"/>
      <c r="LS766" s="92"/>
      <c r="LT766" s="92"/>
      <c r="LU766" s="92"/>
      <c r="LV766" s="92"/>
      <c r="LW766" s="92"/>
      <c r="LX766" s="92"/>
      <c r="LY766" s="92"/>
      <c r="LZ766" s="92"/>
      <c r="MA766" s="92"/>
      <c r="MB766" s="92"/>
      <c r="MC766" s="92"/>
      <c r="MD766" s="92"/>
      <c r="ME766" s="92"/>
      <c r="MF766" s="92"/>
      <c r="MG766" s="92"/>
      <c r="MH766" s="92"/>
      <c r="MI766" s="92"/>
      <c r="MJ766" s="92"/>
      <c r="MK766" s="92"/>
      <c r="ML766" s="92"/>
      <c r="MM766" s="92"/>
      <c r="MN766" s="92"/>
      <c r="MO766" s="92"/>
      <c r="MP766" s="92"/>
      <c r="MQ766" s="92"/>
      <c r="MR766" s="92"/>
      <c r="MS766" s="92"/>
      <c r="MT766" s="92"/>
      <c r="MU766" s="92"/>
      <c r="MV766" s="92"/>
      <c r="MW766" s="92"/>
      <c r="MX766" s="92"/>
      <c r="MY766" s="92"/>
      <c r="MZ766" s="92"/>
      <c r="NA766" s="92"/>
      <c r="NB766" s="92"/>
      <c r="NC766" s="92"/>
      <c r="ND766" s="92"/>
      <c r="NE766" s="92"/>
      <c r="NF766" s="92"/>
      <c r="NG766" s="92"/>
      <c r="NH766" s="92"/>
      <c r="NI766" s="92"/>
      <c r="NJ766" s="92"/>
      <c r="NK766" s="92"/>
      <c r="NL766" s="92"/>
      <c r="NM766" s="92"/>
      <c r="NN766" s="92"/>
      <c r="NO766" s="92"/>
      <c r="NP766" s="92"/>
      <c r="NQ766" s="92"/>
      <c r="NR766" s="92"/>
      <c r="NS766" s="92"/>
      <c r="NT766" s="92"/>
      <c r="NU766" s="92"/>
      <c r="NV766" s="92"/>
      <c r="NW766" s="92"/>
      <c r="NX766" s="92"/>
      <c r="NY766" s="92"/>
      <c r="NZ766" s="92"/>
      <c r="OA766" s="92"/>
      <c r="OB766" s="92"/>
      <c r="OC766" s="92"/>
      <c r="OD766" s="92"/>
      <c r="OE766" s="92"/>
      <c r="OF766" s="92"/>
      <c r="OG766" s="92"/>
      <c r="OH766" s="92"/>
      <c r="OI766" s="92"/>
      <c r="OJ766" s="92"/>
      <c r="OK766" s="92"/>
      <c r="OL766" s="92"/>
      <c r="OM766" s="92"/>
      <c r="ON766" s="121"/>
    </row>
    <row r="767" spans="1:404" ht="30" hidden="1" customHeight="1">
      <c r="A767" s="312" t="s">
        <v>1162</v>
      </c>
      <c r="B767" s="313"/>
      <c r="C767" s="312"/>
      <c r="D767" s="312"/>
      <c r="E767" s="312"/>
      <c r="F767" s="312"/>
      <c r="G767" s="312"/>
      <c r="H767" s="143"/>
      <c r="I767" s="144"/>
      <c r="J767" s="144"/>
      <c r="K767" s="143"/>
      <c r="L767" s="143"/>
      <c r="M767" s="143"/>
      <c r="N767" s="143"/>
      <c r="O767" s="143"/>
      <c r="P767" s="145"/>
      <c r="Q767" s="92" t="s">
        <v>122</v>
      </c>
      <c r="R767" s="92" t="s">
        <v>122</v>
      </c>
      <c r="S767" s="92" t="s">
        <v>122</v>
      </c>
      <c r="T767" s="92" t="s">
        <v>122</v>
      </c>
      <c r="U767" s="92" t="s">
        <v>122</v>
      </c>
      <c r="V767" s="92" t="s">
        <v>122</v>
      </c>
      <c r="W767" s="92" t="s">
        <v>122</v>
      </c>
      <c r="X767" s="92" t="s">
        <v>122</v>
      </c>
      <c r="Y767" s="92" t="s">
        <v>122</v>
      </c>
      <c r="Z767" s="92" t="s">
        <v>122</v>
      </c>
      <c r="AA767" s="92" t="s">
        <v>122</v>
      </c>
      <c r="AB767" s="30">
        <f>COUNTIF(AB$207:AB$379,"HĐH")+COUNTIF(AB$207:AB$379,"HĐH/HĐC")</f>
        <v>1</v>
      </c>
      <c r="AC767" s="30">
        <f>COUNTIF(AC$207:AC$379,"HĐH")+COUNTIF(AC$207:AC$379,"HĐH/HĐC")</f>
        <v>1</v>
      </c>
      <c r="AD767" s="30">
        <f>COUNTIF(AD$207:AD$379,"HĐH")+COUNTIF(AD$207:AD$379,"HĐH/HĐC")</f>
        <v>1</v>
      </c>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30">
        <f>COUNTIF(BG$207:BG$380,"HĐH")+COUNTIF(BG$207:BG$380,"HĐH/HĐC")</f>
        <v>1</v>
      </c>
      <c r="BH767" s="30">
        <f>COUNTIF(BH$207:BH$380,"HĐH")+COUNTIF(BH$207:BH$380,"HĐH/HĐC")</f>
        <v>1</v>
      </c>
      <c r="BI767" s="30">
        <f>COUNTIF(BI$207:BI$380,"HĐH")+COUNTIF(BI$207:BI$380,"HĐH/HĐC")</f>
        <v>1</v>
      </c>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30">
        <f>COUNTIF(CM$207:CM$378,"HĐH")+COUNTIF(CM$207:CM$378,"HĐH/HĐC")</f>
        <v>1</v>
      </c>
      <c r="CN767" s="30">
        <f>COUNTIF(CN$207:CN$378,"HĐH")+COUNTIF(CN$207:CN$378,"HĐH/HĐC")</f>
        <v>1</v>
      </c>
      <c r="CO767" s="30">
        <f>COUNTIF(CO$207:CO$378,"HĐH")+COUNTIF(CO$207:CO$378,"HĐH/HĐC")</f>
        <v>1</v>
      </c>
      <c r="CP767" s="92"/>
      <c r="CQ767" s="92"/>
      <c r="CR767" s="92"/>
      <c r="CS767" s="92"/>
      <c r="CT767" s="92"/>
      <c r="CU767" s="92"/>
      <c r="CV767" s="92"/>
      <c r="CW767" s="92"/>
      <c r="CX767" s="92"/>
      <c r="DH767" s="92"/>
      <c r="DR767" s="30">
        <f>COUNTIF(DR$207:DR$378,"HĐH")+COUNTIF(DR$207:DR$378,"HĐH/HĐC")</f>
        <v>0</v>
      </c>
      <c r="DS767" s="30">
        <f>COUNTIF(DS$207:DS$378,"HĐH")+COUNTIF(DS$207:DS$378,"HĐH/HĐC")</f>
        <v>1</v>
      </c>
      <c r="DT767" s="30">
        <f>COUNTIF(DT$207:DT$378,"HĐH")+COUNTIF(DT$207:DT$378,"HĐH/HĐC")</f>
        <v>2</v>
      </c>
      <c r="DU767" s="30">
        <f>COUNTIF(DU$207:DU$378,"HĐH")+COUNTIF(DU$207:DU$378,"HĐH/HĐC")</f>
        <v>1</v>
      </c>
      <c r="DV767" s="30">
        <f>COUNTIF(DV$207:DV$378,"HĐH")+COUNTIF(DV$207:DV$378,"HĐH/HĐC")</f>
        <v>1</v>
      </c>
      <c r="DW767" s="92"/>
      <c r="DX767" s="92"/>
      <c r="DY767" s="92"/>
      <c r="DZ767" s="92"/>
      <c r="EA767" s="92"/>
      <c r="EB767" s="92"/>
      <c r="EC767" s="92"/>
      <c r="ED767" s="92"/>
      <c r="EE767" s="92"/>
      <c r="EF767" s="92"/>
      <c r="EG767" s="92"/>
      <c r="EH767" s="92"/>
      <c r="EI767" s="92"/>
      <c r="EJ767" s="92"/>
      <c r="EK767" s="92"/>
      <c r="EL767" s="92"/>
      <c r="EM767" s="92"/>
      <c r="EN767" s="92"/>
      <c r="EO767" s="92"/>
      <c r="EY767" s="30">
        <f>COUNTIF(EY$207:EY$378,"HĐH")+COUNTIF(EY$207:EY$378,"HĐH/HĐC")</f>
        <v>1</v>
      </c>
      <c r="EZ767" s="30">
        <f>COUNTIF(EZ$207:EZ$378,"HĐH")+COUNTIF(EZ$207:EZ$378,"HĐH/HĐC")</f>
        <v>1</v>
      </c>
      <c r="FA767" s="30">
        <f>COUNTIF(FA$207:FA$378,"HĐH")+COUNTIF(FA$207:FA$378,"HĐH/HĐC")</f>
        <v>2</v>
      </c>
      <c r="FB767" s="92"/>
      <c r="FC767" s="92"/>
      <c r="FD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30">
        <f>COUNTIF(GD$207:GD$378,"HĐH")+COUNTIF(GD$207:GD$378,"HĐH/HĐC")</f>
        <v>1</v>
      </c>
      <c r="GE767" s="30">
        <f>COUNTIF(GE$207:GE$378,"HĐH")+COUNTIF(GE$207:GE$378,"HĐH/HĐC")</f>
        <v>1</v>
      </c>
      <c r="GF767" s="92"/>
      <c r="GG767" s="92"/>
      <c r="GH767" s="92"/>
      <c r="GI767" s="92"/>
      <c r="GJ767" s="92"/>
      <c r="GK767" s="92"/>
      <c r="GL767" s="92"/>
      <c r="GM767" s="92"/>
      <c r="GN767" s="92"/>
      <c r="GO767" s="92"/>
      <c r="GP767" s="92"/>
      <c r="GQ767" s="92"/>
      <c r="GR767" s="92"/>
      <c r="GS767" s="92"/>
      <c r="GT767" s="92"/>
      <c r="GU767" s="92"/>
      <c r="GV767" s="92"/>
      <c r="GW767" s="92"/>
      <c r="GX767" s="92"/>
      <c r="GY767" s="92"/>
      <c r="GZ767" s="92"/>
      <c r="HA767" s="92"/>
      <c r="HB767" s="92"/>
      <c r="HC767" s="92"/>
      <c r="HD767" s="92"/>
      <c r="HE767" s="92"/>
      <c r="HF767" s="92"/>
      <c r="HG767" s="92"/>
      <c r="HH767" s="92"/>
      <c r="HI767" s="30">
        <f>COUNTIF(HI$207:HI$378,"HĐH")+COUNTIF(HI$207:HI$378,"HĐH/HĐC")</f>
        <v>1</v>
      </c>
      <c r="HJ767" s="30">
        <f t="shared" ref="HJ767:HM767" si="2636">COUNTIF(HJ$207:HJ$378,"HĐH")+COUNTIF(HJ$207:HJ$378,"HĐH/HĐC")</f>
        <v>1</v>
      </c>
      <c r="HK767" s="30">
        <f t="shared" si="2636"/>
        <v>1</v>
      </c>
      <c r="HL767" s="30">
        <f t="shared" si="2636"/>
        <v>1</v>
      </c>
      <c r="HM767" s="30">
        <f t="shared" si="2636"/>
        <v>1</v>
      </c>
      <c r="HN767" s="92"/>
      <c r="HO767" s="92"/>
      <c r="HP767" s="92"/>
      <c r="HQ767" s="92"/>
      <c r="HR767" s="92"/>
      <c r="HS767" s="92"/>
      <c r="HT767" s="92"/>
      <c r="HU767" s="92"/>
      <c r="HV767" s="92"/>
      <c r="HW767" s="92"/>
      <c r="HX767" s="92"/>
      <c r="HY767" s="92"/>
      <c r="HZ767" s="92"/>
      <c r="IA767" s="92"/>
      <c r="IB767" s="92"/>
      <c r="IC767" s="92"/>
      <c r="ID767" s="92"/>
      <c r="IE767" s="92"/>
      <c r="IF767" s="92"/>
      <c r="IG767" s="92"/>
      <c r="IH767" s="92"/>
      <c r="II767" s="92"/>
      <c r="IJ767" s="92"/>
      <c r="IK767" s="92"/>
      <c r="IL767" s="92"/>
      <c r="IM767" s="92"/>
      <c r="IN767" s="92"/>
      <c r="IO767" s="92"/>
      <c r="IP767" s="92"/>
      <c r="IQ767" s="92"/>
      <c r="IR767" s="92"/>
      <c r="IS767" s="92"/>
      <c r="IT767" s="92"/>
      <c r="IU767" s="92"/>
      <c r="IV767" s="92"/>
      <c r="IW767" s="92"/>
      <c r="IX767" s="92"/>
      <c r="IY767" s="92"/>
      <c r="IZ767" s="92"/>
      <c r="JA767" s="92"/>
      <c r="JB767" s="92"/>
      <c r="JC767" s="92"/>
      <c r="JD767" s="92"/>
      <c r="JE767" s="92"/>
      <c r="JF767" s="92"/>
      <c r="JG767" s="92"/>
      <c r="JH767" s="92"/>
      <c r="JI767" s="92"/>
      <c r="JJ767" s="92"/>
      <c r="JK767" s="92"/>
      <c r="JL767" s="92"/>
      <c r="JM767" s="92"/>
      <c r="JN767" s="92"/>
      <c r="JO767" s="92"/>
      <c r="JP767" s="92"/>
      <c r="JQ767" s="92"/>
      <c r="JR767" s="92"/>
      <c r="JS767" s="92"/>
      <c r="JT767" s="92"/>
      <c r="JU767" s="92"/>
      <c r="JV767" s="92"/>
      <c r="JW767" s="92"/>
      <c r="JX767" s="92"/>
      <c r="JY767" s="92"/>
      <c r="JZ767" s="92"/>
      <c r="KA767" s="92"/>
      <c r="KB767" s="92"/>
      <c r="KC767" s="92"/>
      <c r="KD767" s="92"/>
      <c r="KE767" s="92"/>
      <c r="KF767" s="92"/>
      <c r="KG767" s="92"/>
      <c r="KH767" s="92"/>
      <c r="KI767" s="92"/>
      <c r="KJ767" s="92"/>
      <c r="KK767" s="92"/>
      <c r="KL767" s="92"/>
      <c r="KM767" s="92"/>
      <c r="KN767" s="92"/>
      <c r="KO767" s="92"/>
      <c r="KP767" s="92"/>
      <c r="KQ767" s="92"/>
      <c r="KR767" s="92"/>
      <c r="KS767" s="92"/>
      <c r="KT767" s="92"/>
      <c r="KU767" s="92"/>
      <c r="KV767" s="92"/>
      <c r="KW767" s="92"/>
      <c r="KX767" s="92"/>
      <c r="KY767" s="92"/>
      <c r="KZ767" s="92"/>
      <c r="LA767" s="92"/>
      <c r="LB767" s="92"/>
      <c r="LC767" s="92"/>
      <c r="LD767" s="92"/>
      <c r="LE767" s="92"/>
      <c r="LF767" s="92"/>
      <c r="LG767" s="92"/>
      <c r="LH767" s="92"/>
      <c r="LI767" s="92"/>
      <c r="LJ767" s="92"/>
      <c r="LK767" s="92"/>
      <c r="LL767" s="92"/>
      <c r="LM767" s="92"/>
      <c r="LN767" s="92"/>
      <c r="LO767" s="92"/>
      <c r="LP767" s="92"/>
      <c r="LQ767" s="92"/>
      <c r="LR767" s="92"/>
      <c r="LS767" s="92"/>
      <c r="LT767" s="92"/>
      <c r="LU767" s="92"/>
      <c r="LV767" s="92"/>
      <c r="LW767" s="92"/>
      <c r="LX767" s="92"/>
      <c r="LY767" s="92"/>
      <c r="LZ767" s="92"/>
      <c r="MA767" s="92"/>
      <c r="MB767" s="92"/>
      <c r="MC767" s="92"/>
      <c r="MD767" s="92"/>
      <c r="ME767" s="92"/>
      <c r="MF767" s="92"/>
      <c r="MG767" s="92"/>
      <c r="MH767" s="92"/>
      <c r="MI767" s="92"/>
      <c r="MJ767" s="92"/>
      <c r="MK767" s="92"/>
      <c r="ML767" s="92"/>
      <c r="MM767" s="92"/>
      <c r="MN767" s="92"/>
      <c r="MO767" s="92"/>
      <c r="MP767" s="92"/>
      <c r="MQ767" s="92"/>
      <c r="MR767" s="92"/>
      <c r="MS767" s="92"/>
      <c r="MT767" s="92"/>
      <c r="MU767" s="92"/>
      <c r="MV767" s="92"/>
      <c r="MW767" s="92"/>
      <c r="MX767" s="92"/>
      <c r="MY767" s="92"/>
      <c r="MZ767" s="92"/>
      <c r="NA767" s="92"/>
      <c r="NB767" s="92"/>
      <c r="NC767" s="92"/>
      <c r="ND767" s="92"/>
      <c r="NE767" s="92"/>
      <c r="NF767" s="92"/>
      <c r="NG767" s="92"/>
      <c r="NH767" s="92"/>
      <c r="NI767" s="92"/>
      <c r="NJ767" s="92"/>
      <c r="NK767" s="92"/>
      <c r="NL767" s="92"/>
      <c r="NM767" s="92"/>
      <c r="NN767" s="92"/>
      <c r="NO767" s="92"/>
      <c r="NP767" s="92"/>
      <c r="NQ767" s="92"/>
      <c r="NR767" s="92"/>
      <c r="NS767" s="92"/>
      <c r="NT767" s="92"/>
      <c r="NU767" s="92"/>
      <c r="NV767" s="92"/>
      <c r="NW767" s="92"/>
      <c r="NX767" s="92"/>
      <c r="NY767" s="92"/>
      <c r="NZ767" s="92"/>
      <c r="OA767" s="92"/>
      <c r="OB767" s="92"/>
      <c r="OC767" s="92"/>
      <c r="OD767" s="92"/>
      <c r="OE767" s="92"/>
      <c r="OF767" s="92"/>
      <c r="OG767" s="92"/>
      <c r="OH767" s="92"/>
      <c r="OI767" s="92"/>
      <c r="OJ767" s="92"/>
      <c r="OK767" s="92"/>
      <c r="OL767" s="92"/>
      <c r="OM767" s="92"/>
      <c r="ON767" s="121"/>
    </row>
    <row r="768" spans="1:404" ht="30" hidden="1" customHeight="1">
      <c r="A768" s="312" t="s">
        <v>1163</v>
      </c>
      <c r="B768" s="313"/>
      <c r="C768" s="312"/>
      <c r="D768" s="312"/>
      <c r="E768" s="312"/>
      <c r="F768" s="312"/>
      <c r="G768" s="312"/>
      <c r="H768" s="143"/>
      <c r="I768" s="144"/>
      <c r="J768" s="144"/>
      <c r="K768" s="143"/>
      <c r="L768" s="143"/>
      <c r="M768" s="143"/>
      <c r="N768" s="143"/>
      <c r="O768" s="143"/>
      <c r="P768" s="145"/>
      <c r="Q768" s="92" t="s">
        <v>122</v>
      </c>
      <c r="R768" s="92" t="s">
        <v>122</v>
      </c>
      <c r="S768" s="92" t="s">
        <v>122</v>
      </c>
      <c r="T768" s="92" t="s">
        <v>122</v>
      </c>
      <c r="U768" s="92" t="s">
        <v>122</v>
      </c>
      <c r="V768" s="92" t="s">
        <v>122</v>
      </c>
      <c r="W768" s="92" t="s">
        <v>122</v>
      </c>
      <c r="X768" s="92" t="s">
        <v>122</v>
      </c>
      <c r="Y768" s="92" t="s">
        <v>122</v>
      </c>
      <c r="Z768" s="92" t="s">
        <v>122</v>
      </c>
      <c r="AA768" s="92" t="s">
        <v>122</v>
      </c>
      <c r="AB768" s="122">
        <f>COUNTIF(AB$381:AB$533,"HĐH")+COUNTIF(AB$381:AB$533,"HĐH/HĐC")</f>
        <v>1</v>
      </c>
      <c r="AC768" s="122">
        <f>COUNTIF(AC$381:AC$533,"HĐH")+COUNTIF(AC$381:AC$533,"HĐH/HĐC")</f>
        <v>1</v>
      </c>
      <c r="AD768" s="122">
        <f>COUNTIF(AD$381:AD$533,"HĐH")+COUNTIF(AD$381:AD$533,"HĐH/HĐC")</f>
        <v>1</v>
      </c>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181">
        <f>COUNTIF(BG$381:BG$533,"HĐH")+COUNTIF(BG$381:BG$533,"HĐH/HĐC")</f>
        <v>1</v>
      </c>
      <c r="BH768" s="181">
        <f>COUNTIF(BH$381:BH$533,"HĐH")+COUNTIF(BH$381:BH$533,"HĐH/HĐC")</f>
        <v>1</v>
      </c>
      <c r="BI768" s="181">
        <f>COUNTIF(BI$381:BI$533,"HĐH")+COUNTIF(BI$381:BI$533,"HĐH/HĐC")</f>
        <v>1</v>
      </c>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188">
        <f>COUNTIF(CM$380:CM$532,"HĐH")+COUNTIF(CM$380:CM$532,"HĐH/HĐC")</f>
        <v>2</v>
      </c>
      <c r="CN768" s="188">
        <f>COUNTIF(CN$380:CN$532,"HĐH")+COUNTIF(CN$380:CN$532,"HĐH/HĐC")</f>
        <v>1</v>
      </c>
      <c r="CO768" s="188">
        <f>COUNTIF(CO$380:CO$532,"HĐH")+COUNTIF(CO$380:CO$532,"HĐH/HĐC")</f>
        <v>1</v>
      </c>
      <c r="CP768" s="92"/>
      <c r="CQ768" s="92"/>
      <c r="CR768" s="92"/>
      <c r="CS768" s="92"/>
      <c r="CT768" s="92"/>
      <c r="CU768" s="92"/>
      <c r="CV768" s="92"/>
      <c r="CW768" s="92"/>
      <c r="CX768" s="92"/>
      <c r="DH768" s="92"/>
      <c r="DR768" s="202">
        <f>COUNTIF(DR$380:DR$532,"HĐH")+COUNTIF(DR$380:DR$532,"HĐH/HĐC")</f>
        <v>1</v>
      </c>
      <c r="DS768" s="202">
        <f>COUNTIF(DS$380:DS$532,"HĐH")+COUNTIF(DS$380:DS$532,"HĐH/HĐC")</f>
        <v>1</v>
      </c>
      <c r="DT768" s="202">
        <f>COUNTIF(DT$380:DT$532,"HĐH")+COUNTIF(DT$380:DT$532,"HĐH/HĐC")</f>
        <v>1</v>
      </c>
      <c r="DU768" s="202">
        <f>COUNTIF(DU$380:DU$532,"HĐH")+COUNTIF(DU$380:DU$532,"HĐH/HĐC")</f>
        <v>1</v>
      </c>
      <c r="DV768" s="202">
        <f>COUNTIF(DV$380:DV$532,"HĐH")+COUNTIF(DV$380:DV$532,"HĐH/HĐC")</f>
        <v>1</v>
      </c>
      <c r="DW768" s="92"/>
      <c r="DX768" s="92"/>
      <c r="DY768" s="92"/>
      <c r="DZ768" s="92"/>
      <c r="EA768" s="92"/>
      <c r="EB768" s="92"/>
      <c r="EC768" s="92"/>
      <c r="ED768" s="92"/>
      <c r="EE768" s="92"/>
      <c r="EF768" s="92"/>
      <c r="EG768" s="92"/>
      <c r="EH768" s="92"/>
      <c r="EI768" s="92"/>
      <c r="EJ768" s="92"/>
      <c r="EK768" s="92"/>
      <c r="EL768" s="92"/>
      <c r="EM768" s="92"/>
      <c r="EN768" s="92"/>
      <c r="EO768" s="92"/>
      <c r="EY768" s="210">
        <f>COUNTIF(EY$380:EY$532,"HĐH")+COUNTIF(EY$380:EY$532,"HĐH/HĐC")</f>
        <v>1</v>
      </c>
      <c r="EZ768" s="210">
        <f>COUNTIF(EZ$380:EZ$532,"HĐH")+COUNTIF(EZ$380:EZ$532,"HĐH/HĐC")</f>
        <v>1</v>
      </c>
      <c r="FA768" s="210">
        <f>COUNTIF(FA$380:FA$532,"HĐH")+COUNTIF(FA$380:FA$532,"HĐH/HĐC")</f>
        <v>1</v>
      </c>
      <c r="FB768" s="92"/>
      <c r="FC768" s="92"/>
      <c r="FD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218">
        <f>COUNTIF(GD$380:GD$532,"HĐH")+COUNTIF(GD$380:GD$532,"HĐH/HĐC")</f>
        <v>1</v>
      </c>
      <c r="GE768" s="218">
        <f>COUNTIF(GE$380:GE$532,"HĐH")+COUNTIF(GE$380:GE$532,"HĐH/HĐC")</f>
        <v>1</v>
      </c>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92"/>
      <c r="HB768" s="92"/>
      <c r="HC768" s="92"/>
      <c r="HD768" s="92"/>
      <c r="HE768" s="92"/>
      <c r="HF768" s="92"/>
      <c r="HG768" s="92"/>
      <c r="HH768" s="92"/>
      <c r="HI768" s="232">
        <f>COUNTIF(HI$380:HI$532,"HĐH")+COUNTIF(HI$380:HI$532,"HĐH/HĐC")</f>
        <v>1</v>
      </c>
      <c r="HJ768" s="232">
        <f t="shared" ref="HJ768:HM768" si="2637">COUNTIF(HJ$380:HJ$532,"HĐH")+COUNTIF(HJ$380:HJ$532,"HĐH/HĐC")</f>
        <v>1</v>
      </c>
      <c r="HK768" s="232">
        <f t="shared" si="2637"/>
        <v>1</v>
      </c>
      <c r="HL768" s="232">
        <f t="shared" si="2637"/>
        <v>1</v>
      </c>
      <c r="HM768" s="232">
        <f t="shared" si="2637"/>
        <v>1</v>
      </c>
      <c r="HN768" s="92"/>
      <c r="HO768" s="92"/>
      <c r="HP768" s="92"/>
      <c r="HQ768" s="92"/>
      <c r="HR768" s="92"/>
      <c r="HS768" s="92"/>
      <c r="HT768" s="92"/>
      <c r="HU768" s="92"/>
      <c r="HV768" s="92"/>
      <c r="HW768" s="92"/>
      <c r="HX768" s="92"/>
      <c r="HY768" s="92"/>
      <c r="HZ768" s="92"/>
      <c r="IA768" s="92"/>
      <c r="IB768" s="92"/>
      <c r="IC768" s="92"/>
      <c r="ID768" s="92"/>
      <c r="IE768" s="92"/>
      <c r="IF768" s="92"/>
      <c r="IG768" s="92"/>
      <c r="IH768" s="92"/>
      <c r="II768" s="92"/>
      <c r="IJ768" s="92"/>
      <c r="IK768" s="92"/>
      <c r="IL768" s="92"/>
      <c r="IM768" s="92"/>
      <c r="IN768" s="92"/>
      <c r="IO768" s="92"/>
      <c r="IP768" s="92"/>
      <c r="IQ768" s="92"/>
      <c r="IR768" s="92"/>
      <c r="IS768" s="92"/>
      <c r="IT768" s="92"/>
      <c r="IU768" s="92"/>
      <c r="IV768" s="92"/>
      <c r="IW768" s="92"/>
      <c r="IX768" s="92"/>
      <c r="IY768" s="92"/>
      <c r="IZ768" s="92"/>
      <c r="JA768" s="92"/>
      <c r="JB768" s="92"/>
      <c r="JC768" s="92"/>
      <c r="JD768" s="92"/>
      <c r="JE768" s="92"/>
      <c r="JF768" s="92"/>
      <c r="JG768" s="92"/>
      <c r="JH768" s="92"/>
      <c r="JI768" s="92"/>
      <c r="JJ768" s="92"/>
      <c r="JK768" s="92"/>
      <c r="JL768" s="92"/>
      <c r="JM768" s="92"/>
      <c r="JN768" s="92"/>
      <c r="JO768" s="92"/>
      <c r="JP768" s="92"/>
      <c r="JQ768" s="92"/>
      <c r="JR768" s="92"/>
      <c r="JS768" s="92"/>
      <c r="JT768" s="92"/>
      <c r="JU768" s="92"/>
      <c r="JV768" s="92"/>
      <c r="JW768" s="92"/>
      <c r="JX768" s="92"/>
      <c r="JY768" s="92"/>
      <c r="JZ768" s="92"/>
      <c r="KA768" s="92"/>
      <c r="KB768" s="92"/>
      <c r="KC768" s="92"/>
      <c r="KD768" s="92"/>
      <c r="KE768" s="92"/>
      <c r="KF768" s="92"/>
      <c r="KG768" s="92"/>
      <c r="KH768" s="92"/>
      <c r="KI768" s="92"/>
      <c r="KJ768" s="92"/>
      <c r="KK768" s="92"/>
      <c r="KL768" s="92"/>
      <c r="KM768" s="92"/>
      <c r="KN768" s="92"/>
      <c r="KO768" s="92"/>
      <c r="KP768" s="92"/>
      <c r="KQ768" s="92"/>
      <c r="KR768" s="92"/>
      <c r="KS768" s="92"/>
      <c r="KT768" s="92"/>
      <c r="KU768" s="92"/>
      <c r="KV768" s="92"/>
      <c r="KW768" s="92"/>
      <c r="KX768" s="92"/>
      <c r="KY768" s="92"/>
      <c r="KZ768" s="92"/>
      <c r="LA768" s="92"/>
      <c r="LB768" s="92"/>
      <c r="LC768" s="92"/>
      <c r="LD768" s="92"/>
      <c r="LE768" s="92"/>
      <c r="LF768" s="92"/>
      <c r="LG768" s="92"/>
      <c r="LH768" s="92"/>
      <c r="LI768" s="92"/>
      <c r="LJ768" s="92"/>
      <c r="LK768" s="92"/>
      <c r="LL768" s="92"/>
      <c r="LM768" s="92"/>
      <c r="LN768" s="92"/>
      <c r="LO768" s="92"/>
      <c r="LP768" s="92"/>
      <c r="LQ768" s="92"/>
      <c r="LR768" s="92"/>
      <c r="LS768" s="92"/>
      <c r="LT768" s="92"/>
      <c r="LU768" s="92"/>
      <c r="LV768" s="92"/>
      <c r="LW768" s="92"/>
      <c r="LX768" s="92"/>
      <c r="LY768" s="92"/>
      <c r="LZ768" s="92"/>
      <c r="MA768" s="92"/>
      <c r="MB768" s="92"/>
      <c r="MC768" s="92"/>
      <c r="MD768" s="92"/>
      <c r="ME768" s="92"/>
      <c r="MF768" s="92"/>
      <c r="MG768" s="92"/>
      <c r="MH768" s="92"/>
      <c r="MI768" s="92"/>
      <c r="MJ768" s="92"/>
      <c r="MK768" s="92"/>
      <c r="ML768" s="92"/>
      <c r="MM768" s="92"/>
      <c r="MN768" s="92"/>
      <c r="MO768" s="92"/>
      <c r="MP768" s="92"/>
      <c r="MQ768" s="92"/>
      <c r="MR768" s="92"/>
      <c r="MS768" s="92"/>
      <c r="MT768" s="92"/>
      <c r="MU768" s="92"/>
      <c r="MV768" s="92"/>
      <c r="MW768" s="92"/>
      <c r="MX768" s="92"/>
      <c r="MY768" s="92"/>
      <c r="MZ768" s="92"/>
      <c r="NA768" s="92"/>
      <c r="NB768" s="92"/>
      <c r="NC768" s="92"/>
      <c r="ND768" s="92"/>
      <c r="NE768" s="92"/>
      <c r="NF768" s="92"/>
      <c r="NG768" s="92"/>
      <c r="NH768" s="92"/>
      <c r="NI768" s="92"/>
      <c r="NJ768" s="92"/>
      <c r="NK768" s="92"/>
      <c r="NL768" s="92"/>
      <c r="NM768" s="92"/>
      <c r="NN768" s="92"/>
      <c r="NO768" s="92"/>
      <c r="NP768" s="92"/>
      <c r="NQ768" s="92"/>
      <c r="NR768" s="92"/>
      <c r="NS768" s="92"/>
      <c r="NT768" s="92"/>
      <c r="NU768" s="92"/>
      <c r="NV768" s="92"/>
      <c r="NW768" s="92"/>
      <c r="NX768" s="92"/>
      <c r="NY768" s="92"/>
      <c r="NZ768" s="92"/>
      <c r="OA768" s="92"/>
      <c r="OB768" s="92"/>
      <c r="OC768" s="92"/>
      <c r="OD768" s="92"/>
      <c r="OE768" s="92"/>
      <c r="OF768" s="92"/>
      <c r="OG768" s="92"/>
      <c r="OH768" s="92"/>
      <c r="OI768" s="92"/>
      <c r="OJ768" s="92"/>
      <c r="OK768" s="92"/>
      <c r="OL768" s="92"/>
      <c r="OM768" s="92"/>
      <c r="ON768" s="121"/>
    </row>
    <row r="769" spans="1:404" ht="30" hidden="1" customHeight="1">
      <c r="A769" s="312" t="s">
        <v>1165</v>
      </c>
      <c r="B769" s="313"/>
      <c r="C769" s="312"/>
      <c r="D769" s="312"/>
      <c r="E769" s="312"/>
      <c r="F769" s="312"/>
      <c r="G769" s="312"/>
      <c r="H769" s="143"/>
      <c r="I769" s="144"/>
      <c r="J769" s="144"/>
      <c r="K769" s="143"/>
      <c r="L769" s="143"/>
      <c r="M769" s="143"/>
      <c r="N769" s="143"/>
      <c r="O769" s="143"/>
      <c r="P769" s="145"/>
      <c r="Q769" s="92" t="s">
        <v>122</v>
      </c>
      <c r="R769" s="92" t="s">
        <v>122</v>
      </c>
      <c r="S769" s="92" t="s">
        <v>122</v>
      </c>
      <c r="T769" s="92" t="s">
        <v>122</v>
      </c>
      <c r="U769" s="92" t="s">
        <v>122</v>
      </c>
      <c r="V769" s="92" t="s">
        <v>122</v>
      </c>
      <c r="W769" s="92" t="s">
        <v>122</v>
      </c>
      <c r="X769" s="92" t="s">
        <v>122</v>
      </c>
      <c r="Y769" s="92" t="s">
        <v>122</v>
      </c>
      <c r="Z769" s="92" t="s">
        <v>122</v>
      </c>
      <c r="AA769" s="92" t="s">
        <v>122</v>
      </c>
      <c r="AB769" s="30">
        <f>COUNTIF(AB$535:AB$587,"HĐH")+COUNTIF(AB$535:AB$587,"HĐH/HĐC")</f>
        <v>1</v>
      </c>
      <c r="AC769" s="30">
        <f t="shared" ref="AC769:AD769" si="2638">COUNTIF(AC$535:AC$587,"HĐH")+COUNTIF(AC$535:AC$587,"HĐH/HĐC")</f>
        <v>0</v>
      </c>
      <c r="AD769" s="30">
        <f t="shared" si="2638"/>
        <v>1</v>
      </c>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30">
        <f>COUNTIF(BG$535:BG$587,"HĐH")+COUNTIF(BG$535:BG$587,"HĐH/HĐC")</f>
        <v>1</v>
      </c>
      <c r="BH769" s="30">
        <f t="shared" ref="BH769:BI769" si="2639">COUNTIF(BH$535:BH$587,"HĐH")+COUNTIF(BH$535:BH$587,"HĐH/HĐC")</f>
        <v>1</v>
      </c>
      <c r="BI769" s="30">
        <f t="shared" si="2639"/>
        <v>1</v>
      </c>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30">
        <f>COUNTIF(CM$534:CM$586,"HĐH")+COUNTIF(CM$534:CM$586,"HĐH/HĐC")</f>
        <v>2</v>
      </c>
      <c r="CN769" s="30">
        <f t="shared" ref="CN769:CO769" si="2640">COUNTIF(CN$534:CN$586,"HĐH")+COUNTIF(CN$534:CN$586,"HĐH/HĐC")</f>
        <v>1</v>
      </c>
      <c r="CO769" s="30">
        <f t="shared" si="2640"/>
        <v>0</v>
      </c>
      <c r="CP769" s="92"/>
      <c r="CQ769" s="92"/>
      <c r="CR769" s="92"/>
      <c r="CS769" s="92"/>
      <c r="CT769" s="92"/>
      <c r="CU769" s="92"/>
      <c r="CV769" s="92"/>
      <c r="CW769" s="92"/>
      <c r="CX769" s="92"/>
      <c r="DH769" s="92"/>
      <c r="DR769" s="30">
        <f>COUNTIF(DR$534:DR$586,"HĐH")+COUNTIF(DR$534:DR$586,"HĐH/HĐC")</f>
        <v>1</v>
      </c>
      <c r="DS769" s="30">
        <f t="shared" ref="DS769:DV769" si="2641">COUNTIF(DS$534:DS$586,"HĐH")+COUNTIF(DS$534:DS$586,"HĐH/HĐC")</f>
        <v>0</v>
      </c>
      <c r="DT769" s="30">
        <f t="shared" si="2641"/>
        <v>0</v>
      </c>
      <c r="DU769" s="30">
        <f>COUNTIF(DU$534:DU$586,"HĐH")+COUNTIF(DU$534:DU$586,"HĐH/HĐC")</f>
        <v>0</v>
      </c>
      <c r="DV769" s="30">
        <f t="shared" si="2641"/>
        <v>1</v>
      </c>
      <c r="DW769" s="92"/>
      <c r="DX769" s="92"/>
      <c r="DY769" s="92"/>
      <c r="DZ769" s="92"/>
      <c r="EA769" s="92"/>
      <c r="EB769" s="92"/>
      <c r="EC769" s="92"/>
      <c r="ED769" s="92"/>
      <c r="EE769" s="92"/>
      <c r="EF769" s="92"/>
      <c r="EG769" s="92"/>
      <c r="EH769" s="92"/>
      <c r="EI769" s="92"/>
      <c r="EJ769" s="92"/>
      <c r="EK769" s="92"/>
      <c r="EL769" s="92"/>
      <c r="EM769" s="92"/>
      <c r="EN769" s="92"/>
      <c r="EO769" s="92"/>
      <c r="EY769" s="30">
        <f>COUNTIF(EY$549:EY$587,"HĐH")+COUNTIF(EY$549:EY$587,"HĐH/HĐC")</f>
        <v>1</v>
      </c>
      <c r="EZ769" s="30">
        <f t="shared" ref="EZ769:FA769" si="2642">COUNTIF(EZ$549:EZ$587,"HĐH")+COUNTIF(EZ$549:EZ$587,"HĐH/HĐC")</f>
        <v>0</v>
      </c>
      <c r="FA769" s="30">
        <f t="shared" si="2642"/>
        <v>0</v>
      </c>
      <c r="FB769" s="92"/>
      <c r="FC769" s="92"/>
      <c r="FD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30">
        <f>COUNTIF(GD$549:GD$589,"HĐH")+COUNTIF(GD$549:GD$589,"HĐH/HĐC")</f>
        <v>1</v>
      </c>
      <c r="GE769" s="30">
        <f>COUNTIF(GE$549:GE$589,"HĐH")+COUNTIF(GE$549:GE$589,"HĐH/HĐC")</f>
        <v>1</v>
      </c>
      <c r="GF769" s="92"/>
      <c r="GG769" s="92"/>
      <c r="GH769" s="92"/>
      <c r="GI769" s="92"/>
      <c r="GJ769" s="92"/>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30">
        <f>COUNTIF(HI$549:HI$589,"HĐH")+COUNTIF(HI$549:HI$589,"HĐH/HĐC")</f>
        <v>1</v>
      </c>
      <c r="HJ769" s="30">
        <f t="shared" ref="HJ769:HM769" si="2643">COUNTIF(HJ$549:HJ$589,"HĐH")+COUNTIF(HJ$549:HJ$589,"HĐH/HĐC")</f>
        <v>1</v>
      </c>
      <c r="HK769" s="30">
        <f t="shared" si="2643"/>
        <v>1</v>
      </c>
      <c r="HL769" s="30">
        <f t="shared" si="2643"/>
        <v>0</v>
      </c>
      <c r="HM769" s="30">
        <f t="shared" si="2643"/>
        <v>0</v>
      </c>
      <c r="HN769" s="92"/>
      <c r="HO769" s="92"/>
      <c r="HP769" s="92"/>
      <c r="HQ769" s="92"/>
      <c r="HR769" s="92"/>
      <c r="HS769" s="92"/>
      <c r="HT769" s="92"/>
      <c r="HU769" s="92"/>
      <c r="HV769" s="92"/>
      <c r="HW769" s="92"/>
      <c r="HX769" s="92"/>
      <c r="HY769" s="92"/>
      <c r="HZ769" s="92"/>
      <c r="IA769" s="92"/>
      <c r="IB769" s="92"/>
      <c r="IC769" s="92"/>
      <c r="ID769" s="92"/>
      <c r="IE769" s="92"/>
      <c r="IF769" s="92"/>
      <c r="IG769" s="92"/>
      <c r="IH769" s="92"/>
      <c r="II769" s="92"/>
      <c r="IJ769" s="92"/>
      <c r="IK769" s="92"/>
      <c r="IL769" s="92"/>
      <c r="IM769" s="92"/>
      <c r="IN769" s="92"/>
      <c r="IO769" s="92"/>
      <c r="IP769" s="92"/>
      <c r="IQ769" s="92"/>
      <c r="IR769" s="92"/>
      <c r="IS769" s="92"/>
      <c r="IT769" s="92"/>
      <c r="IU769" s="92"/>
      <c r="IV769" s="92"/>
      <c r="IW769" s="92"/>
      <c r="IX769" s="92"/>
      <c r="IY769" s="92"/>
      <c r="IZ769" s="92"/>
      <c r="JA769" s="92"/>
      <c r="JB769" s="92"/>
      <c r="JC769" s="92"/>
      <c r="JD769" s="92"/>
      <c r="JE769" s="92"/>
      <c r="JF769" s="92"/>
      <c r="JG769" s="92"/>
      <c r="JH769" s="92"/>
      <c r="JI769" s="92"/>
      <c r="JJ769" s="92"/>
      <c r="JK769" s="92"/>
      <c r="JL769" s="92"/>
      <c r="JM769" s="92"/>
      <c r="JN769" s="92"/>
      <c r="JO769" s="92"/>
      <c r="JP769" s="92"/>
      <c r="JQ769" s="92"/>
      <c r="JR769" s="92"/>
      <c r="JS769" s="92"/>
      <c r="JT769" s="92"/>
      <c r="JU769" s="92"/>
      <c r="JV769" s="92"/>
      <c r="JW769" s="92"/>
      <c r="JX769" s="92"/>
      <c r="JY769" s="92"/>
      <c r="JZ769" s="92"/>
      <c r="KA769" s="92"/>
      <c r="KB769" s="92"/>
      <c r="KC769" s="92"/>
      <c r="KD769" s="92"/>
      <c r="KE769" s="92"/>
      <c r="KF769" s="92"/>
      <c r="KG769" s="92"/>
      <c r="KH769" s="92"/>
      <c r="KI769" s="92"/>
      <c r="KJ769" s="92"/>
      <c r="KK769" s="92"/>
      <c r="KL769" s="92"/>
      <c r="KM769" s="92"/>
      <c r="KN769" s="92"/>
      <c r="KO769" s="92"/>
      <c r="KP769" s="92"/>
      <c r="KQ769" s="92"/>
      <c r="KR769" s="92"/>
      <c r="KS769" s="92"/>
      <c r="KT769" s="92"/>
      <c r="KU769" s="92"/>
      <c r="KV769" s="92"/>
      <c r="KW769" s="92"/>
      <c r="KX769" s="92"/>
      <c r="KY769" s="92"/>
      <c r="KZ769" s="92"/>
      <c r="LA769" s="92"/>
      <c r="LB769" s="92"/>
      <c r="LC769" s="92"/>
      <c r="LD769" s="92"/>
      <c r="LE769" s="92"/>
      <c r="LF769" s="92"/>
      <c r="LG769" s="92"/>
      <c r="LH769" s="92"/>
      <c r="LI769" s="92"/>
      <c r="LJ769" s="92"/>
      <c r="LK769" s="92"/>
      <c r="LL769" s="92"/>
      <c r="LM769" s="92"/>
      <c r="LN769" s="92"/>
      <c r="LO769" s="92"/>
      <c r="LP769" s="92"/>
      <c r="LQ769" s="92"/>
      <c r="LR769" s="92"/>
      <c r="LS769" s="92"/>
      <c r="LT769" s="92"/>
      <c r="LU769" s="92"/>
      <c r="LV769" s="92"/>
      <c r="LW769" s="92"/>
      <c r="LX769" s="92"/>
      <c r="LY769" s="92"/>
      <c r="LZ769" s="92"/>
      <c r="MA769" s="92"/>
      <c r="MB769" s="92"/>
      <c r="MC769" s="92"/>
      <c r="MD769" s="92"/>
      <c r="ME769" s="92"/>
      <c r="MF769" s="92"/>
      <c r="MG769" s="92"/>
      <c r="MH769" s="92"/>
      <c r="MI769" s="92"/>
      <c r="MJ769" s="92"/>
      <c r="MK769" s="92"/>
      <c r="ML769" s="92"/>
      <c r="MM769" s="92"/>
      <c r="MN769" s="92"/>
      <c r="MO769" s="92"/>
      <c r="MP769" s="92"/>
      <c r="MQ769" s="92"/>
      <c r="MR769" s="92"/>
      <c r="MS769" s="92"/>
      <c r="MT769" s="92"/>
      <c r="MU769" s="92"/>
      <c r="MV769" s="92"/>
      <c r="MW769" s="92"/>
      <c r="MX769" s="92"/>
      <c r="MY769" s="92"/>
      <c r="MZ769" s="92"/>
      <c r="NA769" s="92"/>
      <c r="NB769" s="92"/>
      <c r="NC769" s="92"/>
      <c r="ND769" s="92"/>
      <c r="NE769" s="92"/>
      <c r="NF769" s="92"/>
      <c r="NG769" s="92"/>
      <c r="NH769" s="92"/>
      <c r="NI769" s="92"/>
      <c r="NJ769" s="92"/>
      <c r="NK769" s="92"/>
      <c r="NL769" s="92"/>
      <c r="NM769" s="92"/>
      <c r="NN769" s="92"/>
      <c r="NO769" s="92"/>
      <c r="NP769" s="92"/>
      <c r="NQ769" s="92"/>
      <c r="NR769" s="92"/>
      <c r="NS769" s="92"/>
      <c r="NT769" s="92"/>
      <c r="NU769" s="92"/>
      <c r="NV769" s="92"/>
      <c r="NW769" s="92"/>
      <c r="NX769" s="92"/>
      <c r="NY769" s="92"/>
      <c r="NZ769" s="92"/>
      <c r="OA769" s="92"/>
      <c r="OB769" s="92"/>
      <c r="OC769" s="92"/>
      <c r="OD769" s="92"/>
      <c r="OE769" s="92"/>
      <c r="OF769" s="92"/>
      <c r="OG769" s="92"/>
      <c r="OH769" s="92"/>
      <c r="OI769" s="92"/>
      <c r="OJ769" s="92"/>
      <c r="OK769" s="92"/>
      <c r="OL769" s="92"/>
      <c r="OM769" s="92"/>
      <c r="ON769" s="121"/>
    </row>
    <row r="770" spans="1:404" hidden="1">
      <c r="A770" s="312" t="s">
        <v>1164</v>
      </c>
      <c r="B770" s="313"/>
      <c r="C770" s="312"/>
      <c r="D770" s="312"/>
      <c r="E770" s="312"/>
      <c r="F770" s="312"/>
      <c r="G770" s="312"/>
      <c r="H770" s="143"/>
      <c r="I770" s="144"/>
      <c r="J770" s="144"/>
      <c r="K770" s="143"/>
      <c r="L770" s="143"/>
      <c r="M770" s="143"/>
      <c r="N770" s="143"/>
      <c r="O770" s="143"/>
      <c r="P770" s="145"/>
      <c r="Q770" s="92" t="s">
        <v>122</v>
      </c>
      <c r="R770" s="92" t="s">
        <v>122</v>
      </c>
      <c r="S770" s="92" t="s">
        <v>122</v>
      </c>
      <c r="T770" s="92" t="s">
        <v>122</v>
      </c>
      <c r="U770" s="92" t="s">
        <v>122</v>
      </c>
      <c r="V770" s="92" t="s">
        <v>122</v>
      </c>
      <c r="W770" s="92" t="s">
        <v>122</v>
      </c>
      <c r="X770" s="92" t="s">
        <v>122</v>
      </c>
      <c r="Y770" s="92" t="s">
        <v>122</v>
      </c>
      <c r="Z770" s="92" t="s">
        <v>122</v>
      </c>
      <c r="AA770" s="92" t="s">
        <v>122</v>
      </c>
      <c r="AB770" s="122">
        <f>COUNTIF(AB$589:AB$741,"HĐH")+COUNTIF(AB$589:AB$741,"HĐH/HĐC")</f>
        <v>1</v>
      </c>
      <c r="AC770" s="30">
        <f>COUNTIF(AC$589:AC$741,"HĐH")+COUNTIF(AC$589:AC$741,"HĐH/HĐC")+COUNTIF(AC$589:AC$741,"HĐH/HĐG")</f>
        <v>2</v>
      </c>
      <c r="AD770" s="122">
        <f>COUNTIF(AD$589:AD$741,"HĐH")+COUNTIF(AD$589:AD$741,"HĐH/HĐC")</f>
        <v>1</v>
      </c>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181">
        <f>COUNTIF(BG$589:BG$741,"HĐH")+COUNTIF(BG$589:BG$741,"HĐH/HĐC")</f>
        <v>1</v>
      </c>
      <c r="BH770" s="30">
        <f>COUNTIF(BH$589:BH$741,"HĐH")+COUNTIF(BH$589:BH$741,"HĐH/HĐC")+COUNTIF(BH$589:BH$741,"HĐH/HĐG")</f>
        <v>1</v>
      </c>
      <c r="BI770" s="30">
        <f>COUNTIF(BI$589:BI$741,"HĐH")+COUNTIF(BI$589:BI$741,"HĐH/HĐG")</f>
        <v>1</v>
      </c>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30">
        <f>COUNTIF(CM$588:CM$740,"HĐH")+COUNTIF(CM$588:CM$740,"HĐH/HĐC")+COUNTIF(CM$588:CM$740,"HĐH/HĐG")</f>
        <v>3</v>
      </c>
      <c r="CN770" s="30">
        <f>COUNTIF(CN$588:CN$740,"HĐH")+COUNTIF(CN$588:CN$740,"HĐH/HĐC")+COUNTIF(CN$588:CN$740,"HĐH/HĐG")</f>
        <v>1</v>
      </c>
      <c r="CO770" s="188">
        <f>COUNTIF(CO$588:CO$740,"HĐH")+COUNTIF(CO$588:CO$740,"HĐH/HĐC")</f>
        <v>2</v>
      </c>
      <c r="CP770" s="92"/>
      <c r="CQ770" s="92"/>
      <c r="CR770" s="92"/>
      <c r="CS770" s="92"/>
      <c r="CT770" s="92"/>
      <c r="CU770" s="92"/>
      <c r="CV770" s="92"/>
      <c r="CW770" s="92"/>
      <c r="CX770" s="92"/>
      <c r="DH770" s="92"/>
      <c r="DR770" s="30">
        <f>COUNTIF(DR$588:DR$740,"HĐH")+COUNTIF(DR$588:DR$740,"HĐH/HĐC")+COUNTIF(DR$588:DR$740,"HĐH/HĐG")</f>
        <v>2</v>
      </c>
      <c r="DS770" s="30">
        <f>COUNTIF(DS$588:DS$740,"HĐH")+COUNTIF(DS$588:DS$740,"HĐH/HĐC")+COUNTIF(DS$588:DS$740,"HĐH/HĐG")</f>
        <v>2</v>
      </c>
      <c r="DT770" s="30">
        <f>COUNTIF(DT$588:DT$740,"HĐH")+COUNTIF(DT$588:DT$740,"HĐH/HĐC")+COUNTIF(DT$588:DT$740,"HĐH/HĐG")</f>
        <v>1</v>
      </c>
      <c r="DU770" s="30">
        <f>COUNTIF(DU$588:DU$740,"HĐH")+COUNTIF(DU$588:DU$740,"HĐH/HĐC")+COUNTIF(DU$588:DU$740,"HĐH/HĐG")</f>
        <v>2</v>
      </c>
      <c r="DV770" s="30">
        <f>COUNTIF(DV$588:DV$740,"HĐH")+COUNTIF(DV$588:DV$740,"HĐH/HĐC")+COUNTIF(DV$588:DV$740,"HĐH/HĐG")</f>
        <v>1</v>
      </c>
      <c r="DW770" s="92"/>
      <c r="DX770" s="92"/>
      <c r="DY770" s="92"/>
      <c r="DZ770" s="92"/>
      <c r="EA770" s="92"/>
      <c r="EB770" s="92"/>
      <c r="EC770" s="92"/>
      <c r="ED770" s="92"/>
      <c r="EE770" s="92"/>
      <c r="EF770" s="92"/>
      <c r="EG770" s="92"/>
      <c r="EH770" s="92"/>
      <c r="EI770" s="92"/>
      <c r="EJ770" s="92"/>
      <c r="EK770" s="92"/>
      <c r="EL770" s="92"/>
      <c r="EM770" s="92"/>
      <c r="EN770" s="92"/>
      <c r="EO770" s="92"/>
      <c r="EY770" s="30">
        <f>COUNTIF(EY$588:EY$740,"HĐH")+COUNTIF(EY$588:EY$740,"HĐH/HĐC")+COUNTIF(EY$588:EY$740,"HĐH/HĐG")</f>
        <v>1</v>
      </c>
      <c r="EZ770" s="30">
        <f t="shared" ref="EZ770:FA770" si="2644">COUNTIF(EZ$588:EZ$740,"HĐH")+COUNTIF(EZ$588:EZ$740,"HĐH/HĐC")+COUNTIF(EZ$588:EZ$740,"HĐH/HĐG")</f>
        <v>2</v>
      </c>
      <c r="FA770" s="30">
        <f t="shared" si="2644"/>
        <v>1</v>
      </c>
      <c r="FB770" s="92"/>
      <c r="FC770" s="92"/>
      <c r="FD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30">
        <f>COUNTIF(GD$592:GD$742,"HĐH")+COUNTIF(GD$592:GD$742,"HĐH/HĐC")+COUNTIF(GD$592:GD$742,"HĐH/HĐG")</f>
        <v>1</v>
      </c>
      <c r="GE770" s="30">
        <f>COUNTIF(GE$592:GE$742,"HĐH")+COUNTIF(GE$592:GE$742,"HĐH/HĐC")+COUNTIF(GE$592:GE$742,"HĐH/HĐG")</f>
        <v>1</v>
      </c>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30">
        <f>COUNTIF(HI$592:HI$742,"HĐH")+COUNTIF(HI$592:HI$742,"HĐH/HĐC")+COUNTIF(HI$592:HI$742,"HĐH/HĐG")</f>
        <v>1</v>
      </c>
      <c r="HJ770" s="30">
        <f t="shared" ref="HJ770:HM770" si="2645">COUNTIF(HJ$592:HJ$742,"HĐH")+COUNTIF(HJ$592:HJ$742,"HĐH/HĐC")+COUNTIF(HJ$592:HJ$742,"HĐH/HĐG")</f>
        <v>1</v>
      </c>
      <c r="HK770" s="30">
        <f t="shared" si="2645"/>
        <v>1</v>
      </c>
      <c r="HL770" s="30">
        <f t="shared" si="2645"/>
        <v>2</v>
      </c>
      <c r="HM770" s="30">
        <f t="shared" si="2645"/>
        <v>2</v>
      </c>
      <c r="HN770" s="92"/>
      <c r="HO770" s="92"/>
      <c r="HP770" s="92"/>
      <c r="HQ770" s="92"/>
      <c r="HR770" s="92"/>
      <c r="HS770" s="92"/>
      <c r="HT770" s="92"/>
      <c r="HU770" s="92"/>
      <c r="HV770" s="92"/>
      <c r="HW770" s="92"/>
      <c r="HX770" s="92"/>
      <c r="HY770" s="92"/>
      <c r="HZ770" s="92"/>
      <c r="IA770" s="92"/>
      <c r="IB770" s="92"/>
      <c r="IC770" s="92"/>
      <c r="ID770" s="92"/>
      <c r="IE770" s="92"/>
      <c r="IF770" s="92"/>
      <c r="IG770" s="92"/>
      <c r="IH770" s="92"/>
      <c r="II770" s="92"/>
      <c r="IJ770" s="92"/>
      <c r="IK770" s="92"/>
      <c r="IL770" s="92"/>
      <c r="IM770" s="92"/>
      <c r="IN770" s="92"/>
      <c r="IO770" s="92"/>
      <c r="IP770" s="92"/>
      <c r="IQ770" s="92"/>
      <c r="IR770" s="92"/>
      <c r="IS770" s="92"/>
      <c r="IT770" s="92"/>
      <c r="IU770" s="92"/>
      <c r="IV770" s="92"/>
      <c r="IW770" s="92"/>
      <c r="IX770" s="92"/>
      <c r="IY770" s="92"/>
      <c r="IZ770" s="92"/>
      <c r="JA770" s="92"/>
      <c r="JB770" s="92"/>
      <c r="JC770" s="92"/>
      <c r="JD770" s="92"/>
      <c r="JE770" s="92"/>
      <c r="JF770" s="92"/>
      <c r="JG770" s="92"/>
      <c r="JH770" s="92"/>
      <c r="JI770" s="92"/>
      <c r="JJ770" s="92"/>
      <c r="JK770" s="92"/>
      <c r="JL770" s="92"/>
      <c r="JM770" s="92"/>
      <c r="JN770" s="92"/>
      <c r="JO770" s="92"/>
      <c r="JP770" s="92"/>
      <c r="JQ770" s="92"/>
      <c r="JR770" s="92"/>
      <c r="JS770" s="92"/>
      <c r="JT770" s="92"/>
      <c r="JU770" s="92"/>
      <c r="JV770" s="92"/>
      <c r="JW770" s="92"/>
      <c r="JX770" s="92"/>
      <c r="JY770" s="92"/>
      <c r="JZ770" s="92"/>
      <c r="KA770" s="92"/>
      <c r="KB770" s="92"/>
      <c r="KC770" s="92"/>
      <c r="KD770" s="92"/>
      <c r="KE770" s="92"/>
      <c r="KF770" s="92"/>
      <c r="KG770" s="92"/>
      <c r="KH770" s="92"/>
      <c r="KI770" s="92"/>
      <c r="KJ770" s="92"/>
      <c r="KK770" s="92"/>
      <c r="KL770" s="92"/>
      <c r="KM770" s="92"/>
      <c r="KN770" s="92"/>
      <c r="KO770" s="92"/>
      <c r="KP770" s="92"/>
      <c r="KQ770" s="92"/>
      <c r="KR770" s="92"/>
      <c r="KS770" s="92"/>
      <c r="KT770" s="92"/>
      <c r="KU770" s="92"/>
      <c r="KV770" s="92"/>
      <c r="KW770" s="92"/>
      <c r="KX770" s="92"/>
      <c r="KY770" s="92"/>
      <c r="KZ770" s="92"/>
      <c r="LA770" s="92"/>
      <c r="LB770" s="92"/>
      <c r="LC770" s="92"/>
      <c r="LD770" s="92"/>
      <c r="LE770" s="92"/>
      <c r="LF770" s="92"/>
      <c r="LG770" s="92"/>
      <c r="LH770" s="92"/>
      <c r="LI770" s="92"/>
      <c r="LJ770" s="92"/>
      <c r="LK770" s="92"/>
      <c r="LL770" s="92"/>
      <c r="LM770" s="92"/>
      <c r="LN770" s="92"/>
      <c r="LO770" s="92"/>
      <c r="LP770" s="92"/>
      <c r="LQ770" s="92"/>
      <c r="LR770" s="92"/>
      <c r="LS770" s="92"/>
      <c r="LT770" s="92"/>
      <c r="LU770" s="92"/>
      <c r="LV770" s="92"/>
      <c r="LW770" s="92"/>
      <c r="LX770" s="92"/>
      <c r="LY770" s="92"/>
      <c r="LZ770" s="92"/>
      <c r="MA770" s="92"/>
      <c r="MB770" s="92"/>
      <c r="MC770" s="92"/>
      <c r="MD770" s="92"/>
      <c r="ME770" s="92"/>
      <c r="MF770" s="92"/>
      <c r="MG770" s="92"/>
      <c r="MH770" s="92"/>
      <c r="MI770" s="92"/>
      <c r="MJ770" s="92"/>
      <c r="MK770" s="92"/>
      <c r="ML770" s="92"/>
      <c r="MM770" s="92"/>
      <c r="MN770" s="92"/>
      <c r="MO770" s="92"/>
      <c r="MP770" s="92"/>
      <c r="MQ770" s="92"/>
      <c r="MR770" s="92"/>
      <c r="MS770" s="92"/>
      <c r="MT770" s="92"/>
      <c r="MU770" s="92"/>
      <c r="MV770" s="92"/>
      <c r="MW770" s="92"/>
      <c r="MX770" s="92"/>
      <c r="MY770" s="92"/>
      <c r="MZ770" s="92"/>
      <c r="NA770" s="92"/>
      <c r="NB770" s="92"/>
      <c r="NC770" s="92"/>
      <c r="ND770" s="92"/>
      <c r="NE770" s="92"/>
      <c r="NF770" s="92"/>
      <c r="NG770" s="92"/>
      <c r="NH770" s="92"/>
      <c r="NI770" s="92"/>
      <c r="NJ770" s="92"/>
      <c r="NK770" s="92"/>
      <c r="NL770" s="92"/>
      <c r="NM770" s="92"/>
      <c r="NN770" s="92"/>
      <c r="NO770" s="92"/>
      <c r="NP770" s="92"/>
      <c r="NQ770" s="92"/>
      <c r="NR770" s="92"/>
      <c r="NS770" s="92"/>
      <c r="NT770" s="92"/>
      <c r="NU770" s="92"/>
      <c r="NV770" s="92"/>
      <c r="NW770" s="92"/>
      <c r="NX770" s="92"/>
      <c r="NY770" s="92"/>
      <c r="NZ770" s="92"/>
      <c r="OA770" s="92"/>
      <c r="OB770" s="92"/>
      <c r="OC770" s="92"/>
      <c r="OD770" s="92"/>
      <c r="OE770" s="92"/>
      <c r="OF770" s="92"/>
      <c r="OG770" s="92"/>
      <c r="OH770" s="92"/>
      <c r="OI770" s="92"/>
      <c r="OJ770" s="92"/>
      <c r="OK770" s="92"/>
      <c r="OL770" s="92"/>
      <c r="OM770" s="92"/>
      <c r="ON770" s="121"/>
    </row>
    <row r="771" spans="1:404" hidden="1">
      <c r="A771" s="333" t="s">
        <v>1055</v>
      </c>
      <c r="B771" s="336" t="s">
        <v>1056</v>
      </c>
      <c r="C771" s="336"/>
      <c r="D771" s="148"/>
      <c r="E771" s="149"/>
      <c r="F771" s="144"/>
      <c r="G771" s="197"/>
      <c r="H771" s="143"/>
      <c r="I771" s="144"/>
      <c r="J771" s="144"/>
      <c r="K771" s="143"/>
      <c r="L771" s="143"/>
      <c r="M771" s="143"/>
      <c r="N771" s="143"/>
      <c r="O771" s="143"/>
      <c r="P771" s="145"/>
      <c r="Q771" s="92" t="s">
        <v>122</v>
      </c>
      <c r="R771" s="92" t="s">
        <v>122</v>
      </c>
      <c r="S771" s="92" t="s">
        <v>122</v>
      </c>
      <c r="T771" s="92" t="s">
        <v>122</v>
      </c>
      <c r="U771" s="92" t="s">
        <v>122</v>
      </c>
      <c r="V771" s="92" t="s">
        <v>122</v>
      </c>
      <c r="W771" s="92" t="s">
        <v>122</v>
      </c>
      <c r="X771" s="92" t="s">
        <v>122</v>
      </c>
      <c r="Y771" s="92" t="s">
        <v>122</v>
      </c>
      <c r="Z771" s="92" t="s">
        <v>122</v>
      </c>
      <c r="AA771" s="92" t="s">
        <v>122</v>
      </c>
      <c r="AB771" s="30"/>
      <c r="AC771" s="30"/>
      <c r="AD771" s="30"/>
      <c r="AE771" s="170">
        <f t="shared" ref="AE771:AV771" si="2646">COUNTIF(AE9:AE764,"2")</f>
        <v>33</v>
      </c>
      <c r="AF771" s="170">
        <f t="shared" si="2646"/>
        <v>35</v>
      </c>
      <c r="AG771" s="170">
        <f t="shared" si="2646"/>
        <v>61</v>
      </c>
      <c r="AH771" s="170">
        <f t="shared" si="2646"/>
        <v>62</v>
      </c>
      <c r="AI771" s="170">
        <f t="shared" si="2646"/>
        <v>23</v>
      </c>
      <c r="AJ771" s="170">
        <f t="shared" si="2646"/>
        <v>22</v>
      </c>
      <c r="AK771" s="170">
        <f t="shared" si="2646"/>
        <v>56</v>
      </c>
      <c r="AL771" s="170">
        <f t="shared" si="2646"/>
        <v>47</v>
      </c>
      <c r="AM771" s="170">
        <f t="shared" si="2646"/>
        <v>60</v>
      </c>
      <c r="AN771" s="170">
        <f t="shared" si="2646"/>
        <v>58</v>
      </c>
      <c r="AO771" s="170">
        <f t="shared" si="2646"/>
        <v>58</v>
      </c>
      <c r="AP771" s="170">
        <f t="shared" si="2646"/>
        <v>48</v>
      </c>
      <c r="AQ771" s="170">
        <f t="shared" si="2646"/>
        <v>61</v>
      </c>
      <c r="AR771" s="170">
        <f t="shared" si="2646"/>
        <v>4</v>
      </c>
      <c r="AS771" s="170">
        <f t="shared" si="2646"/>
        <v>62</v>
      </c>
      <c r="AT771" s="170">
        <f t="shared" si="2646"/>
        <v>58</v>
      </c>
      <c r="AU771" s="170">
        <f t="shared" si="2646"/>
        <v>60</v>
      </c>
      <c r="AV771" s="170">
        <f t="shared" si="2646"/>
        <v>61</v>
      </c>
      <c r="AW771" s="245"/>
      <c r="AX771" s="246"/>
      <c r="AY771" s="246"/>
      <c r="AZ771" s="246"/>
      <c r="BA771" s="246"/>
      <c r="BB771" s="246"/>
      <c r="BC771" s="246"/>
      <c r="BD771" s="246"/>
      <c r="BE771" s="247"/>
      <c r="BF771" s="254" t="s">
        <v>1134</v>
      </c>
      <c r="BG771" s="92"/>
      <c r="BH771" s="92"/>
      <c r="BI771" s="92"/>
      <c r="BJ771" s="170">
        <f>COUNTIF(BJ10:BJ764,"2")</f>
        <v>54</v>
      </c>
      <c r="BK771" s="170">
        <f t="shared" ref="BK771:CA771" si="2647">COUNTIF(BK10:BK764,"2")</f>
        <v>60</v>
      </c>
      <c r="BL771" s="170">
        <f t="shared" si="2647"/>
        <v>69</v>
      </c>
      <c r="BM771" s="170">
        <f t="shared" si="2647"/>
        <v>69</v>
      </c>
      <c r="BN771" s="170">
        <f t="shared" si="2647"/>
        <v>9</v>
      </c>
      <c r="BO771" s="170">
        <f t="shared" si="2647"/>
        <v>57</v>
      </c>
      <c r="BP771" s="170">
        <f t="shared" si="2647"/>
        <v>69</v>
      </c>
      <c r="BQ771" s="170">
        <f t="shared" si="2647"/>
        <v>43</v>
      </c>
      <c r="BR771" s="170">
        <f t="shared" si="2647"/>
        <v>69</v>
      </c>
      <c r="BS771" s="170">
        <f t="shared" si="2647"/>
        <v>69</v>
      </c>
      <c r="BT771" s="170">
        <f t="shared" si="2647"/>
        <v>69</v>
      </c>
      <c r="BU771" s="170">
        <f t="shared" si="2647"/>
        <v>69</v>
      </c>
      <c r="BV771" s="170">
        <f t="shared" si="2647"/>
        <v>68</v>
      </c>
      <c r="BW771" s="170">
        <f t="shared" si="2647"/>
        <v>0</v>
      </c>
      <c r="BX771" s="170">
        <f t="shared" si="2647"/>
        <v>67</v>
      </c>
      <c r="BY771" s="170">
        <f t="shared" si="2647"/>
        <v>69</v>
      </c>
      <c r="BZ771" s="170">
        <f t="shared" si="2647"/>
        <v>69</v>
      </c>
      <c r="CA771" s="170">
        <f t="shared" si="2647"/>
        <v>0</v>
      </c>
      <c r="CB771" s="92"/>
      <c r="CC771" s="245"/>
      <c r="CD771" s="246"/>
      <c r="CE771" s="246"/>
      <c r="CF771" s="246"/>
      <c r="CG771" s="246"/>
      <c r="CH771" s="246"/>
      <c r="CI771" s="246"/>
      <c r="CJ771" s="246"/>
      <c r="CK771" s="247"/>
      <c r="CL771" s="254" t="s">
        <v>1134</v>
      </c>
      <c r="CM771" s="92"/>
      <c r="CN771" s="92"/>
      <c r="CO771" s="92"/>
      <c r="CP771" s="170">
        <f>COUNTIF(CP11:CP764,"2")</f>
        <v>58</v>
      </c>
      <c r="CQ771" s="170">
        <f t="shared" ref="CQ771:DG771" si="2648">COUNTIF(CQ11:CQ764,"2")</f>
        <v>58</v>
      </c>
      <c r="CR771" s="170">
        <f t="shared" si="2648"/>
        <v>67</v>
      </c>
      <c r="CS771" s="170">
        <f t="shared" si="2648"/>
        <v>67</v>
      </c>
      <c r="CT771" s="170">
        <f t="shared" si="2648"/>
        <v>13</v>
      </c>
      <c r="CU771" s="170">
        <f t="shared" si="2648"/>
        <v>60</v>
      </c>
      <c r="CV771" s="170">
        <f t="shared" si="2648"/>
        <v>67</v>
      </c>
      <c r="CW771" s="170">
        <f t="shared" si="2648"/>
        <v>27</v>
      </c>
      <c r="CX771" s="170">
        <f t="shared" si="2648"/>
        <v>67</v>
      </c>
      <c r="CY771" s="170">
        <f t="shared" si="2648"/>
        <v>57</v>
      </c>
      <c r="CZ771" s="170">
        <f t="shared" si="2648"/>
        <v>64</v>
      </c>
      <c r="DA771" s="170">
        <f t="shared" si="2648"/>
        <v>67</v>
      </c>
      <c r="DB771" s="170">
        <f t="shared" si="2648"/>
        <v>64</v>
      </c>
      <c r="DC771" s="170">
        <f t="shared" si="2648"/>
        <v>2</v>
      </c>
      <c r="DD771" s="170">
        <f t="shared" si="2648"/>
        <v>67</v>
      </c>
      <c r="DE771" s="170">
        <f t="shared" si="2648"/>
        <v>67</v>
      </c>
      <c r="DF771" s="170">
        <f t="shared" si="2648"/>
        <v>67</v>
      </c>
      <c r="DG771" s="170">
        <f t="shared" si="2648"/>
        <v>0</v>
      </c>
      <c r="DH771" s="245"/>
      <c r="DI771" s="246"/>
      <c r="DJ771" s="246"/>
      <c r="DK771" s="246"/>
      <c r="DL771" s="246"/>
      <c r="DM771" s="246"/>
      <c r="DN771" s="246"/>
      <c r="DO771" s="246"/>
      <c r="DP771" s="247"/>
      <c r="DQ771" s="254" t="s">
        <v>1134</v>
      </c>
      <c r="DR771" s="92"/>
      <c r="DS771" s="92"/>
      <c r="DT771" s="92"/>
      <c r="DU771" s="92"/>
      <c r="DV771" s="92"/>
      <c r="DW771" s="170">
        <f>COUNTIF(DW11:DW748,"2")</f>
        <v>41</v>
      </c>
      <c r="DX771" s="170">
        <f t="shared" ref="DX771:EM771" si="2649">COUNTIF(DX11:DX748,"2")</f>
        <v>52</v>
      </c>
      <c r="DY771" s="170">
        <f t="shared" si="2649"/>
        <v>64</v>
      </c>
      <c r="DZ771" s="170">
        <f t="shared" si="2649"/>
        <v>64</v>
      </c>
      <c r="EA771" s="170">
        <f t="shared" si="2649"/>
        <v>12</v>
      </c>
      <c r="EB771" s="170">
        <f t="shared" si="2649"/>
        <v>51</v>
      </c>
      <c r="EC771" s="170">
        <f t="shared" si="2649"/>
        <v>64</v>
      </c>
      <c r="ED771" s="170">
        <f t="shared" si="2649"/>
        <v>51</v>
      </c>
      <c r="EE771" s="170">
        <f t="shared" si="2649"/>
        <v>64</v>
      </c>
      <c r="EF771" s="170">
        <f t="shared" si="2649"/>
        <v>64</v>
      </c>
      <c r="EG771" s="170">
        <f t="shared" si="2649"/>
        <v>62</v>
      </c>
      <c r="EH771" s="170">
        <f t="shared" si="2649"/>
        <v>63</v>
      </c>
      <c r="EI771" s="170">
        <f t="shared" si="2649"/>
        <v>63</v>
      </c>
      <c r="EJ771" s="170">
        <f t="shared" si="2649"/>
        <v>5</v>
      </c>
      <c r="EK771" s="170">
        <f t="shared" si="2649"/>
        <v>64</v>
      </c>
      <c r="EL771" s="170">
        <f t="shared" si="2649"/>
        <v>63</v>
      </c>
      <c r="EM771" s="170">
        <f t="shared" si="2649"/>
        <v>64</v>
      </c>
      <c r="EN771" s="170"/>
      <c r="EO771" s="245"/>
      <c r="EP771" s="246"/>
      <c r="EQ771" s="246"/>
      <c r="ER771" s="246"/>
      <c r="ES771" s="246"/>
      <c r="ET771" s="246"/>
      <c r="EU771" s="246"/>
      <c r="EV771" s="246"/>
      <c r="EW771" s="247"/>
      <c r="EX771" s="254" t="s">
        <v>1134</v>
      </c>
      <c r="EY771" s="92"/>
      <c r="EZ771" s="92"/>
      <c r="FA771" s="92"/>
      <c r="FB771" s="170">
        <f>COUNTIF(FB11:FB764,"2")</f>
        <v>49</v>
      </c>
      <c r="FC771" s="170">
        <f t="shared" ref="FC771:FS771" si="2650">COUNTIF(FC11:FC764,"2")</f>
        <v>45</v>
      </c>
      <c r="FD771" s="170">
        <f t="shared" si="2650"/>
        <v>62</v>
      </c>
      <c r="FE771" s="170">
        <f t="shared" si="2650"/>
        <v>62</v>
      </c>
      <c r="FF771" s="170">
        <f t="shared" si="2650"/>
        <v>17</v>
      </c>
      <c r="FG771" s="170">
        <f t="shared" si="2650"/>
        <v>57</v>
      </c>
      <c r="FH771" s="170">
        <f t="shared" si="2650"/>
        <v>62</v>
      </c>
      <c r="FI771" s="170">
        <f t="shared" si="2650"/>
        <v>48</v>
      </c>
      <c r="FJ771" s="170">
        <f t="shared" si="2650"/>
        <v>62</v>
      </c>
      <c r="FK771" s="170">
        <f t="shared" si="2650"/>
        <v>58</v>
      </c>
      <c r="FL771" s="170">
        <f t="shared" si="2650"/>
        <v>59</v>
      </c>
      <c r="FM771" s="170">
        <f t="shared" si="2650"/>
        <v>62</v>
      </c>
      <c r="FN771" s="170">
        <f t="shared" si="2650"/>
        <v>60</v>
      </c>
      <c r="FO771" s="170">
        <f t="shared" si="2650"/>
        <v>4</v>
      </c>
      <c r="FP771" s="170">
        <f t="shared" si="2650"/>
        <v>62</v>
      </c>
      <c r="FQ771" s="170">
        <f t="shared" si="2650"/>
        <v>62</v>
      </c>
      <c r="FR771" s="170">
        <f t="shared" si="2650"/>
        <v>62</v>
      </c>
      <c r="FS771" s="170">
        <f t="shared" si="2650"/>
        <v>0</v>
      </c>
      <c r="FT771" s="245"/>
      <c r="FU771" s="246"/>
      <c r="FV771" s="246"/>
      <c r="FW771" s="246"/>
      <c r="FX771" s="246"/>
      <c r="FY771" s="246"/>
      <c r="FZ771" s="246"/>
      <c r="GA771" s="246"/>
      <c r="GB771" s="247"/>
      <c r="GC771" s="254" t="s">
        <v>1134</v>
      </c>
      <c r="GD771" s="92"/>
      <c r="GE771" s="92"/>
      <c r="GF771" s="170">
        <f>COUNTIF(GF11:GF764,"2")</f>
        <v>56</v>
      </c>
      <c r="GG771" s="170">
        <f>COUNTIF(GG11:GG764,"2")</f>
        <v>43</v>
      </c>
      <c r="GH771" s="170">
        <f t="shared" ref="GH771:GX771" si="2651">COUNTIF(GH11:GH764,"2")</f>
        <v>57</v>
      </c>
      <c r="GI771" s="170">
        <f t="shared" si="2651"/>
        <v>57</v>
      </c>
      <c r="GJ771" s="170">
        <f t="shared" si="2651"/>
        <v>19</v>
      </c>
      <c r="GK771" s="170">
        <f t="shared" si="2651"/>
        <v>39</v>
      </c>
      <c r="GL771" s="170">
        <f t="shared" si="2651"/>
        <v>57</v>
      </c>
      <c r="GM771" s="170">
        <f t="shared" si="2651"/>
        <v>53</v>
      </c>
      <c r="GN771" s="170">
        <f t="shared" si="2651"/>
        <v>57</v>
      </c>
      <c r="GO771" s="170">
        <f t="shared" si="2651"/>
        <v>57</v>
      </c>
      <c r="GP771" s="170">
        <f t="shared" si="2651"/>
        <v>57</v>
      </c>
      <c r="GQ771" s="170">
        <f t="shared" si="2651"/>
        <v>57</v>
      </c>
      <c r="GR771" s="170">
        <f t="shared" si="2651"/>
        <v>55</v>
      </c>
      <c r="GS771" s="170">
        <f t="shared" si="2651"/>
        <v>5</v>
      </c>
      <c r="GT771" s="170">
        <f t="shared" si="2651"/>
        <v>57</v>
      </c>
      <c r="GU771" s="170">
        <f t="shared" si="2651"/>
        <v>57</v>
      </c>
      <c r="GV771" s="170">
        <f t="shared" si="2651"/>
        <v>57</v>
      </c>
      <c r="GW771" s="170">
        <f t="shared" si="2651"/>
        <v>0</v>
      </c>
      <c r="GX771" s="170">
        <f t="shared" si="2651"/>
        <v>57</v>
      </c>
      <c r="GY771" s="245"/>
      <c r="GZ771" s="246"/>
      <c r="HA771" s="246"/>
      <c r="HB771" s="246"/>
      <c r="HC771" s="246"/>
      <c r="HD771" s="246"/>
      <c r="HE771" s="246"/>
      <c r="HF771" s="246"/>
      <c r="HG771" s="247"/>
      <c r="HH771" s="254" t="s">
        <v>1134</v>
      </c>
      <c r="HI771" s="92"/>
      <c r="HJ771" s="92"/>
      <c r="HK771" s="92"/>
      <c r="HL771" s="92"/>
      <c r="HM771" s="92"/>
      <c r="HN771" s="170">
        <f>COUNTIF(HN11:HN764,"2")</f>
        <v>54</v>
      </c>
      <c r="HO771" s="170">
        <f>COUNTIF(HO11:HO764,"2")</f>
        <v>25</v>
      </c>
      <c r="HP771" s="170">
        <f t="shared" ref="HP771:IF771" si="2652">COUNTIF(HP11:HP764,"2")</f>
        <v>62</v>
      </c>
      <c r="HQ771" s="170">
        <f t="shared" si="2652"/>
        <v>62</v>
      </c>
      <c r="HR771" s="170">
        <f t="shared" si="2652"/>
        <v>20</v>
      </c>
      <c r="HS771" s="170">
        <f t="shared" si="2652"/>
        <v>61</v>
      </c>
      <c r="HT771" s="170">
        <f t="shared" si="2652"/>
        <v>62</v>
      </c>
      <c r="HU771" s="170">
        <f t="shared" si="2652"/>
        <v>31</v>
      </c>
      <c r="HV771" s="170">
        <f t="shared" si="2652"/>
        <v>62</v>
      </c>
      <c r="HW771" s="170">
        <f t="shared" si="2652"/>
        <v>62</v>
      </c>
      <c r="HX771" s="170">
        <f t="shared" si="2652"/>
        <v>62</v>
      </c>
      <c r="HY771" s="170">
        <f t="shared" si="2652"/>
        <v>62</v>
      </c>
      <c r="HZ771" s="170">
        <f t="shared" si="2652"/>
        <v>62</v>
      </c>
      <c r="IA771" s="170">
        <f t="shared" si="2652"/>
        <v>5</v>
      </c>
      <c r="IB771" s="170">
        <f t="shared" si="2652"/>
        <v>62</v>
      </c>
      <c r="IC771" s="170">
        <f t="shared" si="2652"/>
        <v>62</v>
      </c>
      <c r="ID771" s="170">
        <f t="shared" si="2652"/>
        <v>62</v>
      </c>
      <c r="IE771" s="170">
        <f t="shared" si="2652"/>
        <v>0</v>
      </c>
      <c r="IF771" s="170">
        <f t="shared" si="2652"/>
        <v>62</v>
      </c>
      <c r="IG771" s="245"/>
      <c r="IH771" s="246"/>
      <c r="II771" s="246"/>
      <c r="IJ771" s="246"/>
      <c r="IK771" s="246"/>
      <c r="IL771" s="246"/>
      <c r="IM771" s="246"/>
      <c r="IN771" s="246"/>
      <c r="IO771" s="247"/>
      <c r="IP771" s="254" t="s">
        <v>1134</v>
      </c>
      <c r="IQ771" s="92"/>
      <c r="IR771" s="92"/>
      <c r="IS771" s="92"/>
      <c r="IT771" s="92"/>
      <c r="IU771" s="92"/>
      <c r="IV771" s="92"/>
      <c r="IW771" s="92"/>
      <c r="IX771" s="92"/>
      <c r="IY771" s="92"/>
      <c r="IZ771" s="92"/>
      <c r="JA771" s="92"/>
      <c r="JB771" s="92"/>
      <c r="JC771" s="92"/>
      <c r="JD771" s="92"/>
      <c r="JE771" s="92"/>
      <c r="JF771" s="92"/>
      <c r="JG771" s="92"/>
      <c r="JH771" s="92"/>
      <c r="JI771" s="92"/>
      <c r="JJ771" s="92"/>
      <c r="JK771" s="92"/>
      <c r="JL771" s="92"/>
      <c r="JM771" s="92"/>
      <c r="JN771" s="92"/>
      <c r="JO771" s="92"/>
      <c r="JP771" s="92"/>
      <c r="JQ771" s="92"/>
      <c r="JR771" s="92"/>
      <c r="JS771" s="92"/>
      <c r="JT771" s="92"/>
      <c r="JU771" s="92"/>
      <c r="JV771" s="92"/>
      <c r="JW771" s="92"/>
      <c r="JX771" s="92"/>
      <c r="JY771" s="92"/>
      <c r="JZ771" s="92"/>
      <c r="KA771" s="92"/>
      <c r="KB771" s="92"/>
      <c r="KC771" s="92"/>
      <c r="KD771" s="92"/>
      <c r="KE771" s="92"/>
      <c r="KF771" s="92"/>
      <c r="KG771" s="92"/>
      <c r="KH771" s="92"/>
      <c r="KI771" s="92"/>
      <c r="KJ771" s="92"/>
      <c r="KK771" s="92"/>
      <c r="KL771" s="92"/>
      <c r="KM771" s="92"/>
      <c r="KN771" s="92"/>
      <c r="KO771" s="92"/>
      <c r="KP771" s="92"/>
      <c r="KQ771" s="92"/>
      <c r="KR771" s="92"/>
      <c r="KS771" s="92"/>
      <c r="KT771" s="92"/>
      <c r="KU771" s="92"/>
      <c r="KV771" s="92"/>
      <c r="KW771" s="92"/>
      <c r="KX771" s="92"/>
      <c r="KY771" s="92"/>
      <c r="KZ771" s="92"/>
      <c r="LA771" s="92"/>
      <c r="LB771" s="92"/>
      <c r="LC771" s="92"/>
      <c r="LD771" s="92"/>
      <c r="LE771" s="92"/>
      <c r="LF771" s="92"/>
      <c r="LG771" s="92"/>
      <c r="LH771" s="92"/>
      <c r="LI771" s="92"/>
      <c r="LJ771" s="92"/>
      <c r="LK771" s="92"/>
      <c r="LL771" s="92"/>
      <c r="LM771" s="92"/>
      <c r="LN771" s="92"/>
      <c r="LO771" s="92"/>
      <c r="LP771" s="92"/>
      <c r="LQ771" s="92"/>
      <c r="LR771" s="92"/>
      <c r="LS771" s="92"/>
      <c r="LT771" s="92"/>
      <c r="LU771" s="92"/>
      <c r="LV771" s="92"/>
      <c r="LW771" s="92"/>
      <c r="LX771" s="92"/>
      <c r="LY771" s="92"/>
      <c r="LZ771" s="92"/>
      <c r="MA771" s="92"/>
      <c r="MB771" s="92"/>
      <c r="MC771" s="92"/>
      <c r="MD771" s="92"/>
      <c r="ME771" s="92"/>
      <c r="MF771" s="92"/>
      <c r="MG771" s="92"/>
      <c r="MH771" s="92"/>
      <c r="MI771" s="92"/>
      <c r="MJ771" s="92"/>
      <c r="MK771" s="92"/>
      <c r="ML771" s="92"/>
      <c r="MM771" s="92"/>
      <c r="MN771" s="92"/>
      <c r="MO771" s="92"/>
      <c r="MP771" s="92"/>
      <c r="MQ771" s="92"/>
      <c r="MR771" s="92"/>
      <c r="MS771" s="92"/>
      <c r="MT771" s="92"/>
      <c r="MU771" s="92"/>
      <c r="MV771" s="92"/>
      <c r="MW771" s="92"/>
      <c r="MX771" s="92"/>
      <c r="MY771" s="92"/>
      <c r="MZ771" s="92"/>
      <c r="NA771" s="92"/>
      <c r="NB771" s="92"/>
      <c r="NC771" s="92"/>
      <c r="ND771" s="92"/>
      <c r="NE771" s="92"/>
      <c r="NF771" s="92"/>
      <c r="NG771" s="92"/>
      <c r="NH771" s="92"/>
      <c r="NI771" s="92"/>
      <c r="NJ771" s="92"/>
      <c r="NK771" s="92"/>
      <c r="NL771" s="92"/>
      <c r="NM771" s="92"/>
      <c r="NN771" s="92"/>
      <c r="NO771" s="92"/>
      <c r="NP771" s="92"/>
      <c r="NQ771" s="92"/>
      <c r="NR771" s="92"/>
      <c r="NS771" s="92"/>
      <c r="NT771" s="92"/>
      <c r="NU771" s="92"/>
      <c r="NV771" s="92"/>
      <c r="NW771" s="92"/>
      <c r="NX771" s="92"/>
      <c r="NY771" s="92"/>
      <c r="NZ771" s="92"/>
      <c r="OA771" s="92"/>
      <c r="OB771" s="92"/>
      <c r="OC771" s="92"/>
      <c r="OD771" s="92"/>
      <c r="OE771" s="92"/>
      <c r="OF771" s="92"/>
      <c r="OG771" s="92"/>
      <c r="OH771" s="92"/>
      <c r="OI771" s="92"/>
      <c r="OJ771" s="92"/>
      <c r="OK771" s="92"/>
      <c r="OL771" s="92"/>
      <c r="OM771" s="92"/>
      <c r="ON771" s="121"/>
    </row>
    <row r="772" spans="1:404" hidden="1">
      <c r="A772" s="334"/>
      <c r="B772" s="337" t="s">
        <v>1057</v>
      </c>
      <c r="C772" s="337"/>
      <c r="D772" s="148"/>
      <c r="E772" s="149"/>
      <c r="F772" s="144"/>
      <c r="G772" s="197"/>
      <c r="H772" s="143"/>
      <c r="I772" s="144"/>
      <c r="J772" s="144"/>
      <c r="K772" s="143"/>
      <c r="L772" s="143"/>
      <c r="M772" s="143"/>
      <c r="N772" s="143"/>
      <c r="O772" s="143"/>
      <c r="P772" s="145"/>
      <c r="Q772" s="92" t="s">
        <v>122</v>
      </c>
      <c r="R772" s="92" t="s">
        <v>122</v>
      </c>
      <c r="S772" s="92" t="s">
        <v>122</v>
      </c>
      <c r="T772" s="92" t="s">
        <v>122</v>
      </c>
      <c r="U772" s="92" t="s">
        <v>122</v>
      </c>
      <c r="V772" s="92" t="s">
        <v>122</v>
      </c>
      <c r="W772" s="92" t="s">
        <v>122</v>
      </c>
      <c r="X772" s="92" t="s">
        <v>122</v>
      </c>
      <c r="Y772" s="92" t="s">
        <v>122</v>
      </c>
      <c r="Z772" s="92" t="s">
        <v>122</v>
      </c>
      <c r="AA772" s="92" t="s">
        <v>122</v>
      </c>
      <c r="AB772" s="30"/>
      <c r="AC772" s="30"/>
      <c r="AD772" s="30"/>
      <c r="AE772" s="170">
        <f t="shared" ref="AE772:AV772" si="2653">COUNTIF(AE9:AE765,"1")</f>
        <v>29</v>
      </c>
      <c r="AF772" s="170">
        <f t="shared" si="2653"/>
        <v>27</v>
      </c>
      <c r="AG772" s="170">
        <f t="shared" si="2653"/>
        <v>1</v>
      </c>
      <c r="AH772" s="170">
        <f t="shared" si="2653"/>
        <v>0</v>
      </c>
      <c r="AI772" s="170">
        <f t="shared" si="2653"/>
        <v>39</v>
      </c>
      <c r="AJ772" s="170">
        <f t="shared" si="2653"/>
        <v>40</v>
      </c>
      <c r="AK772" s="170">
        <f t="shared" si="2653"/>
        <v>6</v>
      </c>
      <c r="AL772" s="170">
        <f t="shared" si="2653"/>
        <v>15</v>
      </c>
      <c r="AM772" s="170">
        <f t="shared" si="2653"/>
        <v>2</v>
      </c>
      <c r="AN772" s="170">
        <f t="shared" si="2653"/>
        <v>4</v>
      </c>
      <c r="AO772" s="170">
        <f t="shared" si="2653"/>
        <v>4</v>
      </c>
      <c r="AP772" s="170">
        <f t="shared" si="2653"/>
        <v>14</v>
      </c>
      <c r="AQ772" s="170">
        <f t="shared" si="2653"/>
        <v>1</v>
      </c>
      <c r="AR772" s="170">
        <f t="shared" si="2653"/>
        <v>58</v>
      </c>
      <c r="AS772" s="170">
        <f t="shared" si="2653"/>
        <v>0</v>
      </c>
      <c r="AT772" s="170">
        <f t="shared" si="2653"/>
        <v>4</v>
      </c>
      <c r="AU772" s="170">
        <f t="shared" si="2653"/>
        <v>2</v>
      </c>
      <c r="AV772" s="170">
        <f t="shared" si="2653"/>
        <v>1</v>
      </c>
      <c r="AW772" s="248"/>
      <c r="AX772" s="249"/>
      <c r="AY772" s="249"/>
      <c r="AZ772" s="249"/>
      <c r="BA772" s="249"/>
      <c r="BB772" s="249"/>
      <c r="BC772" s="249"/>
      <c r="BD772" s="249"/>
      <c r="BE772" s="250"/>
      <c r="BF772" s="255"/>
      <c r="BG772" s="92"/>
      <c r="BH772" s="92"/>
      <c r="BI772" s="92"/>
      <c r="BJ772" s="170">
        <f>COUNTIF(BJ10:BJ765,"1")</f>
        <v>14</v>
      </c>
      <c r="BK772" s="170">
        <f t="shared" ref="BK772:CA772" si="2654">COUNTIF(BK10:BK765,"1")</f>
        <v>9</v>
      </c>
      <c r="BL772" s="170">
        <f t="shared" si="2654"/>
        <v>0</v>
      </c>
      <c r="BM772" s="170">
        <f t="shared" si="2654"/>
        <v>0</v>
      </c>
      <c r="BN772" s="170">
        <f t="shared" si="2654"/>
        <v>60</v>
      </c>
      <c r="BO772" s="170">
        <f t="shared" si="2654"/>
        <v>12</v>
      </c>
      <c r="BP772" s="170">
        <f t="shared" si="2654"/>
        <v>0</v>
      </c>
      <c r="BQ772" s="170">
        <f t="shared" si="2654"/>
        <v>26</v>
      </c>
      <c r="BR772" s="170">
        <f t="shared" si="2654"/>
        <v>0</v>
      </c>
      <c r="BS772" s="170">
        <f t="shared" si="2654"/>
        <v>0</v>
      </c>
      <c r="BT772" s="170">
        <f t="shared" si="2654"/>
        <v>0</v>
      </c>
      <c r="BU772" s="170">
        <f t="shared" si="2654"/>
        <v>0</v>
      </c>
      <c r="BV772" s="170">
        <f t="shared" si="2654"/>
        <v>1</v>
      </c>
      <c r="BW772" s="170">
        <f t="shared" si="2654"/>
        <v>69</v>
      </c>
      <c r="BX772" s="170">
        <f t="shared" si="2654"/>
        <v>2</v>
      </c>
      <c r="BY772" s="170">
        <f t="shared" si="2654"/>
        <v>0</v>
      </c>
      <c r="BZ772" s="170">
        <f t="shared" si="2654"/>
        <v>0</v>
      </c>
      <c r="CA772" s="170">
        <f t="shared" si="2654"/>
        <v>69</v>
      </c>
      <c r="CB772" s="92"/>
      <c r="CC772" s="248"/>
      <c r="CD772" s="249"/>
      <c r="CE772" s="249"/>
      <c r="CF772" s="249"/>
      <c r="CG772" s="249"/>
      <c r="CH772" s="249"/>
      <c r="CI772" s="249"/>
      <c r="CJ772" s="249"/>
      <c r="CK772" s="250"/>
      <c r="CL772" s="255"/>
      <c r="CM772" s="92"/>
      <c r="CN772" s="92"/>
      <c r="CO772" s="92"/>
      <c r="CP772" s="170">
        <f>COUNTIF(CP11:CP765,"1")</f>
        <v>9</v>
      </c>
      <c r="CQ772" s="170">
        <f t="shared" ref="CQ772:DG772" si="2655">COUNTIF(CQ11:CQ765,"1")</f>
        <v>9</v>
      </c>
      <c r="CR772" s="170">
        <f t="shared" si="2655"/>
        <v>0</v>
      </c>
      <c r="CS772" s="170">
        <f t="shared" si="2655"/>
        <v>0</v>
      </c>
      <c r="CT772" s="170">
        <f t="shared" si="2655"/>
        <v>54</v>
      </c>
      <c r="CU772" s="170">
        <f t="shared" si="2655"/>
        <v>7</v>
      </c>
      <c r="CV772" s="170">
        <f t="shared" si="2655"/>
        <v>0</v>
      </c>
      <c r="CW772" s="170">
        <f t="shared" si="2655"/>
        <v>40</v>
      </c>
      <c r="CX772" s="170">
        <f t="shared" si="2655"/>
        <v>0</v>
      </c>
      <c r="CY772" s="170">
        <f t="shared" si="2655"/>
        <v>10</v>
      </c>
      <c r="CZ772" s="170">
        <f t="shared" si="2655"/>
        <v>3</v>
      </c>
      <c r="DA772" s="170">
        <f t="shared" si="2655"/>
        <v>0</v>
      </c>
      <c r="DB772" s="170">
        <f t="shared" si="2655"/>
        <v>3</v>
      </c>
      <c r="DC772" s="170">
        <f t="shared" si="2655"/>
        <v>65</v>
      </c>
      <c r="DD772" s="170">
        <f t="shared" si="2655"/>
        <v>0</v>
      </c>
      <c r="DE772" s="170">
        <f t="shared" si="2655"/>
        <v>0</v>
      </c>
      <c r="DF772" s="170">
        <f t="shared" si="2655"/>
        <v>0</v>
      </c>
      <c r="DG772" s="170">
        <f t="shared" si="2655"/>
        <v>0</v>
      </c>
      <c r="DH772" s="248"/>
      <c r="DI772" s="249"/>
      <c r="DJ772" s="249"/>
      <c r="DK772" s="249"/>
      <c r="DL772" s="249"/>
      <c r="DM772" s="249"/>
      <c r="DN772" s="249"/>
      <c r="DO772" s="249"/>
      <c r="DP772" s="250"/>
      <c r="DQ772" s="255"/>
      <c r="DR772" s="92"/>
      <c r="DS772" s="92"/>
      <c r="DT772" s="92"/>
      <c r="DU772" s="92"/>
      <c r="DV772" s="92"/>
      <c r="DW772" s="170">
        <f>COUNTIF(DW11:DW748,"1")</f>
        <v>23</v>
      </c>
      <c r="DX772" s="170">
        <f t="shared" ref="DX772:EM772" si="2656">COUNTIF(DX11:DX748,"1")</f>
        <v>12</v>
      </c>
      <c r="DY772" s="170">
        <f t="shared" si="2656"/>
        <v>0</v>
      </c>
      <c r="DZ772" s="170">
        <f t="shared" si="2656"/>
        <v>0</v>
      </c>
      <c r="EA772" s="170">
        <f t="shared" si="2656"/>
        <v>52</v>
      </c>
      <c r="EB772" s="170">
        <f t="shared" si="2656"/>
        <v>13</v>
      </c>
      <c r="EC772" s="170">
        <f t="shared" si="2656"/>
        <v>0</v>
      </c>
      <c r="ED772" s="170">
        <f t="shared" si="2656"/>
        <v>13</v>
      </c>
      <c r="EE772" s="170">
        <f t="shared" si="2656"/>
        <v>0</v>
      </c>
      <c r="EF772" s="170">
        <f t="shared" si="2656"/>
        <v>0</v>
      </c>
      <c r="EG772" s="170">
        <f t="shared" si="2656"/>
        <v>2</v>
      </c>
      <c r="EH772" s="170">
        <f t="shared" si="2656"/>
        <v>1</v>
      </c>
      <c r="EI772" s="170">
        <f t="shared" si="2656"/>
        <v>1</v>
      </c>
      <c r="EJ772" s="170">
        <f t="shared" si="2656"/>
        <v>59</v>
      </c>
      <c r="EK772" s="170">
        <f t="shared" si="2656"/>
        <v>0</v>
      </c>
      <c r="EL772" s="170">
        <f t="shared" si="2656"/>
        <v>1</v>
      </c>
      <c r="EM772" s="170">
        <f t="shared" si="2656"/>
        <v>0</v>
      </c>
      <c r="EN772" s="170"/>
      <c r="EO772" s="248"/>
      <c r="EP772" s="249"/>
      <c r="EQ772" s="249"/>
      <c r="ER772" s="249"/>
      <c r="ES772" s="249"/>
      <c r="ET772" s="249"/>
      <c r="EU772" s="249"/>
      <c r="EV772" s="249"/>
      <c r="EW772" s="250"/>
      <c r="EX772" s="255"/>
      <c r="EY772" s="92"/>
      <c r="EZ772" s="92"/>
      <c r="FA772" s="92"/>
      <c r="FB772" s="170">
        <f>COUNTIF(FB11:FB765,"1")</f>
        <v>13</v>
      </c>
      <c r="FC772" s="170">
        <f t="shared" ref="FC772:FS772" si="2657">COUNTIF(FC11:FC765,"1")</f>
        <v>17</v>
      </c>
      <c r="FD772" s="170">
        <f t="shared" si="2657"/>
        <v>0</v>
      </c>
      <c r="FE772" s="170">
        <f t="shared" si="2657"/>
        <v>0</v>
      </c>
      <c r="FF772" s="170">
        <f t="shared" si="2657"/>
        <v>45</v>
      </c>
      <c r="FG772" s="170">
        <f t="shared" si="2657"/>
        <v>5</v>
      </c>
      <c r="FH772" s="170">
        <f t="shared" si="2657"/>
        <v>0</v>
      </c>
      <c r="FI772" s="170">
        <f t="shared" si="2657"/>
        <v>14</v>
      </c>
      <c r="FJ772" s="170">
        <f t="shared" si="2657"/>
        <v>0</v>
      </c>
      <c r="FK772" s="170">
        <f t="shared" si="2657"/>
        <v>4</v>
      </c>
      <c r="FL772" s="170">
        <f t="shared" si="2657"/>
        <v>3</v>
      </c>
      <c r="FM772" s="170">
        <f t="shared" si="2657"/>
        <v>0</v>
      </c>
      <c r="FN772" s="170">
        <f t="shared" si="2657"/>
        <v>2</v>
      </c>
      <c r="FO772" s="170">
        <f t="shared" si="2657"/>
        <v>58</v>
      </c>
      <c r="FP772" s="170">
        <f t="shared" si="2657"/>
        <v>0</v>
      </c>
      <c r="FQ772" s="170">
        <f t="shared" si="2657"/>
        <v>0</v>
      </c>
      <c r="FR772" s="170">
        <f t="shared" si="2657"/>
        <v>0</v>
      </c>
      <c r="FS772" s="170">
        <f t="shared" si="2657"/>
        <v>0</v>
      </c>
      <c r="FT772" s="248"/>
      <c r="FU772" s="249"/>
      <c r="FV772" s="249"/>
      <c r="FW772" s="249"/>
      <c r="FX772" s="249"/>
      <c r="FY772" s="249"/>
      <c r="FZ772" s="249"/>
      <c r="GA772" s="249"/>
      <c r="GB772" s="250"/>
      <c r="GC772" s="255"/>
      <c r="GD772" s="92"/>
      <c r="GE772" s="92"/>
      <c r="GF772" s="170">
        <f>COUNTIF(GF11:GF765,"1")</f>
        <v>1</v>
      </c>
      <c r="GG772" s="170">
        <f>COUNTIF(GG11:GG765,"1")</f>
        <v>14</v>
      </c>
      <c r="GH772" s="170">
        <f t="shared" ref="GH772:GX772" si="2658">COUNTIF(GH11:GH765,"1")</f>
        <v>0</v>
      </c>
      <c r="GI772" s="170">
        <f t="shared" si="2658"/>
        <v>0</v>
      </c>
      <c r="GJ772" s="170">
        <f t="shared" si="2658"/>
        <v>38</v>
      </c>
      <c r="GK772" s="170">
        <f t="shared" si="2658"/>
        <v>18</v>
      </c>
      <c r="GL772" s="170">
        <f t="shared" si="2658"/>
        <v>0</v>
      </c>
      <c r="GM772" s="170">
        <f t="shared" si="2658"/>
        <v>4</v>
      </c>
      <c r="GN772" s="170">
        <f t="shared" si="2658"/>
        <v>0</v>
      </c>
      <c r="GO772" s="170">
        <f t="shared" si="2658"/>
        <v>0</v>
      </c>
      <c r="GP772" s="170">
        <f t="shared" si="2658"/>
        <v>0</v>
      </c>
      <c r="GQ772" s="170">
        <f t="shared" si="2658"/>
        <v>0</v>
      </c>
      <c r="GR772" s="170">
        <f t="shared" si="2658"/>
        <v>2</v>
      </c>
      <c r="GS772" s="170">
        <f t="shared" si="2658"/>
        <v>52</v>
      </c>
      <c r="GT772" s="170">
        <f t="shared" si="2658"/>
        <v>0</v>
      </c>
      <c r="GU772" s="170">
        <f t="shared" si="2658"/>
        <v>0</v>
      </c>
      <c r="GV772" s="170">
        <f t="shared" si="2658"/>
        <v>0</v>
      </c>
      <c r="GW772" s="170">
        <f t="shared" si="2658"/>
        <v>0</v>
      </c>
      <c r="GX772" s="170">
        <f t="shared" si="2658"/>
        <v>0</v>
      </c>
      <c r="GY772" s="248"/>
      <c r="GZ772" s="249"/>
      <c r="HA772" s="249"/>
      <c r="HB772" s="249"/>
      <c r="HC772" s="249"/>
      <c r="HD772" s="249"/>
      <c r="HE772" s="249"/>
      <c r="HF772" s="249"/>
      <c r="HG772" s="250"/>
      <c r="HH772" s="255"/>
      <c r="HI772" s="92"/>
      <c r="HJ772" s="92"/>
      <c r="HK772" s="92"/>
      <c r="HL772" s="92"/>
      <c r="HM772" s="92"/>
      <c r="HN772" s="170">
        <f>COUNTIF(HN11:HN765,"1")</f>
        <v>8</v>
      </c>
      <c r="HO772" s="170">
        <f>COUNTIF(HO11:HO765,"1")</f>
        <v>37</v>
      </c>
      <c r="HP772" s="170">
        <f t="shared" ref="HP772:IF772" si="2659">COUNTIF(HP11:HP765,"1")</f>
        <v>0</v>
      </c>
      <c r="HQ772" s="170">
        <f t="shared" si="2659"/>
        <v>0</v>
      </c>
      <c r="HR772" s="170">
        <f t="shared" si="2659"/>
        <v>42</v>
      </c>
      <c r="HS772" s="170">
        <f t="shared" si="2659"/>
        <v>1</v>
      </c>
      <c r="HT772" s="170">
        <f t="shared" si="2659"/>
        <v>0</v>
      </c>
      <c r="HU772" s="170">
        <f t="shared" si="2659"/>
        <v>31</v>
      </c>
      <c r="HV772" s="170">
        <f t="shared" si="2659"/>
        <v>0</v>
      </c>
      <c r="HW772" s="170">
        <f t="shared" si="2659"/>
        <v>0</v>
      </c>
      <c r="HX772" s="170">
        <f t="shared" si="2659"/>
        <v>0</v>
      </c>
      <c r="HY772" s="170">
        <f t="shared" si="2659"/>
        <v>0</v>
      </c>
      <c r="HZ772" s="170">
        <f t="shared" si="2659"/>
        <v>0</v>
      </c>
      <c r="IA772" s="170">
        <f t="shared" si="2659"/>
        <v>57</v>
      </c>
      <c r="IB772" s="170">
        <f t="shared" si="2659"/>
        <v>0</v>
      </c>
      <c r="IC772" s="170">
        <f t="shared" si="2659"/>
        <v>0</v>
      </c>
      <c r="ID772" s="170">
        <f t="shared" si="2659"/>
        <v>0</v>
      </c>
      <c r="IE772" s="170">
        <f t="shared" si="2659"/>
        <v>0</v>
      </c>
      <c r="IF772" s="170">
        <f t="shared" si="2659"/>
        <v>0</v>
      </c>
      <c r="IG772" s="248"/>
      <c r="IH772" s="249"/>
      <c r="II772" s="249"/>
      <c r="IJ772" s="249"/>
      <c r="IK772" s="249"/>
      <c r="IL772" s="249"/>
      <c r="IM772" s="249"/>
      <c r="IN772" s="249"/>
      <c r="IO772" s="250"/>
      <c r="IP772" s="255"/>
      <c r="IQ772" s="92"/>
      <c r="IR772" s="92"/>
      <c r="IS772" s="92"/>
      <c r="IT772" s="92"/>
      <c r="IU772" s="92"/>
      <c r="IV772" s="92"/>
      <c r="IW772" s="92"/>
      <c r="IX772" s="92"/>
      <c r="IY772" s="92"/>
      <c r="IZ772" s="92"/>
      <c r="JA772" s="92"/>
      <c r="JB772" s="92"/>
      <c r="JC772" s="92"/>
      <c r="JD772" s="92"/>
      <c r="JE772" s="92"/>
      <c r="JF772" s="92"/>
      <c r="JG772" s="92"/>
      <c r="JH772" s="92"/>
      <c r="JI772" s="92"/>
      <c r="JJ772" s="92"/>
      <c r="JK772" s="92"/>
      <c r="JL772" s="92"/>
      <c r="JM772" s="92"/>
      <c r="JN772" s="92"/>
      <c r="JO772" s="92"/>
      <c r="JP772" s="92"/>
      <c r="JQ772" s="92"/>
      <c r="JR772" s="92"/>
      <c r="JS772" s="92"/>
      <c r="JT772" s="92"/>
      <c r="JU772" s="92"/>
      <c r="JV772" s="92"/>
      <c r="JW772" s="92"/>
      <c r="JX772" s="92"/>
      <c r="JY772" s="92"/>
      <c r="JZ772" s="92"/>
      <c r="KA772" s="92"/>
      <c r="KB772" s="92"/>
      <c r="KC772" s="92"/>
      <c r="KD772" s="92"/>
      <c r="KE772" s="92"/>
      <c r="KF772" s="92"/>
      <c r="KG772" s="92"/>
      <c r="KH772" s="92"/>
      <c r="KI772" s="92"/>
      <c r="KJ772" s="92"/>
      <c r="KK772" s="92"/>
      <c r="KL772" s="92"/>
      <c r="KM772" s="92"/>
      <c r="KN772" s="92"/>
      <c r="KO772" s="92"/>
      <c r="KP772" s="92"/>
      <c r="KQ772" s="92"/>
      <c r="KR772" s="92"/>
      <c r="KS772" s="92"/>
      <c r="KT772" s="92"/>
      <c r="KU772" s="92"/>
      <c r="KV772" s="92"/>
      <c r="KW772" s="92"/>
      <c r="KX772" s="92"/>
      <c r="KY772" s="92"/>
      <c r="KZ772" s="92"/>
      <c r="LA772" s="92"/>
      <c r="LB772" s="92"/>
      <c r="LC772" s="92"/>
      <c r="LD772" s="92"/>
      <c r="LE772" s="92"/>
      <c r="LF772" s="92"/>
      <c r="LG772" s="92"/>
      <c r="LH772" s="92"/>
      <c r="LI772" s="92"/>
      <c r="LJ772" s="92"/>
      <c r="LK772" s="92"/>
      <c r="LL772" s="92"/>
      <c r="LM772" s="92"/>
      <c r="LN772" s="92"/>
      <c r="LO772" s="92"/>
      <c r="LP772" s="92"/>
      <c r="LQ772" s="92"/>
      <c r="LR772" s="92"/>
      <c r="LS772" s="92"/>
      <c r="LT772" s="92"/>
      <c r="LU772" s="92"/>
      <c r="LV772" s="92"/>
      <c r="LW772" s="92"/>
      <c r="LX772" s="92"/>
      <c r="LY772" s="92"/>
      <c r="LZ772" s="92"/>
      <c r="MA772" s="92"/>
      <c r="MB772" s="92"/>
      <c r="MC772" s="92"/>
      <c r="MD772" s="92"/>
      <c r="ME772" s="92"/>
      <c r="MF772" s="92"/>
      <c r="MG772" s="92"/>
      <c r="MH772" s="92"/>
      <c r="MI772" s="92"/>
      <c r="MJ772" s="92"/>
      <c r="MK772" s="92"/>
      <c r="ML772" s="92"/>
      <c r="MM772" s="92"/>
      <c r="MN772" s="92"/>
      <c r="MO772" s="92"/>
      <c r="MP772" s="92"/>
      <c r="MQ772" s="92"/>
      <c r="MR772" s="92"/>
      <c r="MS772" s="92"/>
      <c r="MT772" s="92"/>
      <c r="MU772" s="92"/>
      <c r="MV772" s="92"/>
      <c r="MW772" s="92"/>
      <c r="MX772" s="92"/>
      <c r="MY772" s="92"/>
      <c r="MZ772" s="92"/>
      <c r="NA772" s="92"/>
      <c r="NB772" s="92"/>
      <c r="NC772" s="92"/>
      <c r="ND772" s="92"/>
      <c r="NE772" s="92"/>
      <c r="NF772" s="92"/>
      <c r="NG772" s="92"/>
      <c r="NH772" s="92"/>
      <c r="NI772" s="92"/>
      <c r="NJ772" s="92"/>
      <c r="NK772" s="92"/>
      <c r="NL772" s="92"/>
      <c r="NM772" s="92"/>
      <c r="NN772" s="92"/>
      <c r="NO772" s="92"/>
      <c r="NP772" s="92"/>
      <c r="NQ772" s="92"/>
      <c r="NR772" s="92"/>
      <c r="NS772" s="92"/>
      <c r="NT772" s="92"/>
      <c r="NU772" s="92"/>
      <c r="NV772" s="92"/>
      <c r="NW772" s="92"/>
      <c r="NX772" s="92"/>
      <c r="NY772" s="92"/>
      <c r="NZ772" s="92"/>
      <c r="OA772" s="92"/>
      <c r="OB772" s="92"/>
      <c r="OC772" s="92"/>
      <c r="OD772" s="92"/>
      <c r="OE772" s="92"/>
      <c r="OF772" s="92"/>
      <c r="OG772" s="92"/>
      <c r="OH772" s="92"/>
      <c r="OI772" s="92"/>
      <c r="OJ772" s="92"/>
      <c r="OK772" s="92"/>
      <c r="OL772" s="92"/>
      <c r="OM772" s="92"/>
      <c r="ON772" s="121"/>
    </row>
    <row r="773" spans="1:404" hidden="1">
      <c r="A773" s="334"/>
      <c r="B773" s="337" t="s">
        <v>1058</v>
      </c>
      <c r="C773" s="337"/>
      <c r="D773" s="148"/>
      <c r="E773" s="149"/>
      <c r="F773" s="144"/>
      <c r="G773" s="197"/>
      <c r="H773" s="143"/>
      <c r="I773" s="144"/>
      <c r="J773" s="144"/>
      <c r="K773" s="143"/>
      <c r="L773" s="143"/>
      <c r="M773" s="143"/>
      <c r="N773" s="143"/>
      <c r="O773" s="143"/>
      <c r="P773" s="145"/>
      <c r="Q773" s="92" t="s">
        <v>122</v>
      </c>
      <c r="R773" s="92" t="s">
        <v>122</v>
      </c>
      <c r="S773" s="92" t="s">
        <v>122</v>
      </c>
      <c r="T773" s="92" t="s">
        <v>122</v>
      </c>
      <c r="U773" s="92" t="s">
        <v>122</v>
      </c>
      <c r="V773" s="92" t="s">
        <v>122</v>
      </c>
      <c r="W773" s="92" t="s">
        <v>122</v>
      </c>
      <c r="X773" s="92" t="s">
        <v>122</v>
      </c>
      <c r="Y773" s="92" t="s">
        <v>122</v>
      </c>
      <c r="Z773" s="92" t="s">
        <v>122</v>
      </c>
      <c r="AA773" s="92" t="s">
        <v>122</v>
      </c>
      <c r="AB773" s="30"/>
      <c r="AC773" s="30"/>
      <c r="AD773" s="30"/>
      <c r="AE773" s="170">
        <f t="shared" ref="AE773:AV773" si="2660">COUNTIF(AE9:AE766,"0")</f>
        <v>0</v>
      </c>
      <c r="AF773" s="170">
        <f t="shared" si="2660"/>
        <v>0</v>
      </c>
      <c r="AG773" s="170">
        <f t="shared" si="2660"/>
        <v>0</v>
      </c>
      <c r="AH773" s="170">
        <f t="shared" si="2660"/>
        <v>0</v>
      </c>
      <c r="AI773" s="170">
        <f t="shared" si="2660"/>
        <v>0</v>
      </c>
      <c r="AJ773" s="170">
        <f t="shared" si="2660"/>
        <v>0</v>
      </c>
      <c r="AK773" s="170">
        <f t="shared" si="2660"/>
        <v>0</v>
      </c>
      <c r="AL773" s="170">
        <f t="shared" si="2660"/>
        <v>0</v>
      </c>
      <c r="AM773" s="170">
        <f t="shared" si="2660"/>
        <v>0</v>
      </c>
      <c r="AN773" s="170">
        <f t="shared" si="2660"/>
        <v>0</v>
      </c>
      <c r="AO773" s="170">
        <f t="shared" si="2660"/>
        <v>0</v>
      </c>
      <c r="AP773" s="170">
        <f t="shared" si="2660"/>
        <v>0</v>
      </c>
      <c r="AQ773" s="170">
        <f t="shared" si="2660"/>
        <v>0</v>
      </c>
      <c r="AR773" s="170">
        <f t="shared" si="2660"/>
        <v>0</v>
      </c>
      <c r="AS773" s="170">
        <f t="shared" si="2660"/>
        <v>0</v>
      </c>
      <c r="AT773" s="170">
        <f t="shared" si="2660"/>
        <v>0</v>
      </c>
      <c r="AU773" s="170">
        <f t="shared" si="2660"/>
        <v>0</v>
      </c>
      <c r="AV773" s="170">
        <f t="shared" si="2660"/>
        <v>0</v>
      </c>
      <c r="AW773" s="248"/>
      <c r="AX773" s="249"/>
      <c r="AY773" s="249"/>
      <c r="AZ773" s="249"/>
      <c r="BA773" s="249"/>
      <c r="BB773" s="249"/>
      <c r="BC773" s="249"/>
      <c r="BD773" s="249"/>
      <c r="BE773" s="250"/>
      <c r="BF773" s="255"/>
      <c r="BG773" s="92"/>
      <c r="BH773" s="92"/>
      <c r="BI773" s="92"/>
      <c r="BJ773" s="170">
        <f>COUNTIF(BJ10:BJ766,"0")</f>
        <v>0</v>
      </c>
      <c r="BK773" s="170">
        <f t="shared" ref="BK773:CA773" si="2661">COUNTIF(BK10:BK766,"0")</f>
        <v>0</v>
      </c>
      <c r="BL773" s="170">
        <f t="shared" si="2661"/>
        <v>0</v>
      </c>
      <c r="BM773" s="170">
        <f t="shared" si="2661"/>
        <v>0</v>
      </c>
      <c r="BN773" s="170">
        <f t="shared" si="2661"/>
        <v>0</v>
      </c>
      <c r="BO773" s="170">
        <f t="shared" si="2661"/>
        <v>0</v>
      </c>
      <c r="BP773" s="170">
        <f t="shared" si="2661"/>
        <v>0</v>
      </c>
      <c r="BQ773" s="170">
        <f t="shared" si="2661"/>
        <v>0</v>
      </c>
      <c r="BR773" s="170">
        <f t="shared" si="2661"/>
        <v>0</v>
      </c>
      <c r="BS773" s="170">
        <f t="shared" si="2661"/>
        <v>0</v>
      </c>
      <c r="BT773" s="170">
        <f t="shared" si="2661"/>
        <v>0</v>
      </c>
      <c r="BU773" s="170">
        <f t="shared" si="2661"/>
        <v>0</v>
      </c>
      <c r="BV773" s="170">
        <f t="shared" si="2661"/>
        <v>0</v>
      </c>
      <c r="BW773" s="170">
        <f t="shared" si="2661"/>
        <v>0</v>
      </c>
      <c r="BX773" s="170">
        <f t="shared" si="2661"/>
        <v>0</v>
      </c>
      <c r="BY773" s="170">
        <f t="shared" si="2661"/>
        <v>0</v>
      </c>
      <c r="BZ773" s="170">
        <f t="shared" si="2661"/>
        <v>0</v>
      </c>
      <c r="CA773" s="170">
        <f t="shared" si="2661"/>
        <v>0</v>
      </c>
      <c r="CB773" s="92"/>
      <c r="CC773" s="248"/>
      <c r="CD773" s="249"/>
      <c r="CE773" s="249"/>
      <c r="CF773" s="249"/>
      <c r="CG773" s="249"/>
      <c r="CH773" s="249"/>
      <c r="CI773" s="249"/>
      <c r="CJ773" s="249"/>
      <c r="CK773" s="250"/>
      <c r="CL773" s="255"/>
      <c r="CM773" s="92"/>
      <c r="CN773" s="92"/>
      <c r="CO773" s="92"/>
      <c r="CP773" s="170">
        <f>COUNTIF(CP11:CP766,"0")</f>
        <v>0</v>
      </c>
      <c r="CQ773" s="170">
        <f t="shared" ref="CQ773:DG773" si="2662">COUNTIF(CQ11:CQ766,"0")</f>
        <v>0</v>
      </c>
      <c r="CR773" s="170">
        <f t="shared" si="2662"/>
        <v>0</v>
      </c>
      <c r="CS773" s="170">
        <f t="shared" si="2662"/>
        <v>0</v>
      </c>
      <c r="CT773" s="170">
        <f t="shared" si="2662"/>
        <v>0</v>
      </c>
      <c r="CU773" s="170">
        <f t="shared" si="2662"/>
        <v>0</v>
      </c>
      <c r="CV773" s="170">
        <f t="shared" si="2662"/>
        <v>0</v>
      </c>
      <c r="CW773" s="170">
        <f t="shared" si="2662"/>
        <v>0</v>
      </c>
      <c r="CX773" s="170">
        <f t="shared" si="2662"/>
        <v>0</v>
      </c>
      <c r="CY773" s="170">
        <f t="shared" si="2662"/>
        <v>0</v>
      </c>
      <c r="CZ773" s="170">
        <f t="shared" si="2662"/>
        <v>0</v>
      </c>
      <c r="DA773" s="170">
        <f t="shared" si="2662"/>
        <v>0</v>
      </c>
      <c r="DB773" s="170">
        <f t="shared" si="2662"/>
        <v>0</v>
      </c>
      <c r="DC773" s="170">
        <f t="shared" si="2662"/>
        <v>0</v>
      </c>
      <c r="DD773" s="170">
        <f t="shared" si="2662"/>
        <v>0</v>
      </c>
      <c r="DE773" s="170">
        <f t="shared" si="2662"/>
        <v>0</v>
      </c>
      <c r="DF773" s="170">
        <f t="shared" si="2662"/>
        <v>0</v>
      </c>
      <c r="DG773" s="170">
        <f t="shared" si="2662"/>
        <v>0</v>
      </c>
      <c r="DH773" s="248"/>
      <c r="DI773" s="249"/>
      <c r="DJ773" s="249"/>
      <c r="DK773" s="249"/>
      <c r="DL773" s="249"/>
      <c r="DM773" s="249"/>
      <c r="DN773" s="249"/>
      <c r="DO773" s="249"/>
      <c r="DP773" s="250"/>
      <c r="DQ773" s="255"/>
      <c r="DR773" s="92"/>
      <c r="DS773" s="92"/>
      <c r="DT773" s="92"/>
      <c r="DU773" s="92"/>
      <c r="DV773" s="92"/>
      <c r="DW773" s="170">
        <f>COUNTIF(DW11:DW748,"0")</f>
        <v>0</v>
      </c>
      <c r="DX773" s="170">
        <f t="shared" ref="DX773:EM773" si="2663">COUNTIF(DX11:DX748,"0")</f>
        <v>0</v>
      </c>
      <c r="DY773" s="170">
        <f t="shared" si="2663"/>
        <v>0</v>
      </c>
      <c r="DZ773" s="170">
        <f t="shared" si="2663"/>
        <v>0</v>
      </c>
      <c r="EA773" s="170">
        <f t="shared" si="2663"/>
        <v>0</v>
      </c>
      <c r="EB773" s="170">
        <f t="shared" si="2663"/>
        <v>0</v>
      </c>
      <c r="EC773" s="170">
        <f t="shared" si="2663"/>
        <v>0</v>
      </c>
      <c r="ED773" s="170">
        <f t="shared" si="2663"/>
        <v>0</v>
      </c>
      <c r="EE773" s="170">
        <f t="shared" si="2663"/>
        <v>0</v>
      </c>
      <c r="EF773" s="170">
        <f t="shared" si="2663"/>
        <v>0</v>
      </c>
      <c r="EG773" s="170">
        <f t="shared" si="2663"/>
        <v>0</v>
      </c>
      <c r="EH773" s="170">
        <f t="shared" si="2663"/>
        <v>0</v>
      </c>
      <c r="EI773" s="170">
        <f t="shared" si="2663"/>
        <v>0</v>
      </c>
      <c r="EJ773" s="170">
        <f t="shared" si="2663"/>
        <v>0</v>
      </c>
      <c r="EK773" s="170">
        <f t="shared" si="2663"/>
        <v>0</v>
      </c>
      <c r="EL773" s="170">
        <f t="shared" si="2663"/>
        <v>0</v>
      </c>
      <c r="EM773" s="170">
        <f t="shared" si="2663"/>
        <v>0</v>
      </c>
      <c r="EN773" s="170"/>
      <c r="EO773" s="248"/>
      <c r="EP773" s="249"/>
      <c r="EQ773" s="249"/>
      <c r="ER773" s="249"/>
      <c r="ES773" s="249"/>
      <c r="ET773" s="249"/>
      <c r="EU773" s="249"/>
      <c r="EV773" s="249"/>
      <c r="EW773" s="250"/>
      <c r="EX773" s="255"/>
      <c r="EY773" s="92"/>
      <c r="EZ773" s="92"/>
      <c r="FA773" s="92"/>
      <c r="FB773" s="170">
        <f>COUNTIF(FB11:FB766,"0")</f>
        <v>0</v>
      </c>
      <c r="FC773" s="170">
        <f t="shared" ref="FC773:FS773" si="2664">COUNTIF(FC11:FC766,"0")</f>
        <v>0</v>
      </c>
      <c r="FD773" s="170">
        <f t="shared" si="2664"/>
        <v>0</v>
      </c>
      <c r="FE773" s="170">
        <f t="shared" si="2664"/>
        <v>0</v>
      </c>
      <c r="FF773" s="170">
        <f t="shared" si="2664"/>
        <v>0</v>
      </c>
      <c r="FG773" s="170">
        <f t="shared" si="2664"/>
        <v>0</v>
      </c>
      <c r="FH773" s="170">
        <f t="shared" si="2664"/>
        <v>0</v>
      </c>
      <c r="FI773" s="170">
        <f t="shared" si="2664"/>
        <v>0</v>
      </c>
      <c r="FJ773" s="170">
        <f t="shared" si="2664"/>
        <v>0</v>
      </c>
      <c r="FK773" s="170">
        <f t="shared" si="2664"/>
        <v>0</v>
      </c>
      <c r="FL773" s="170">
        <f t="shared" si="2664"/>
        <v>0</v>
      </c>
      <c r="FM773" s="170">
        <f t="shared" si="2664"/>
        <v>0</v>
      </c>
      <c r="FN773" s="170">
        <f t="shared" si="2664"/>
        <v>0</v>
      </c>
      <c r="FO773" s="170">
        <f t="shared" si="2664"/>
        <v>0</v>
      </c>
      <c r="FP773" s="170">
        <f t="shared" si="2664"/>
        <v>0</v>
      </c>
      <c r="FQ773" s="170">
        <f t="shared" si="2664"/>
        <v>0</v>
      </c>
      <c r="FR773" s="170">
        <f t="shared" si="2664"/>
        <v>0</v>
      </c>
      <c r="FS773" s="170">
        <f t="shared" si="2664"/>
        <v>0</v>
      </c>
      <c r="FT773" s="248"/>
      <c r="FU773" s="249"/>
      <c r="FV773" s="249"/>
      <c r="FW773" s="249"/>
      <c r="FX773" s="249"/>
      <c r="FY773" s="249"/>
      <c r="FZ773" s="249"/>
      <c r="GA773" s="249"/>
      <c r="GB773" s="250"/>
      <c r="GC773" s="255"/>
      <c r="GD773" s="92"/>
      <c r="GE773" s="92"/>
      <c r="GF773" s="170">
        <f>COUNTIF(GF11:GF766,"0")</f>
        <v>0</v>
      </c>
      <c r="GG773" s="170">
        <f>COUNTIF(GG11:GG766,"0")</f>
        <v>0</v>
      </c>
      <c r="GH773" s="170">
        <f t="shared" ref="GH773:GX773" si="2665">COUNTIF(GH11:GH766,"0")</f>
        <v>0</v>
      </c>
      <c r="GI773" s="170">
        <f t="shared" si="2665"/>
        <v>0</v>
      </c>
      <c r="GJ773" s="170">
        <f t="shared" si="2665"/>
        <v>0</v>
      </c>
      <c r="GK773" s="170">
        <f t="shared" si="2665"/>
        <v>0</v>
      </c>
      <c r="GL773" s="170">
        <f t="shared" si="2665"/>
        <v>0</v>
      </c>
      <c r="GM773" s="170">
        <f t="shared" si="2665"/>
        <v>0</v>
      </c>
      <c r="GN773" s="170">
        <f t="shared" si="2665"/>
        <v>0</v>
      </c>
      <c r="GO773" s="170">
        <f t="shared" si="2665"/>
        <v>0</v>
      </c>
      <c r="GP773" s="170">
        <f t="shared" si="2665"/>
        <v>0</v>
      </c>
      <c r="GQ773" s="170">
        <f t="shared" si="2665"/>
        <v>0</v>
      </c>
      <c r="GR773" s="170">
        <f t="shared" si="2665"/>
        <v>0</v>
      </c>
      <c r="GS773" s="170">
        <f t="shared" si="2665"/>
        <v>0</v>
      </c>
      <c r="GT773" s="170">
        <f t="shared" si="2665"/>
        <v>0</v>
      </c>
      <c r="GU773" s="170">
        <f t="shared" si="2665"/>
        <v>0</v>
      </c>
      <c r="GV773" s="170">
        <f t="shared" si="2665"/>
        <v>0</v>
      </c>
      <c r="GW773" s="170">
        <f t="shared" si="2665"/>
        <v>0</v>
      </c>
      <c r="GX773" s="170">
        <f t="shared" si="2665"/>
        <v>0</v>
      </c>
      <c r="GY773" s="248"/>
      <c r="GZ773" s="249"/>
      <c r="HA773" s="249"/>
      <c r="HB773" s="249"/>
      <c r="HC773" s="249"/>
      <c r="HD773" s="249"/>
      <c r="HE773" s="249"/>
      <c r="HF773" s="249"/>
      <c r="HG773" s="250"/>
      <c r="HH773" s="255"/>
      <c r="HI773" s="92"/>
      <c r="HJ773" s="92"/>
      <c r="HK773" s="92"/>
      <c r="HL773" s="92"/>
      <c r="HM773" s="92"/>
      <c r="HN773" s="170">
        <f>COUNTIF(HN11:HN766,"0")</f>
        <v>0</v>
      </c>
      <c r="HO773" s="170">
        <f>COUNTIF(HO11:HO766,"0")</f>
        <v>0</v>
      </c>
      <c r="HP773" s="170">
        <f t="shared" ref="HP773:IF773" si="2666">COUNTIF(HP11:HP766,"0")</f>
        <v>0</v>
      </c>
      <c r="HQ773" s="170">
        <f t="shared" si="2666"/>
        <v>0</v>
      </c>
      <c r="HR773" s="170">
        <f t="shared" si="2666"/>
        <v>0</v>
      </c>
      <c r="HS773" s="170">
        <f t="shared" si="2666"/>
        <v>0</v>
      </c>
      <c r="HT773" s="170">
        <f t="shared" si="2666"/>
        <v>0</v>
      </c>
      <c r="HU773" s="170">
        <f t="shared" si="2666"/>
        <v>0</v>
      </c>
      <c r="HV773" s="170">
        <f t="shared" si="2666"/>
        <v>0</v>
      </c>
      <c r="HW773" s="170">
        <f t="shared" si="2666"/>
        <v>0</v>
      </c>
      <c r="HX773" s="170">
        <f t="shared" si="2666"/>
        <v>0</v>
      </c>
      <c r="HY773" s="170">
        <f t="shared" si="2666"/>
        <v>0</v>
      </c>
      <c r="HZ773" s="170">
        <f t="shared" si="2666"/>
        <v>0</v>
      </c>
      <c r="IA773" s="170">
        <f t="shared" si="2666"/>
        <v>0</v>
      </c>
      <c r="IB773" s="170">
        <f t="shared" si="2666"/>
        <v>0</v>
      </c>
      <c r="IC773" s="170">
        <f t="shared" si="2666"/>
        <v>0</v>
      </c>
      <c r="ID773" s="170">
        <f t="shared" si="2666"/>
        <v>0</v>
      </c>
      <c r="IE773" s="170">
        <f t="shared" si="2666"/>
        <v>0</v>
      </c>
      <c r="IF773" s="170">
        <f t="shared" si="2666"/>
        <v>0</v>
      </c>
      <c r="IG773" s="248"/>
      <c r="IH773" s="249"/>
      <c r="II773" s="249"/>
      <c r="IJ773" s="249"/>
      <c r="IK773" s="249"/>
      <c r="IL773" s="249"/>
      <c r="IM773" s="249"/>
      <c r="IN773" s="249"/>
      <c r="IO773" s="250"/>
      <c r="IP773" s="255"/>
      <c r="IQ773" s="92"/>
      <c r="IR773" s="92"/>
      <c r="IS773" s="92"/>
      <c r="IT773" s="92"/>
      <c r="IU773" s="92"/>
      <c r="IV773" s="92"/>
      <c r="IW773" s="92"/>
      <c r="IX773" s="92"/>
      <c r="IY773" s="92"/>
      <c r="IZ773" s="92"/>
      <c r="JA773" s="92"/>
      <c r="JB773" s="92"/>
      <c r="JC773" s="92"/>
      <c r="JD773" s="92"/>
      <c r="JE773" s="92"/>
      <c r="JF773" s="92"/>
      <c r="JG773" s="92"/>
      <c r="JH773" s="92"/>
      <c r="JI773" s="92"/>
      <c r="JJ773" s="92"/>
      <c r="JK773" s="92"/>
      <c r="JL773" s="92"/>
      <c r="JM773" s="92"/>
      <c r="JN773" s="92"/>
      <c r="JO773" s="92"/>
      <c r="JP773" s="92"/>
      <c r="JQ773" s="92"/>
      <c r="JR773" s="92"/>
      <c r="JS773" s="92"/>
      <c r="JT773" s="92"/>
      <c r="JU773" s="92"/>
      <c r="JV773" s="92"/>
      <c r="JW773" s="92"/>
      <c r="JX773" s="92"/>
      <c r="JY773" s="92"/>
      <c r="JZ773" s="92"/>
      <c r="KA773" s="92"/>
      <c r="KB773" s="92"/>
      <c r="KC773" s="92"/>
      <c r="KD773" s="92"/>
      <c r="KE773" s="92"/>
      <c r="KF773" s="92"/>
      <c r="KG773" s="92"/>
      <c r="KH773" s="92"/>
      <c r="KI773" s="92"/>
      <c r="KJ773" s="92"/>
      <c r="KK773" s="92"/>
      <c r="KL773" s="92"/>
      <c r="KM773" s="92"/>
      <c r="KN773" s="92"/>
      <c r="KO773" s="92"/>
      <c r="KP773" s="92"/>
      <c r="KQ773" s="92"/>
      <c r="KR773" s="92"/>
      <c r="KS773" s="92"/>
      <c r="KT773" s="92"/>
      <c r="KU773" s="92"/>
      <c r="KV773" s="92"/>
      <c r="KW773" s="92"/>
      <c r="KX773" s="92"/>
      <c r="KY773" s="92"/>
      <c r="KZ773" s="92"/>
      <c r="LA773" s="92"/>
      <c r="LB773" s="92"/>
      <c r="LC773" s="92"/>
      <c r="LD773" s="92"/>
      <c r="LE773" s="92"/>
      <c r="LF773" s="92"/>
      <c r="LG773" s="92"/>
      <c r="LH773" s="92"/>
      <c r="LI773" s="92"/>
      <c r="LJ773" s="92"/>
      <c r="LK773" s="92"/>
      <c r="LL773" s="92"/>
      <c r="LM773" s="92"/>
      <c r="LN773" s="92"/>
      <c r="LO773" s="92"/>
      <c r="LP773" s="92"/>
      <c r="LQ773" s="92"/>
      <c r="LR773" s="92"/>
      <c r="LS773" s="92"/>
      <c r="LT773" s="92"/>
      <c r="LU773" s="92"/>
      <c r="LV773" s="92"/>
      <c r="LW773" s="92"/>
      <c r="LX773" s="92"/>
      <c r="LY773" s="92"/>
      <c r="LZ773" s="92"/>
      <c r="MA773" s="92"/>
      <c r="MB773" s="92"/>
      <c r="MC773" s="92"/>
      <c r="MD773" s="92"/>
      <c r="ME773" s="92"/>
      <c r="MF773" s="92"/>
      <c r="MG773" s="92"/>
      <c r="MH773" s="92"/>
      <c r="MI773" s="92"/>
      <c r="MJ773" s="92"/>
      <c r="MK773" s="92"/>
      <c r="ML773" s="92"/>
      <c r="MM773" s="92"/>
      <c r="MN773" s="92"/>
      <c r="MO773" s="92"/>
      <c r="MP773" s="92"/>
      <c r="MQ773" s="92"/>
      <c r="MR773" s="92"/>
      <c r="MS773" s="92"/>
      <c r="MT773" s="92"/>
      <c r="MU773" s="92"/>
      <c r="MV773" s="92"/>
      <c r="MW773" s="92"/>
      <c r="MX773" s="92"/>
      <c r="MY773" s="92"/>
      <c r="MZ773" s="92"/>
      <c r="NA773" s="92"/>
      <c r="NB773" s="92"/>
      <c r="NC773" s="92"/>
      <c r="ND773" s="92"/>
      <c r="NE773" s="92"/>
      <c r="NF773" s="92"/>
      <c r="NG773" s="92"/>
      <c r="NH773" s="92"/>
      <c r="NI773" s="92"/>
      <c r="NJ773" s="92"/>
      <c r="NK773" s="92"/>
      <c r="NL773" s="92"/>
      <c r="NM773" s="92"/>
      <c r="NN773" s="92"/>
      <c r="NO773" s="92"/>
      <c r="NP773" s="92"/>
      <c r="NQ773" s="92"/>
      <c r="NR773" s="92"/>
      <c r="NS773" s="92"/>
      <c r="NT773" s="92"/>
      <c r="NU773" s="92"/>
      <c r="NV773" s="92"/>
      <c r="NW773" s="92"/>
      <c r="NX773" s="92"/>
      <c r="NY773" s="92"/>
      <c r="NZ773" s="92"/>
      <c r="OA773" s="92"/>
      <c r="OB773" s="92"/>
      <c r="OC773" s="92"/>
      <c r="OD773" s="92"/>
      <c r="OE773" s="92"/>
      <c r="OF773" s="92"/>
      <c r="OG773" s="92"/>
      <c r="OH773" s="92"/>
      <c r="OI773" s="92"/>
      <c r="OJ773" s="92"/>
      <c r="OK773" s="92"/>
      <c r="OL773" s="92"/>
      <c r="OM773" s="92"/>
      <c r="ON773" s="121"/>
    </row>
    <row r="774" spans="1:404" hidden="1">
      <c r="A774" s="334"/>
      <c r="B774" s="338" t="s">
        <v>1059</v>
      </c>
      <c r="C774" s="339"/>
      <c r="D774" s="148"/>
      <c r="E774" s="149"/>
      <c r="F774" s="144"/>
      <c r="G774" s="197"/>
      <c r="H774" s="143"/>
      <c r="I774" s="144"/>
      <c r="J774" s="144"/>
      <c r="K774" s="143"/>
      <c r="L774" s="143"/>
      <c r="M774" s="143"/>
      <c r="N774" s="143"/>
      <c r="O774" s="143"/>
      <c r="P774" s="145"/>
      <c r="Q774" s="92" t="s">
        <v>122</v>
      </c>
      <c r="R774" s="92" t="s">
        <v>122</v>
      </c>
      <c r="S774" s="92" t="s">
        <v>122</v>
      </c>
      <c r="T774" s="92" t="s">
        <v>122</v>
      </c>
      <c r="U774" s="92" t="s">
        <v>122</v>
      </c>
      <c r="V774" s="92" t="s">
        <v>122</v>
      </c>
      <c r="W774" s="92" t="s">
        <v>122</v>
      </c>
      <c r="X774" s="92" t="s">
        <v>122</v>
      </c>
      <c r="Y774" s="92" t="s">
        <v>122</v>
      </c>
      <c r="Z774" s="92" t="s">
        <v>122</v>
      </c>
      <c r="AA774" s="92" t="s">
        <v>122</v>
      </c>
      <c r="AB774" s="30"/>
      <c r="AC774" s="30"/>
      <c r="AD774" s="30"/>
      <c r="AE774" s="170">
        <f t="shared" ref="AE774:AV774" si="2667">COUNTIF(AE9:AE767,"kđg")</f>
        <v>0</v>
      </c>
      <c r="AF774" s="170">
        <f t="shared" si="2667"/>
        <v>0</v>
      </c>
      <c r="AG774" s="170">
        <f t="shared" si="2667"/>
        <v>0</v>
      </c>
      <c r="AH774" s="170">
        <f t="shared" si="2667"/>
        <v>0</v>
      </c>
      <c r="AI774" s="170">
        <f t="shared" si="2667"/>
        <v>0</v>
      </c>
      <c r="AJ774" s="170">
        <f t="shared" si="2667"/>
        <v>0</v>
      </c>
      <c r="AK774" s="170">
        <f t="shared" si="2667"/>
        <v>0</v>
      </c>
      <c r="AL774" s="170">
        <f t="shared" si="2667"/>
        <v>0</v>
      </c>
      <c r="AM774" s="170">
        <f t="shared" si="2667"/>
        <v>0</v>
      </c>
      <c r="AN774" s="170">
        <f t="shared" si="2667"/>
        <v>0</v>
      </c>
      <c r="AO774" s="170">
        <f t="shared" si="2667"/>
        <v>0</v>
      </c>
      <c r="AP774" s="170">
        <f t="shared" si="2667"/>
        <v>0</v>
      </c>
      <c r="AQ774" s="170">
        <f t="shared" si="2667"/>
        <v>0</v>
      </c>
      <c r="AR774" s="170">
        <f t="shared" si="2667"/>
        <v>0</v>
      </c>
      <c r="AS774" s="170">
        <f t="shared" si="2667"/>
        <v>0</v>
      </c>
      <c r="AT774" s="170">
        <f t="shared" si="2667"/>
        <v>0</v>
      </c>
      <c r="AU774" s="170">
        <f t="shared" si="2667"/>
        <v>0</v>
      </c>
      <c r="AV774" s="170">
        <f t="shared" si="2667"/>
        <v>0</v>
      </c>
      <c r="AW774" s="248"/>
      <c r="AX774" s="249"/>
      <c r="AY774" s="249"/>
      <c r="AZ774" s="249"/>
      <c r="BA774" s="249"/>
      <c r="BB774" s="249"/>
      <c r="BC774" s="249"/>
      <c r="BD774" s="249"/>
      <c r="BE774" s="250"/>
      <c r="BF774" s="255"/>
      <c r="BG774" s="92"/>
      <c r="BH774" s="92"/>
      <c r="BI774" s="92"/>
      <c r="BJ774" s="170">
        <f>COUNTIF(BJ10:BJ767,"kđg")</f>
        <v>0</v>
      </c>
      <c r="BK774" s="170">
        <f t="shared" ref="BK774:CA774" si="2668">COUNTIF(BK10:BK767,"kđg")</f>
        <v>0</v>
      </c>
      <c r="BL774" s="170">
        <f t="shared" si="2668"/>
        <v>0</v>
      </c>
      <c r="BM774" s="170">
        <f t="shared" si="2668"/>
        <v>0</v>
      </c>
      <c r="BN774" s="170">
        <f t="shared" si="2668"/>
        <v>0</v>
      </c>
      <c r="BO774" s="170">
        <f t="shared" si="2668"/>
        <v>0</v>
      </c>
      <c r="BP774" s="170">
        <f t="shared" si="2668"/>
        <v>0</v>
      </c>
      <c r="BQ774" s="170">
        <f t="shared" si="2668"/>
        <v>0</v>
      </c>
      <c r="BR774" s="170">
        <f t="shared" si="2668"/>
        <v>0</v>
      </c>
      <c r="BS774" s="170">
        <f t="shared" si="2668"/>
        <v>0</v>
      </c>
      <c r="BT774" s="170">
        <f t="shared" si="2668"/>
        <v>0</v>
      </c>
      <c r="BU774" s="170">
        <f t="shared" si="2668"/>
        <v>0</v>
      </c>
      <c r="BV774" s="170">
        <f t="shared" si="2668"/>
        <v>0</v>
      </c>
      <c r="BW774" s="170">
        <f t="shared" si="2668"/>
        <v>0</v>
      </c>
      <c r="BX774" s="170">
        <f t="shared" si="2668"/>
        <v>0</v>
      </c>
      <c r="BY774" s="170">
        <f t="shared" si="2668"/>
        <v>0</v>
      </c>
      <c r="BZ774" s="170">
        <f t="shared" si="2668"/>
        <v>0</v>
      </c>
      <c r="CA774" s="170">
        <f t="shared" si="2668"/>
        <v>0</v>
      </c>
      <c r="CB774" s="92"/>
      <c r="CC774" s="248"/>
      <c r="CD774" s="249"/>
      <c r="CE774" s="249"/>
      <c r="CF774" s="249"/>
      <c r="CG774" s="249"/>
      <c r="CH774" s="249"/>
      <c r="CI774" s="249"/>
      <c r="CJ774" s="249"/>
      <c r="CK774" s="250"/>
      <c r="CL774" s="255"/>
      <c r="CM774" s="92"/>
      <c r="CN774" s="92"/>
      <c r="CO774" s="92"/>
      <c r="CP774" s="170">
        <f>COUNTIF(CP11:CP767,"kđg")</f>
        <v>0</v>
      </c>
      <c r="CQ774" s="170">
        <f t="shared" ref="CQ774:DG774" si="2669">COUNTIF(CQ11:CQ767,"kđg")</f>
        <v>0</v>
      </c>
      <c r="CR774" s="170">
        <f t="shared" si="2669"/>
        <v>0</v>
      </c>
      <c r="CS774" s="170">
        <f t="shared" si="2669"/>
        <v>0</v>
      </c>
      <c r="CT774" s="170">
        <f t="shared" si="2669"/>
        <v>0</v>
      </c>
      <c r="CU774" s="170">
        <f t="shared" si="2669"/>
        <v>0</v>
      </c>
      <c r="CV774" s="170">
        <f t="shared" si="2669"/>
        <v>0</v>
      </c>
      <c r="CW774" s="170">
        <f t="shared" si="2669"/>
        <v>0</v>
      </c>
      <c r="CX774" s="170">
        <f t="shared" si="2669"/>
        <v>0</v>
      </c>
      <c r="CY774" s="170">
        <f t="shared" si="2669"/>
        <v>0</v>
      </c>
      <c r="CZ774" s="170">
        <f t="shared" si="2669"/>
        <v>0</v>
      </c>
      <c r="DA774" s="170">
        <f t="shared" si="2669"/>
        <v>0</v>
      </c>
      <c r="DB774" s="170">
        <f t="shared" si="2669"/>
        <v>0</v>
      </c>
      <c r="DC774" s="170">
        <f t="shared" si="2669"/>
        <v>0</v>
      </c>
      <c r="DD774" s="170">
        <f t="shared" si="2669"/>
        <v>0</v>
      </c>
      <c r="DE774" s="170">
        <f t="shared" si="2669"/>
        <v>0</v>
      </c>
      <c r="DF774" s="170">
        <f t="shared" si="2669"/>
        <v>0</v>
      </c>
      <c r="DG774" s="170">
        <f t="shared" si="2669"/>
        <v>0</v>
      </c>
      <c r="DH774" s="248"/>
      <c r="DI774" s="249"/>
      <c r="DJ774" s="249"/>
      <c r="DK774" s="249"/>
      <c r="DL774" s="249"/>
      <c r="DM774" s="249"/>
      <c r="DN774" s="249"/>
      <c r="DO774" s="249"/>
      <c r="DP774" s="250"/>
      <c r="DQ774" s="255"/>
      <c r="DR774" s="92"/>
      <c r="DS774" s="92"/>
      <c r="DT774" s="92"/>
      <c r="DU774" s="92"/>
      <c r="DV774" s="92"/>
      <c r="DW774" s="170">
        <f>COUNTIF(DW11:DW767,"kđg")</f>
        <v>0</v>
      </c>
      <c r="DX774" s="170">
        <f t="shared" ref="DX774:EM774" si="2670">COUNTIF(DX11:DX767,"kđg")</f>
        <v>0</v>
      </c>
      <c r="DY774" s="170">
        <f t="shared" si="2670"/>
        <v>0</v>
      </c>
      <c r="DZ774" s="170">
        <f t="shared" si="2670"/>
        <v>0</v>
      </c>
      <c r="EA774" s="170">
        <f t="shared" si="2670"/>
        <v>0</v>
      </c>
      <c r="EB774" s="170">
        <f t="shared" si="2670"/>
        <v>0</v>
      </c>
      <c r="EC774" s="170">
        <f t="shared" si="2670"/>
        <v>0</v>
      </c>
      <c r="ED774" s="170">
        <f t="shared" si="2670"/>
        <v>0</v>
      </c>
      <c r="EE774" s="170">
        <f t="shared" si="2670"/>
        <v>0</v>
      </c>
      <c r="EF774" s="170">
        <f t="shared" si="2670"/>
        <v>0</v>
      </c>
      <c r="EG774" s="170">
        <f t="shared" si="2670"/>
        <v>0</v>
      </c>
      <c r="EH774" s="170">
        <f t="shared" si="2670"/>
        <v>0</v>
      </c>
      <c r="EI774" s="170">
        <f t="shared" si="2670"/>
        <v>0</v>
      </c>
      <c r="EJ774" s="170">
        <f t="shared" si="2670"/>
        <v>0</v>
      </c>
      <c r="EK774" s="170">
        <f t="shared" si="2670"/>
        <v>0</v>
      </c>
      <c r="EL774" s="170">
        <f t="shared" si="2670"/>
        <v>0</v>
      </c>
      <c r="EM774" s="170">
        <f t="shared" si="2670"/>
        <v>0</v>
      </c>
      <c r="EN774" s="170"/>
      <c r="EO774" s="248"/>
      <c r="EP774" s="249"/>
      <c r="EQ774" s="249"/>
      <c r="ER774" s="249"/>
      <c r="ES774" s="249"/>
      <c r="ET774" s="249"/>
      <c r="EU774" s="249"/>
      <c r="EV774" s="249"/>
      <c r="EW774" s="250"/>
      <c r="EX774" s="255"/>
      <c r="EY774" s="92"/>
      <c r="EZ774" s="92"/>
      <c r="FA774" s="92"/>
      <c r="FB774" s="170">
        <f>COUNTIF(FB11:FB767,"kđg")</f>
        <v>0</v>
      </c>
      <c r="FC774" s="170">
        <f t="shared" ref="FC774:FS774" si="2671">COUNTIF(FC11:FC767,"kđg")</f>
        <v>0</v>
      </c>
      <c r="FD774" s="170">
        <f t="shared" si="2671"/>
        <v>0</v>
      </c>
      <c r="FE774" s="170">
        <f t="shared" si="2671"/>
        <v>0</v>
      </c>
      <c r="FF774" s="170">
        <f t="shared" si="2671"/>
        <v>0</v>
      </c>
      <c r="FG774" s="170">
        <f t="shared" si="2671"/>
        <v>0</v>
      </c>
      <c r="FH774" s="170">
        <f t="shared" si="2671"/>
        <v>0</v>
      </c>
      <c r="FI774" s="170">
        <f t="shared" si="2671"/>
        <v>0</v>
      </c>
      <c r="FJ774" s="170">
        <f t="shared" si="2671"/>
        <v>0</v>
      </c>
      <c r="FK774" s="170">
        <f t="shared" si="2671"/>
        <v>0</v>
      </c>
      <c r="FL774" s="170">
        <f t="shared" si="2671"/>
        <v>0</v>
      </c>
      <c r="FM774" s="170">
        <f t="shared" si="2671"/>
        <v>0</v>
      </c>
      <c r="FN774" s="170">
        <f t="shared" si="2671"/>
        <v>0</v>
      </c>
      <c r="FO774" s="170">
        <f t="shared" si="2671"/>
        <v>0</v>
      </c>
      <c r="FP774" s="170">
        <f t="shared" si="2671"/>
        <v>0</v>
      </c>
      <c r="FQ774" s="170">
        <f t="shared" si="2671"/>
        <v>0</v>
      </c>
      <c r="FR774" s="170">
        <f t="shared" si="2671"/>
        <v>0</v>
      </c>
      <c r="FS774" s="170">
        <f t="shared" si="2671"/>
        <v>0</v>
      </c>
      <c r="FT774" s="248"/>
      <c r="FU774" s="249"/>
      <c r="FV774" s="249"/>
      <c r="FW774" s="249"/>
      <c r="FX774" s="249"/>
      <c r="FY774" s="249"/>
      <c r="FZ774" s="249"/>
      <c r="GA774" s="249"/>
      <c r="GB774" s="250"/>
      <c r="GC774" s="255"/>
      <c r="GD774" s="92"/>
      <c r="GE774" s="92"/>
      <c r="GF774" s="170">
        <f>COUNTIF(GF11:GF767,"kđg")</f>
        <v>0</v>
      </c>
      <c r="GG774" s="170">
        <f>COUNTIF(GG11:GG767,"kđg")</f>
        <v>0</v>
      </c>
      <c r="GH774" s="170">
        <f t="shared" ref="GH774:GX774" si="2672">COUNTIF(GH11:GH767,"kđg")</f>
        <v>0</v>
      </c>
      <c r="GI774" s="170">
        <f t="shared" si="2672"/>
        <v>0</v>
      </c>
      <c r="GJ774" s="170">
        <f t="shared" si="2672"/>
        <v>0</v>
      </c>
      <c r="GK774" s="170">
        <f t="shared" si="2672"/>
        <v>0</v>
      </c>
      <c r="GL774" s="170">
        <f t="shared" si="2672"/>
        <v>0</v>
      </c>
      <c r="GM774" s="170">
        <f t="shared" si="2672"/>
        <v>0</v>
      </c>
      <c r="GN774" s="170">
        <f t="shared" si="2672"/>
        <v>0</v>
      </c>
      <c r="GO774" s="170">
        <f t="shared" si="2672"/>
        <v>0</v>
      </c>
      <c r="GP774" s="170">
        <f t="shared" si="2672"/>
        <v>0</v>
      </c>
      <c r="GQ774" s="170">
        <f t="shared" si="2672"/>
        <v>0</v>
      </c>
      <c r="GR774" s="170">
        <f t="shared" si="2672"/>
        <v>0</v>
      </c>
      <c r="GS774" s="170">
        <f t="shared" si="2672"/>
        <v>0</v>
      </c>
      <c r="GT774" s="170">
        <f t="shared" si="2672"/>
        <v>0</v>
      </c>
      <c r="GU774" s="170">
        <f t="shared" si="2672"/>
        <v>0</v>
      </c>
      <c r="GV774" s="170">
        <f t="shared" si="2672"/>
        <v>0</v>
      </c>
      <c r="GW774" s="170">
        <f t="shared" si="2672"/>
        <v>0</v>
      </c>
      <c r="GX774" s="170">
        <f t="shared" si="2672"/>
        <v>0</v>
      </c>
      <c r="GY774" s="248"/>
      <c r="GZ774" s="249"/>
      <c r="HA774" s="249"/>
      <c r="HB774" s="249"/>
      <c r="HC774" s="249"/>
      <c r="HD774" s="249"/>
      <c r="HE774" s="249"/>
      <c r="HF774" s="249"/>
      <c r="HG774" s="250"/>
      <c r="HH774" s="255"/>
      <c r="HI774" s="92"/>
      <c r="HJ774" s="92"/>
      <c r="HK774" s="92"/>
      <c r="HL774" s="92"/>
      <c r="HM774" s="92"/>
      <c r="HN774" s="170">
        <f>COUNTIF(HN11:HN767,"kđg")</f>
        <v>0</v>
      </c>
      <c r="HO774" s="170">
        <f>COUNTIF(HO11:HO767,"kđg")</f>
        <v>0</v>
      </c>
      <c r="HP774" s="170">
        <f t="shared" ref="HP774:IF774" si="2673">COUNTIF(HP11:HP767,"kđg")</f>
        <v>0</v>
      </c>
      <c r="HQ774" s="170">
        <f t="shared" si="2673"/>
        <v>0</v>
      </c>
      <c r="HR774" s="170">
        <f t="shared" si="2673"/>
        <v>0</v>
      </c>
      <c r="HS774" s="170">
        <f t="shared" si="2673"/>
        <v>0</v>
      </c>
      <c r="HT774" s="170">
        <f t="shared" si="2673"/>
        <v>0</v>
      </c>
      <c r="HU774" s="170">
        <f t="shared" si="2673"/>
        <v>0</v>
      </c>
      <c r="HV774" s="170">
        <f t="shared" si="2673"/>
        <v>0</v>
      </c>
      <c r="HW774" s="170">
        <f t="shared" si="2673"/>
        <v>0</v>
      </c>
      <c r="HX774" s="170">
        <f t="shared" si="2673"/>
        <v>0</v>
      </c>
      <c r="HY774" s="170">
        <f t="shared" si="2673"/>
        <v>0</v>
      </c>
      <c r="HZ774" s="170">
        <f t="shared" si="2673"/>
        <v>0</v>
      </c>
      <c r="IA774" s="170">
        <f t="shared" si="2673"/>
        <v>0</v>
      </c>
      <c r="IB774" s="170">
        <f t="shared" si="2673"/>
        <v>0</v>
      </c>
      <c r="IC774" s="170">
        <f t="shared" si="2673"/>
        <v>0</v>
      </c>
      <c r="ID774" s="170">
        <f t="shared" si="2673"/>
        <v>0</v>
      </c>
      <c r="IE774" s="170">
        <f t="shared" si="2673"/>
        <v>0</v>
      </c>
      <c r="IF774" s="170">
        <f t="shared" si="2673"/>
        <v>0</v>
      </c>
      <c r="IG774" s="248"/>
      <c r="IH774" s="249"/>
      <c r="II774" s="249"/>
      <c r="IJ774" s="249"/>
      <c r="IK774" s="249"/>
      <c r="IL774" s="249"/>
      <c r="IM774" s="249"/>
      <c r="IN774" s="249"/>
      <c r="IO774" s="250"/>
      <c r="IP774" s="255"/>
      <c r="IQ774" s="92"/>
      <c r="IR774" s="92"/>
      <c r="IS774" s="92"/>
      <c r="IT774" s="92"/>
      <c r="IU774" s="92"/>
      <c r="IV774" s="92"/>
      <c r="IW774" s="92"/>
      <c r="IX774" s="92"/>
      <c r="IY774" s="92"/>
      <c r="IZ774" s="92"/>
      <c r="JA774" s="92"/>
      <c r="JB774" s="92"/>
      <c r="JC774" s="92"/>
      <c r="JD774" s="92"/>
      <c r="JE774" s="92"/>
      <c r="JF774" s="92"/>
      <c r="JG774" s="92"/>
      <c r="JH774" s="92"/>
      <c r="JI774" s="92"/>
      <c r="JJ774" s="92"/>
      <c r="JK774" s="92"/>
      <c r="JL774" s="92"/>
      <c r="JM774" s="92"/>
      <c r="JN774" s="92"/>
      <c r="JO774" s="92"/>
      <c r="JP774" s="92"/>
      <c r="JQ774" s="92"/>
      <c r="JR774" s="92"/>
      <c r="JS774" s="92"/>
      <c r="JT774" s="92"/>
      <c r="JU774" s="92"/>
      <c r="JV774" s="92"/>
      <c r="JW774" s="92"/>
      <c r="JX774" s="92"/>
      <c r="JY774" s="92"/>
      <c r="JZ774" s="92"/>
      <c r="KA774" s="92"/>
      <c r="KB774" s="92"/>
      <c r="KC774" s="92"/>
      <c r="KD774" s="92"/>
      <c r="KE774" s="92"/>
      <c r="KF774" s="92"/>
      <c r="KG774" s="92"/>
      <c r="KH774" s="92"/>
      <c r="KI774" s="92"/>
      <c r="KJ774" s="92"/>
      <c r="KK774" s="92"/>
      <c r="KL774" s="92"/>
      <c r="KM774" s="92"/>
      <c r="KN774" s="92"/>
      <c r="KO774" s="92"/>
      <c r="KP774" s="92"/>
      <c r="KQ774" s="92"/>
      <c r="KR774" s="92"/>
      <c r="KS774" s="92"/>
      <c r="KT774" s="92"/>
      <c r="KU774" s="92"/>
      <c r="KV774" s="92"/>
      <c r="KW774" s="92"/>
      <c r="KX774" s="92"/>
      <c r="KY774" s="92"/>
      <c r="KZ774" s="92"/>
      <c r="LA774" s="92"/>
      <c r="LB774" s="92"/>
      <c r="LC774" s="92"/>
      <c r="LD774" s="92"/>
      <c r="LE774" s="92"/>
      <c r="LF774" s="92"/>
      <c r="LG774" s="92"/>
      <c r="LH774" s="92"/>
      <c r="LI774" s="92"/>
      <c r="LJ774" s="92"/>
      <c r="LK774" s="92"/>
      <c r="LL774" s="92"/>
      <c r="LM774" s="92"/>
      <c r="LN774" s="92"/>
      <c r="LO774" s="92"/>
      <c r="LP774" s="92"/>
      <c r="LQ774" s="92"/>
      <c r="LR774" s="92"/>
      <c r="LS774" s="92"/>
      <c r="LT774" s="92"/>
      <c r="LU774" s="92"/>
      <c r="LV774" s="92"/>
      <c r="LW774" s="92"/>
      <c r="LX774" s="92"/>
      <c r="LY774" s="92"/>
      <c r="LZ774" s="92"/>
      <c r="MA774" s="92"/>
      <c r="MB774" s="92"/>
      <c r="MC774" s="92"/>
      <c r="MD774" s="92"/>
      <c r="ME774" s="92"/>
      <c r="MF774" s="92"/>
      <c r="MG774" s="92"/>
      <c r="MH774" s="92"/>
      <c r="MI774" s="92"/>
      <c r="MJ774" s="92"/>
      <c r="MK774" s="92"/>
      <c r="ML774" s="92"/>
      <c r="MM774" s="92"/>
      <c r="MN774" s="92"/>
      <c r="MO774" s="92"/>
      <c r="MP774" s="92"/>
      <c r="MQ774" s="92"/>
      <c r="MR774" s="92"/>
      <c r="MS774" s="92"/>
      <c r="MT774" s="92"/>
      <c r="MU774" s="92"/>
      <c r="MV774" s="92"/>
      <c r="MW774" s="92"/>
      <c r="MX774" s="92"/>
      <c r="MY774" s="92"/>
      <c r="MZ774" s="92"/>
      <c r="NA774" s="92"/>
      <c r="NB774" s="92"/>
      <c r="NC774" s="92"/>
      <c r="ND774" s="92"/>
      <c r="NE774" s="92"/>
      <c r="NF774" s="92"/>
      <c r="NG774" s="92"/>
      <c r="NH774" s="92"/>
      <c r="NI774" s="92"/>
      <c r="NJ774" s="92"/>
      <c r="NK774" s="92"/>
      <c r="NL774" s="92"/>
      <c r="NM774" s="92"/>
      <c r="NN774" s="92"/>
      <c r="NO774" s="92"/>
      <c r="NP774" s="92"/>
      <c r="NQ774" s="92"/>
      <c r="NR774" s="92"/>
      <c r="NS774" s="92"/>
      <c r="NT774" s="92"/>
      <c r="NU774" s="92"/>
      <c r="NV774" s="92"/>
      <c r="NW774" s="92"/>
      <c r="NX774" s="92"/>
      <c r="NY774" s="92"/>
      <c r="NZ774" s="92"/>
      <c r="OA774" s="92"/>
      <c r="OB774" s="92"/>
      <c r="OC774" s="92"/>
      <c r="OD774" s="92"/>
      <c r="OE774" s="92"/>
      <c r="OF774" s="92"/>
      <c r="OG774" s="92"/>
      <c r="OH774" s="92"/>
      <c r="OI774" s="92"/>
      <c r="OJ774" s="92"/>
      <c r="OK774" s="92"/>
      <c r="OL774" s="92"/>
      <c r="OM774" s="92"/>
      <c r="ON774" s="121"/>
    </row>
    <row r="775" spans="1:404" hidden="1">
      <c r="A775" s="334"/>
      <c r="B775" s="338" t="s">
        <v>1060</v>
      </c>
      <c r="C775" s="339"/>
      <c r="D775" s="148"/>
      <c r="E775" s="149"/>
      <c r="F775" s="144"/>
      <c r="G775" s="197"/>
      <c r="H775" s="143"/>
      <c r="I775" s="144"/>
      <c r="J775" s="144"/>
      <c r="K775" s="143"/>
      <c r="L775" s="143"/>
      <c r="M775" s="143"/>
      <c r="N775" s="143"/>
      <c r="O775" s="143"/>
      <c r="P775" s="145"/>
      <c r="Q775" s="92" t="s">
        <v>122</v>
      </c>
      <c r="R775" s="92" t="s">
        <v>122</v>
      </c>
      <c r="S775" s="92" t="s">
        <v>122</v>
      </c>
      <c r="T775" s="92" t="s">
        <v>122</v>
      </c>
      <c r="U775" s="92" t="s">
        <v>122</v>
      </c>
      <c r="V775" s="92" t="s">
        <v>122</v>
      </c>
      <c r="W775" s="92" t="s">
        <v>122</v>
      </c>
      <c r="X775" s="92" t="s">
        <v>122</v>
      </c>
      <c r="Y775" s="92" t="s">
        <v>122</v>
      </c>
      <c r="Z775" s="92" t="s">
        <v>122</v>
      </c>
      <c r="AA775" s="92" t="s">
        <v>122</v>
      </c>
      <c r="AB775" s="30"/>
      <c r="AC775" s="30"/>
      <c r="AD775" s="30"/>
      <c r="AE775" s="171">
        <f t="shared" ref="AE775:AU775" si="2674">AE774/(AE771+AE772+AE773+AE774)</f>
        <v>0</v>
      </c>
      <c r="AF775" s="171">
        <f t="shared" si="2674"/>
        <v>0</v>
      </c>
      <c r="AG775" s="171">
        <f t="shared" si="2674"/>
        <v>0</v>
      </c>
      <c r="AH775" s="171">
        <f t="shared" si="2674"/>
        <v>0</v>
      </c>
      <c r="AI775" s="171">
        <f t="shared" si="2674"/>
        <v>0</v>
      </c>
      <c r="AJ775" s="171">
        <f t="shared" si="2674"/>
        <v>0</v>
      </c>
      <c r="AK775" s="171">
        <f t="shared" si="2674"/>
        <v>0</v>
      </c>
      <c r="AL775" s="171">
        <f t="shared" si="2674"/>
        <v>0</v>
      </c>
      <c r="AM775" s="171">
        <f t="shared" si="2674"/>
        <v>0</v>
      </c>
      <c r="AN775" s="171">
        <f t="shared" si="2674"/>
        <v>0</v>
      </c>
      <c r="AO775" s="171">
        <f t="shared" si="2674"/>
        <v>0</v>
      </c>
      <c r="AP775" s="171">
        <f t="shared" si="2674"/>
        <v>0</v>
      </c>
      <c r="AQ775" s="171">
        <f t="shared" si="2674"/>
        <v>0</v>
      </c>
      <c r="AR775" s="171">
        <f t="shared" si="2674"/>
        <v>0</v>
      </c>
      <c r="AS775" s="171">
        <f t="shared" si="2674"/>
        <v>0</v>
      </c>
      <c r="AT775" s="171">
        <f t="shared" si="2674"/>
        <v>0</v>
      </c>
      <c r="AU775" s="171">
        <f t="shared" si="2674"/>
        <v>0</v>
      </c>
      <c r="AV775" s="171">
        <f t="shared" ref="AV775" si="2675">AV774/(AV771+AV772+AV773+AV774)</f>
        <v>0</v>
      </c>
      <c r="AW775" s="251"/>
      <c r="AX775" s="252"/>
      <c r="AY775" s="252"/>
      <c r="AZ775" s="252"/>
      <c r="BA775" s="252"/>
      <c r="BB775" s="252"/>
      <c r="BC775" s="252"/>
      <c r="BD775" s="252"/>
      <c r="BE775" s="253"/>
      <c r="BF775" s="255"/>
      <c r="BG775" s="92"/>
      <c r="BH775" s="92"/>
      <c r="BI775" s="92"/>
      <c r="BJ775" s="171">
        <f t="shared" ref="BJ775:CA775" si="2676">BJ774/(BJ771+BJ772+BJ773+BJ774)</f>
        <v>0</v>
      </c>
      <c r="BK775" s="171">
        <f t="shared" si="2676"/>
        <v>0</v>
      </c>
      <c r="BL775" s="171">
        <f t="shared" si="2676"/>
        <v>0</v>
      </c>
      <c r="BM775" s="171">
        <f t="shared" si="2676"/>
        <v>0</v>
      </c>
      <c r="BN775" s="171">
        <f t="shared" si="2676"/>
        <v>0</v>
      </c>
      <c r="BO775" s="171">
        <f t="shared" si="2676"/>
        <v>0</v>
      </c>
      <c r="BP775" s="171">
        <f t="shared" si="2676"/>
        <v>0</v>
      </c>
      <c r="BQ775" s="171">
        <f t="shared" si="2676"/>
        <v>0</v>
      </c>
      <c r="BR775" s="171">
        <f t="shared" si="2676"/>
        <v>0</v>
      </c>
      <c r="BS775" s="171">
        <f t="shared" si="2676"/>
        <v>0</v>
      </c>
      <c r="BT775" s="171">
        <f t="shared" si="2676"/>
        <v>0</v>
      </c>
      <c r="BU775" s="171">
        <f t="shared" si="2676"/>
        <v>0</v>
      </c>
      <c r="BV775" s="171">
        <f t="shared" si="2676"/>
        <v>0</v>
      </c>
      <c r="BW775" s="171">
        <f t="shared" si="2676"/>
        <v>0</v>
      </c>
      <c r="BX775" s="171">
        <f t="shared" si="2676"/>
        <v>0</v>
      </c>
      <c r="BY775" s="171">
        <f t="shared" si="2676"/>
        <v>0</v>
      </c>
      <c r="BZ775" s="171">
        <f t="shared" si="2676"/>
        <v>0</v>
      </c>
      <c r="CA775" s="171">
        <f t="shared" si="2676"/>
        <v>0</v>
      </c>
      <c r="CB775" s="92"/>
      <c r="CC775" s="251"/>
      <c r="CD775" s="252"/>
      <c r="CE775" s="252"/>
      <c r="CF775" s="252"/>
      <c r="CG775" s="252"/>
      <c r="CH775" s="252"/>
      <c r="CI775" s="252"/>
      <c r="CJ775" s="252"/>
      <c r="CK775" s="253"/>
      <c r="CL775" s="255"/>
      <c r="CM775" s="92"/>
      <c r="CN775" s="92"/>
      <c r="CO775" s="92"/>
      <c r="CP775" s="171">
        <f t="shared" ref="CP775:DG775" si="2677">CP774/(CP771+CP772+CP773+CP774)</f>
        <v>0</v>
      </c>
      <c r="CQ775" s="171">
        <f t="shared" si="2677"/>
        <v>0</v>
      </c>
      <c r="CR775" s="171">
        <f t="shared" si="2677"/>
        <v>0</v>
      </c>
      <c r="CS775" s="171">
        <f t="shared" si="2677"/>
        <v>0</v>
      </c>
      <c r="CT775" s="171">
        <f t="shared" si="2677"/>
        <v>0</v>
      </c>
      <c r="CU775" s="171">
        <f t="shared" si="2677"/>
        <v>0</v>
      </c>
      <c r="CV775" s="171">
        <f t="shared" si="2677"/>
        <v>0</v>
      </c>
      <c r="CW775" s="171">
        <f t="shared" si="2677"/>
        <v>0</v>
      </c>
      <c r="CX775" s="171">
        <f t="shared" si="2677"/>
        <v>0</v>
      </c>
      <c r="CY775" s="171">
        <f t="shared" si="2677"/>
        <v>0</v>
      </c>
      <c r="CZ775" s="171">
        <f t="shared" si="2677"/>
        <v>0</v>
      </c>
      <c r="DA775" s="171">
        <f t="shared" si="2677"/>
        <v>0</v>
      </c>
      <c r="DB775" s="171">
        <f t="shared" si="2677"/>
        <v>0</v>
      </c>
      <c r="DC775" s="171">
        <f t="shared" si="2677"/>
        <v>0</v>
      </c>
      <c r="DD775" s="171">
        <f t="shared" si="2677"/>
        <v>0</v>
      </c>
      <c r="DE775" s="171">
        <f t="shared" si="2677"/>
        <v>0</v>
      </c>
      <c r="DF775" s="171">
        <f t="shared" si="2677"/>
        <v>0</v>
      </c>
      <c r="DG775" s="171" t="e">
        <f t="shared" si="2677"/>
        <v>#DIV/0!</v>
      </c>
      <c r="DH775" s="251"/>
      <c r="DI775" s="252"/>
      <c r="DJ775" s="252"/>
      <c r="DK775" s="252"/>
      <c r="DL775" s="252"/>
      <c r="DM775" s="252"/>
      <c r="DN775" s="252"/>
      <c r="DO775" s="252"/>
      <c r="DP775" s="253"/>
      <c r="DQ775" s="255"/>
      <c r="DR775" s="92"/>
      <c r="DS775" s="92"/>
      <c r="DT775" s="92"/>
      <c r="DU775" s="92"/>
      <c r="DV775" s="92"/>
      <c r="DW775" s="171">
        <f t="shared" ref="DW775:EM775" si="2678">DW774/(DW771+DW772+DW773+DW774)</f>
        <v>0</v>
      </c>
      <c r="DX775" s="171">
        <f t="shared" si="2678"/>
        <v>0</v>
      </c>
      <c r="DY775" s="171">
        <f t="shared" si="2678"/>
        <v>0</v>
      </c>
      <c r="DZ775" s="171">
        <f t="shared" si="2678"/>
        <v>0</v>
      </c>
      <c r="EA775" s="171">
        <f t="shared" si="2678"/>
        <v>0</v>
      </c>
      <c r="EB775" s="171">
        <f t="shared" si="2678"/>
        <v>0</v>
      </c>
      <c r="EC775" s="171">
        <f t="shared" si="2678"/>
        <v>0</v>
      </c>
      <c r="ED775" s="171">
        <f t="shared" si="2678"/>
        <v>0</v>
      </c>
      <c r="EE775" s="171">
        <f t="shared" si="2678"/>
        <v>0</v>
      </c>
      <c r="EF775" s="171">
        <f t="shared" si="2678"/>
        <v>0</v>
      </c>
      <c r="EG775" s="171">
        <f t="shared" si="2678"/>
        <v>0</v>
      </c>
      <c r="EH775" s="171">
        <f t="shared" si="2678"/>
        <v>0</v>
      </c>
      <c r="EI775" s="171">
        <f t="shared" si="2678"/>
        <v>0</v>
      </c>
      <c r="EJ775" s="171">
        <f t="shared" si="2678"/>
        <v>0</v>
      </c>
      <c r="EK775" s="171">
        <f t="shared" si="2678"/>
        <v>0</v>
      </c>
      <c r="EL775" s="171">
        <f t="shared" si="2678"/>
        <v>0</v>
      </c>
      <c r="EM775" s="171">
        <f t="shared" si="2678"/>
        <v>0</v>
      </c>
      <c r="EN775" s="171"/>
      <c r="EO775" s="251"/>
      <c r="EP775" s="252"/>
      <c r="EQ775" s="252"/>
      <c r="ER775" s="252"/>
      <c r="ES775" s="252"/>
      <c r="ET775" s="252"/>
      <c r="EU775" s="252"/>
      <c r="EV775" s="252"/>
      <c r="EW775" s="253"/>
      <c r="EX775" s="255"/>
      <c r="EY775" s="92"/>
      <c r="EZ775" s="92"/>
      <c r="FA775" s="92"/>
      <c r="FB775" s="171">
        <f t="shared" ref="FB775:FS775" si="2679">FB774/(FB771+FB772+FB773+FB774)</f>
        <v>0</v>
      </c>
      <c r="FC775" s="171">
        <f t="shared" si="2679"/>
        <v>0</v>
      </c>
      <c r="FD775" s="171">
        <f t="shared" si="2679"/>
        <v>0</v>
      </c>
      <c r="FE775" s="171">
        <f t="shared" si="2679"/>
        <v>0</v>
      </c>
      <c r="FF775" s="171">
        <f t="shared" si="2679"/>
        <v>0</v>
      </c>
      <c r="FG775" s="171">
        <f t="shared" si="2679"/>
        <v>0</v>
      </c>
      <c r="FH775" s="171">
        <f t="shared" si="2679"/>
        <v>0</v>
      </c>
      <c r="FI775" s="171">
        <f t="shared" si="2679"/>
        <v>0</v>
      </c>
      <c r="FJ775" s="171">
        <f t="shared" si="2679"/>
        <v>0</v>
      </c>
      <c r="FK775" s="171">
        <f t="shared" si="2679"/>
        <v>0</v>
      </c>
      <c r="FL775" s="171">
        <f t="shared" si="2679"/>
        <v>0</v>
      </c>
      <c r="FM775" s="171">
        <f t="shared" si="2679"/>
        <v>0</v>
      </c>
      <c r="FN775" s="171">
        <f t="shared" si="2679"/>
        <v>0</v>
      </c>
      <c r="FO775" s="171">
        <f t="shared" si="2679"/>
        <v>0</v>
      </c>
      <c r="FP775" s="171">
        <f t="shared" si="2679"/>
        <v>0</v>
      </c>
      <c r="FQ775" s="171">
        <f t="shared" si="2679"/>
        <v>0</v>
      </c>
      <c r="FR775" s="171">
        <f t="shared" si="2679"/>
        <v>0</v>
      </c>
      <c r="FS775" s="171" t="e">
        <f t="shared" si="2679"/>
        <v>#DIV/0!</v>
      </c>
      <c r="FT775" s="251"/>
      <c r="FU775" s="252"/>
      <c r="FV775" s="252"/>
      <c r="FW775" s="252"/>
      <c r="FX775" s="252"/>
      <c r="FY775" s="252"/>
      <c r="FZ775" s="252"/>
      <c r="GA775" s="252"/>
      <c r="GB775" s="253"/>
      <c r="GC775" s="255"/>
      <c r="GD775" s="92"/>
      <c r="GE775" s="92"/>
      <c r="GF775" s="171">
        <f t="shared" ref="GF775" si="2680">GF774/(GF771+GF772+GF773+GF774)</f>
        <v>0</v>
      </c>
      <c r="GG775" s="171">
        <f t="shared" ref="GG775:GX775" si="2681">GG774/(GG771+GG772+GG773+GG774)</f>
        <v>0</v>
      </c>
      <c r="GH775" s="171">
        <f t="shared" si="2681"/>
        <v>0</v>
      </c>
      <c r="GI775" s="171">
        <f t="shared" si="2681"/>
        <v>0</v>
      </c>
      <c r="GJ775" s="171">
        <f t="shared" si="2681"/>
        <v>0</v>
      </c>
      <c r="GK775" s="171">
        <f t="shared" si="2681"/>
        <v>0</v>
      </c>
      <c r="GL775" s="171">
        <f t="shared" si="2681"/>
        <v>0</v>
      </c>
      <c r="GM775" s="171">
        <f t="shared" si="2681"/>
        <v>0</v>
      </c>
      <c r="GN775" s="171">
        <f t="shared" si="2681"/>
        <v>0</v>
      </c>
      <c r="GO775" s="171">
        <f t="shared" si="2681"/>
        <v>0</v>
      </c>
      <c r="GP775" s="171">
        <f t="shared" si="2681"/>
        <v>0</v>
      </c>
      <c r="GQ775" s="171">
        <f t="shared" si="2681"/>
        <v>0</v>
      </c>
      <c r="GR775" s="171">
        <f t="shared" si="2681"/>
        <v>0</v>
      </c>
      <c r="GS775" s="171">
        <f t="shared" si="2681"/>
        <v>0</v>
      </c>
      <c r="GT775" s="171">
        <f t="shared" si="2681"/>
        <v>0</v>
      </c>
      <c r="GU775" s="171">
        <f t="shared" si="2681"/>
        <v>0</v>
      </c>
      <c r="GV775" s="171">
        <f t="shared" si="2681"/>
        <v>0</v>
      </c>
      <c r="GW775" s="171" t="e">
        <f t="shared" si="2681"/>
        <v>#DIV/0!</v>
      </c>
      <c r="GX775" s="171">
        <f t="shared" si="2681"/>
        <v>0</v>
      </c>
      <c r="GY775" s="251"/>
      <c r="GZ775" s="252"/>
      <c r="HA775" s="252"/>
      <c r="HB775" s="252"/>
      <c r="HC775" s="252"/>
      <c r="HD775" s="252"/>
      <c r="HE775" s="252"/>
      <c r="HF775" s="252"/>
      <c r="HG775" s="253"/>
      <c r="HH775" s="255"/>
      <c r="HI775" s="92"/>
      <c r="HJ775" s="92"/>
      <c r="HK775" s="92"/>
      <c r="HL775" s="92"/>
      <c r="HM775" s="92"/>
      <c r="HN775" s="171">
        <f t="shared" ref="HN775:IF775" si="2682">HN774/(HN771+HN772+HN773+HN774)</f>
        <v>0</v>
      </c>
      <c r="HO775" s="171">
        <f t="shared" si="2682"/>
        <v>0</v>
      </c>
      <c r="HP775" s="171">
        <f t="shared" si="2682"/>
        <v>0</v>
      </c>
      <c r="HQ775" s="171">
        <f t="shared" si="2682"/>
        <v>0</v>
      </c>
      <c r="HR775" s="171">
        <f t="shared" si="2682"/>
        <v>0</v>
      </c>
      <c r="HS775" s="171">
        <f t="shared" si="2682"/>
        <v>0</v>
      </c>
      <c r="HT775" s="171">
        <f t="shared" si="2682"/>
        <v>0</v>
      </c>
      <c r="HU775" s="171">
        <f t="shared" si="2682"/>
        <v>0</v>
      </c>
      <c r="HV775" s="171">
        <f t="shared" si="2682"/>
        <v>0</v>
      </c>
      <c r="HW775" s="171">
        <f t="shared" si="2682"/>
        <v>0</v>
      </c>
      <c r="HX775" s="171">
        <f t="shared" si="2682"/>
        <v>0</v>
      </c>
      <c r="HY775" s="171">
        <f t="shared" si="2682"/>
        <v>0</v>
      </c>
      <c r="HZ775" s="171">
        <f t="shared" si="2682"/>
        <v>0</v>
      </c>
      <c r="IA775" s="171">
        <f t="shared" si="2682"/>
        <v>0</v>
      </c>
      <c r="IB775" s="171">
        <f t="shared" si="2682"/>
        <v>0</v>
      </c>
      <c r="IC775" s="171">
        <f t="shared" si="2682"/>
        <v>0</v>
      </c>
      <c r="ID775" s="171">
        <f t="shared" si="2682"/>
        <v>0</v>
      </c>
      <c r="IE775" s="171" t="e">
        <f t="shared" si="2682"/>
        <v>#DIV/0!</v>
      </c>
      <c r="IF775" s="171">
        <f t="shared" si="2682"/>
        <v>0</v>
      </c>
      <c r="IG775" s="251"/>
      <c r="IH775" s="252"/>
      <c r="II775" s="252"/>
      <c r="IJ775" s="252"/>
      <c r="IK775" s="252"/>
      <c r="IL775" s="252"/>
      <c r="IM775" s="252"/>
      <c r="IN775" s="252"/>
      <c r="IO775" s="253"/>
      <c r="IP775" s="255"/>
      <c r="IQ775" s="92"/>
      <c r="IR775" s="92"/>
      <c r="IS775" s="92"/>
      <c r="IT775" s="92"/>
      <c r="IU775" s="92"/>
      <c r="IV775" s="92"/>
      <c r="IW775" s="92"/>
      <c r="IX775" s="92"/>
      <c r="IY775" s="92"/>
      <c r="IZ775" s="92"/>
      <c r="JA775" s="92"/>
      <c r="JB775" s="92"/>
      <c r="JC775" s="92"/>
      <c r="JD775" s="92"/>
      <c r="JE775" s="92"/>
      <c r="JF775" s="92"/>
      <c r="JG775" s="92"/>
      <c r="JH775" s="92"/>
      <c r="JI775" s="92"/>
      <c r="JJ775" s="92"/>
      <c r="JK775" s="92"/>
      <c r="JL775" s="92"/>
      <c r="JM775" s="92"/>
      <c r="JN775" s="92"/>
      <c r="JO775" s="92"/>
      <c r="JP775" s="92"/>
      <c r="JQ775" s="92"/>
      <c r="JR775" s="92"/>
      <c r="JS775" s="92"/>
      <c r="JT775" s="92"/>
      <c r="JU775" s="92"/>
      <c r="JV775" s="92"/>
      <c r="JW775" s="92"/>
      <c r="JX775" s="92"/>
      <c r="JY775" s="92"/>
      <c r="JZ775" s="92"/>
      <c r="KA775" s="92"/>
      <c r="KB775" s="92"/>
      <c r="KC775" s="92"/>
      <c r="KD775" s="92"/>
      <c r="KE775" s="92"/>
      <c r="KF775" s="92"/>
      <c r="KG775" s="92"/>
      <c r="KH775" s="92"/>
      <c r="KI775" s="92"/>
      <c r="KJ775" s="92"/>
      <c r="KK775" s="92"/>
      <c r="KL775" s="92"/>
      <c r="KM775" s="92"/>
      <c r="KN775" s="92"/>
      <c r="KO775" s="92"/>
      <c r="KP775" s="92"/>
      <c r="KQ775" s="92"/>
      <c r="KR775" s="92"/>
      <c r="KS775" s="92"/>
      <c r="KT775" s="92"/>
      <c r="KU775" s="92"/>
      <c r="KV775" s="92"/>
      <c r="KW775" s="92"/>
      <c r="KX775" s="92"/>
      <c r="KY775" s="92"/>
      <c r="KZ775" s="92"/>
      <c r="LA775" s="92"/>
      <c r="LB775" s="92"/>
      <c r="LC775" s="92"/>
      <c r="LD775" s="92"/>
      <c r="LE775" s="92"/>
      <c r="LF775" s="92"/>
      <c r="LG775" s="92"/>
      <c r="LH775" s="92"/>
      <c r="LI775" s="92"/>
      <c r="LJ775" s="92"/>
      <c r="LK775" s="92"/>
      <c r="LL775" s="92"/>
      <c r="LM775" s="92"/>
      <c r="LN775" s="92"/>
      <c r="LO775" s="92"/>
      <c r="LP775" s="92"/>
      <c r="LQ775" s="92"/>
      <c r="LR775" s="92"/>
      <c r="LS775" s="92"/>
      <c r="LT775" s="92"/>
      <c r="LU775" s="92"/>
      <c r="LV775" s="92"/>
      <c r="LW775" s="92"/>
      <c r="LX775" s="92"/>
      <c r="LY775" s="92"/>
      <c r="LZ775" s="92"/>
      <c r="MA775" s="92"/>
      <c r="MB775" s="92"/>
      <c r="MC775" s="92"/>
      <c r="MD775" s="92"/>
      <c r="ME775" s="92"/>
      <c r="MF775" s="92"/>
      <c r="MG775" s="92"/>
      <c r="MH775" s="92"/>
      <c r="MI775" s="92"/>
      <c r="MJ775" s="92"/>
      <c r="MK775" s="92"/>
      <c r="ML775" s="92"/>
      <c r="MM775" s="92"/>
      <c r="MN775" s="92"/>
      <c r="MO775" s="92"/>
      <c r="MP775" s="92"/>
      <c r="MQ775" s="92"/>
      <c r="MR775" s="92"/>
      <c r="MS775" s="92"/>
      <c r="MT775" s="92"/>
      <c r="MU775" s="92"/>
      <c r="MV775" s="92"/>
      <c r="MW775" s="92"/>
      <c r="MX775" s="92"/>
      <c r="MY775" s="92"/>
      <c r="MZ775" s="92"/>
      <c r="NA775" s="92"/>
      <c r="NB775" s="92"/>
      <c r="NC775" s="92"/>
      <c r="ND775" s="92"/>
      <c r="NE775" s="92"/>
      <c r="NF775" s="92"/>
      <c r="NG775" s="92"/>
      <c r="NH775" s="92"/>
      <c r="NI775" s="92"/>
      <c r="NJ775" s="92"/>
      <c r="NK775" s="92"/>
      <c r="NL775" s="92"/>
      <c r="NM775" s="92"/>
      <c r="NN775" s="92"/>
      <c r="NO775" s="92"/>
      <c r="NP775" s="92"/>
      <c r="NQ775" s="92"/>
      <c r="NR775" s="92"/>
      <c r="NS775" s="92"/>
      <c r="NT775" s="92"/>
      <c r="NU775" s="92"/>
      <c r="NV775" s="92"/>
      <c r="NW775" s="92"/>
      <c r="NX775" s="92"/>
      <c r="NY775" s="92"/>
      <c r="NZ775" s="92"/>
      <c r="OA775" s="92"/>
      <c r="OB775" s="92"/>
      <c r="OC775" s="92"/>
      <c r="OD775" s="92"/>
      <c r="OE775" s="92"/>
      <c r="OF775" s="92"/>
      <c r="OG775" s="92"/>
      <c r="OH775" s="92"/>
      <c r="OI775" s="92"/>
      <c r="OJ775" s="92"/>
      <c r="OK775" s="92"/>
      <c r="OL775" s="92"/>
      <c r="OM775" s="92"/>
      <c r="ON775" s="121"/>
    </row>
    <row r="776" spans="1:404">
      <c r="A776" s="334"/>
      <c r="B776" s="340" t="s">
        <v>1061</v>
      </c>
      <c r="C776" s="340"/>
      <c r="D776" s="148"/>
      <c r="E776" s="149"/>
      <c r="F776" s="144"/>
      <c r="G776" s="197"/>
      <c r="H776" s="143"/>
      <c r="I776" s="144"/>
      <c r="J776" s="144"/>
      <c r="K776" s="143"/>
      <c r="L776" s="143"/>
      <c r="M776" s="143"/>
      <c r="N776" s="143"/>
      <c r="O776" s="143"/>
      <c r="P776" s="145"/>
      <c r="Q776" s="92" t="s">
        <v>122</v>
      </c>
      <c r="R776" s="92" t="s">
        <v>122</v>
      </c>
      <c r="S776" s="92" t="s">
        <v>122</v>
      </c>
      <c r="T776" s="92" t="s">
        <v>122</v>
      </c>
      <c r="U776" s="92" t="s">
        <v>122</v>
      </c>
      <c r="V776" s="92" t="s">
        <v>122</v>
      </c>
      <c r="W776" s="92" t="s">
        <v>122</v>
      </c>
      <c r="X776" s="92" t="s">
        <v>122</v>
      </c>
      <c r="Y776" s="92" t="s">
        <v>122</v>
      </c>
      <c r="Z776" s="92" t="s">
        <v>122</v>
      </c>
      <c r="AA776" s="92" t="s">
        <v>122</v>
      </c>
      <c r="AB776" s="30"/>
      <c r="AC776" s="30"/>
      <c r="AD776" s="30"/>
      <c r="AE776" s="172">
        <f t="shared" ref="AE776:AU776" si="2683">(((AE771*2)+(AE772*1)+(AE773*0)))/(AE771+AE772+AE773)</f>
        <v>1.532258064516129</v>
      </c>
      <c r="AF776" s="172">
        <f t="shared" si="2683"/>
        <v>1.564516129032258</v>
      </c>
      <c r="AG776" s="172">
        <f t="shared" si="2683"/>
        <v>1.9838709677419355</v>
      </c>
      <c r="AH776" s="172">
        <f t="shared" si="2683"/>
        <v>2</v>
      </c>
      <c r="AI776" s="172">
        <f t="shared" si="2683"/>
        <v>1.3709677419354838</v>
      </c>
      <c r="AJ776" s="172">
        <f t="shared" si="2683"/>
        <v>1.3548387096774193</v>
      </c>
      <c r="AK776" s="172">
        <f t="shared" si="2683"/>
        <v>1.903225806451613</v>
      </c>
      <c r="AL776" s="172">
        <f t="shared" si="2683"/>
        <v>1.7580645161290323</v>
      </c>
      <c r="AM776" s="172">
        <f t="shared" si="2683"/>
        <v>1.967741935483871</v>
      </c>
      <c r="AN776" s="172">
        <f t="shared" si="2683"/>
        <v>1.935483870967742</v>
      </c>
      <c r="AO776" s="172">
        <f t="shared" si="2683"/>
        <v>1.935483870967742</v>
      </c>
      <c r="AP776" s="172">
        <f t="shared" si="2683"/>
        <v>1.7741935483870968</v>
      </c>
      <c r="AQ776" s="172">
        <f t="shared" si="2683"/>
        <v>1.9838709677419355</v>
      </c>
      <c r="AR776" s="172">
        <f t="shared" si="2683"/>
        <v>1.064516129032258</v>
      </c>
      <c r="AS776" s="172">
        <f t="shared" si="2683"/>
        <v>2</v>
      </c>
      <c r="AT776" s="172">
        <f t="shared" si="2683"/>
        <v>1.935483870967742</v>
      </c>
      <c r="AU776" s="172">
        <f t="shared" si="2683"/>
        <v>1.967741935483871</v>
      </c>
      <c r="AV776" s="172">
        <f t="shared" ref="AV776" si="2684">(((AV771*2)+(AV772*1)+(AV773*0)))/(AV771+AV772+AV773)</f>
        <v>1.9838709677419355</v>
      </c>
      <c r="AW776" s="257">
        <f>COUNTIF(AE777:AV777,"Đ")</f>
        <v>13</v>
      </c>
      <c r="AX776" s="258">
        <f>AW776/(AW776+AY776+BA776+BC776)</f>
        <v>0.72222222222222221</v>
      </c>
      <c r="AY776" s="257">
        <f>COUNTIF(AE777:AV777,"CCG")</f>
        <v>5</v>
      </c>
      <c r="AZ776" s="258">
        <f>AY776/(AW776+AY776+BA776+BC776)</f>
        <v>0.27777777777777779</v>
      </c>
      <c r="BA776" s="257">
        <f>COUNTIF(AE777:AV777,"CĐ")</f>
        <v>0</v>
      </c>
      <c r="BB776" s="258">
        <f>BA776/(AW776+AY776+BA776+BC776)</f>
        <v>0</v>
      </c>
      <c r="BC776" s="257">
        <f>COUNTIF(AE777:AV777,"KĐG")</f>
        <v>0</v>
      </c>
      <c r="BD776" s="258">
        <f>BC776/(AW776+AY776+BA776+BC776)</f>
        <v>0</v>
      </c>
      <c r="BE776" s="259">
        <f>(((AW776*2)+(AY776*1)+(BA776*0)))/(AW776+AY776+BA776)</f>
        <v>1.7222222222222223</v>
      </c>
      <c r="BF776" s="255"/>
      <c r="BG776" s="92"/>
      <c r="BH776" s="92"/>
      <c r="BI776" s="92"/>
      <c r="BJ776" s="172">
        <f t="shared" ref="BJ776:CA776" si="2685">(((BJ771*2)+(BJ772*1)+(BJ773*0)))/(BJ771+BJ772+BJ773)</f>
        <v>1.7941176470588236</v>
      </c>
      <c r="BK776" s="172">
        <f t="shared" si="2685"/>
        <v>1.8695652173913044</v>
      </c>
      <c r="BL776" s="172">
        <f t="shared" si="2685"/>
        <v>2</v>
      </c>
      <c r="BM776" s="172">
        <f t="shared" si="2685"/>
        <v>2</v>
      </c>
      <c r="BN776" s="172">
        <f t="shared" si="2685"/>
        <v>1.1304347826086956</v>
      </c>
      <c r="BO776" s="172">
        <f t="shared" si="2685"/>
        <v>1.826086956521739</v>
      </c>
      <c r="BP776" s="172">
        <f t="shared" si="2685"/>
        <v>2</v>
      </c>
      <c r="BQ776" s="172">
        <f t="shared" si="2685"/>
        <v>1.6231884057971016</v>
      </c>
      <c r="BR776" s="172">
        <f t="shared" si="2685"/>
        <v>2</v>
      </c>
      <c r="BS776" s="172">
        <f t="shared" si="2685"/>
        <v>2</v>
      </c>
      <c r="BT776" s="172">
        <f t="shared" si="2685"/>
        <v>2</v>
      </c>
      <c r="BU776" s="172">
        <f t="shared" si="2685"/>
        <v>2</v>
      </c>
      <c r="BV776" s="172">
        <f t="shared" si="2685"/>
        <v>1.9855072463768115</v>
      </c>
      <c r="BW776" s="172">
        <f t="shared" si="2685"/>
        <v>1</v>
      </c>
      <c r="BX776" s="172">
        <f t="shared" si="2685"/>
        <v>1.9710144927536233</v>
      </c>
      <c r="BY776" s="172">
        <f t="shared" si="2685"/>
        <v>2</v>
      </c>
      <c r="BZ776" s="172">
        <f t="shared" si="2685"/>
        <v>2</v>
      </c>
      <c r="CA776" s="172">
        <f t="shared" si="2685"/>
        <v>1</v>
      </c>
      <c r="CB776" s="92"/>
      <c r="CC776" s="257">
        <f>COUNTIF(BJ777:CA777,"Đ")</f>
        <v>15</v>
      </c>
      <c r="CD776" s="258">
        <f>CC776/(CC776+CE776+CG776+CI776)</f>
        <v>0.83333333333333337</v>
      </c>
      <c r="CE776" s="257">
        <f>COUNTIF(BJ777:CA777,"CCG")</f>
        <v>3</v>
      </c>
      <c r="CF776" s="258">
        <f>CE776/(CC776+CE776+CG776+CI776)</f>
        <v>0.16666666666666666</v>
      </c>
      <c r="CG776" s="257">
        <f>COUNTIF(BJ777:CA777,"CĐ")</f>
        <v>0</v>
      </c>
      <c r="CH776" s="258">
        <f>CG776/(CC776+CE776+CG776+CI776)</f>
        <v>0</v>
      </c>
      <c r="CI776" s="257">
        <f>COUNTIF(BJ777:CA777,"KĐG")</f>
        <v>0</v>
      </c>
      <c r="CJ776" s="258">
        <f>CI776/(CC776+CE776+CG776+CI776)</f>
        <v>0</v>
      </c>
      <c r="CK776" s="259">
        <f>(((CC776*2)+(CE776*1)+(CG776*0)))/(CC776+CE776+CG776)</f>
        <v>1.8333333333333333</v>
      </c>
      <c r="CL776" s="255"/>
      <c r="CM776" s="92"/>
      <c r="CN776" s="92"/>
      <c r="CO776" s="92"/>
      <c r="CP776" s="172">
        <f t="shared" ref="CP776:DG776" si="2686">(((CP771*2)+(CP772*1)+(CP773*0)))/(CP771+CP772+CP773)</f>
        <v>1.8656716417910448</v>
      </c>
      <c r="CQ776" s="172">
        <f t="shared" si="2686"/>
        <v>1.8656716417910448</v>
      </c>
      <c r="CR776" s="172">
        <f t="shared" si="2686"/>
        <v>2</v>
      </c>
      <c r="CS776" s="172">
        <f t="shared" si="2686"/>
        <v>2</v>
      </c>
      <c r="CT776" s="172">
        <f t="shared" si="2686"/>
        <v>1.1940298507462686</v>
      </c>
      <c r="CU776" s="172">
        <f t="shared" si="2686"/>
        <v>1.8955223880597014</v>
      </c>
      <c r="CV776" s="172">
        <f t="shared" si="2686"/>
        <v>2</v>
      </c>
      <c r="CW776" s="172">
        <f t="shared" si="2686"/>
        <v>1.4029850746268657</v>
      </c>
      <c r="CX776" s="172">
        <f t="shared" si="2686"/>
        <v>2</v>
      </c>
      <c r="CY776" s="172">
        <f t="shared" si="2686"/>
        <v>1.8507462686567164</v>
      </c>
      <c r="CZ776" s="172">
        <f t="shared" si="2686"/>
        <v>1.955223880597015</v>
      </c>
      <c r="DA776" s="172">
        <f t="shared" si="2686"/>
        <v>2</v>
      </c>
      <c r="DB776" s="172">
        <f t="shared" si="2686"/>
        <v>1.955223880597015</v>
      </c>
      <c r="DC776" s="172">
        <f t="shared" si="2686"/>
        <v>1.0298507462686568</v>
      </c>
      <c r="DD776" s="172">
        <f t="shared" si="2686"/>
        <v>2</v>
      </c>
      <c r="DE776" s="172">
        <f t="shared" si="2686"/>
        <v>2</v>
      </c>
      <c r="DF776" s="172">
        <f t="shared" si="2686"/>
        <v>2</v>
      </c>
      <c r="DG776" s="172" t="e">
        <f t="shared" si="2686"/>
        <v>#DIV/0!</v>
      </c>
      <c r="DH776" s="257">
        <f>COUNTIF(CP777:DG777,"Đ")</f>
        <v>14</v>
      </c>
      <c r="DI776" s="258">
        <f>DH776/(DH776+DJ776+DL776+DN776)</f>
        <v>0.82352941176470584</v>
      </c>
      <c r="DJ776" s="257">
        <f>COUNTIF(CP777:DG777,"CCG")</f>
        <v>3</v>
      </c>
      <c r="DK776" s="258">
        <f>DJ776/(DH776+DJ776+DL776+DN776)</f>
        <v>0.17647058823529413</v>
      </c>
      <c r="DL776" s="257">
        <f>COUNTIF(CP777:DG777,"CĐ")</f>
        <v>0</v>
      </c>
      <c r="DM776" s="258">
        <f>DL776/(DH776+DJ776+DL776+DN776)</f>
        <v>0</v>
      </c>
      <c r="DN776" s="257">
        <f>COUNTIF(CP777:DG777,"KĐG")</f>
        <v>0</v>
      </c>
      <c r="DO776" s="258">
        <f>DN776/(DH776+DJ776+DL776+DN776)</f>
        <v>0</v>
      </c>
      <c r="DP776" s="259">
        <f>(((DH776*2)+(DJ776*1)+(DL776*0)))/(DH776+DJ776+DL776)</f>
        <v>1.8235294117647058</v>
      </c>
      <c r="DQ776" s="255"/>
      <c r="DR776" s="92"/>
      <c r="DS776" s="92"/>
      <c r="DT776" s="92"/>
      <c r="DU776" s="92"/>
      <c r="DV776" s="92"/>
      <c r="DW776" s="172">
        <f t="shared" ref="DW776:EM776" si="2687">(((DW771*2)+(DW772*1)+(DW773*0)))/(DW771+DW772+DW773)</f>
        <v>1.640625</v>
      </c>
      <c r="DX776" s="172">
        <f t="shared" si="2687"/>
        <v>1.8125</v>
      </c>
      <c r="DY776" s="172">
        <f t="shared" si="2687"/>
        <v>2</v>
      </c>
      <c r="DZ776" s="172">
        <f t="shared" si="2687"/>
        <v>2</v>
      </c>
      <c r="EA776" s="172">
        <f t="shared" si="2687"/>
        <v>1.1875</v>
      </c>
      <c r="EB776" s="172">
        <f t="shared" si="2687"/>
        <v>1.796875</v>
      </c>
      <c r="EC776" s="172">
        <f t="shared" si="2687"/>
        <v>2</v>
      </c>
      <c r="ED776" s="172">
        <f t="shared" si="2687"/>
        <v>1.796875</v>
      </c>
      <c r="EE776" s="172">
        <f t="shared" si="2687"/>
        <v>2</v>
      </c>
      <c r="EF776" s="172">
        <f t="shared" si="2687"/>
        <v>2</v>
      </c>
      <c r="EG776" s="172">
        <f t="shared" si="2687"/>
        <v>1.96875</v>
      </c>
      <c r="EH776" s="172">
        <f t="shared" si="2687"/>
        <v>1.984375</v>
      </c>
      <c r="EI776" s="172">
        <f t="shared" si="2687"/>
        <v>1.984375</v>
      </c>
      <c r="EJ776" s="172">
        <f t="shared" si="2687"/>
        <v>1.078125</v>
      </c>
      <c r="EK776" s="172">
        <f t="shared" si="2687"/>
        <v>2</v>
      </c>
      <c r="EL776" s="172">
        <f t="shared" si="2687"/>
        <v>1.984375</v>
      </c>
      <c r="EM776" s="172">
        <f t="shared" si="2687"/>
        <v>2</v>
      </c>
      <c r="EN776" s="172"/>
      <c r="EO776" s="257">
        <f>COUNTIF(DW777:EN777,"Đ")</f>
        <v>15</v>
      </c>
      <c r="EP776" s="258">
        <f>EO776/(EO776+EQ776+ES776+EU776)</f>
        <v>0.88235294117647056</v>
      </c>
      <c r="EQ776" s="257">
        <f>COUNTIF(DW777:EN777,"CCG")</f>
        <v>2</v>
      </c>
      <c r="ER776" s="258">
        <f>EQ776/(EO776+EQ776+ES776+EU776)</f>
        <v>0.11764705882352941</v>
      </c>
      <c r="ES776" s="257">
        <f>COUNTIF(DW777:EN777,"CĐ")</f>
        <v>0</v>
      </c>
      <c r="ET776" s="258">
        <f>ES776/(EO776+EQ776+ES776+EU776)</f>
        <v>0</v>
      </c>
      <c r="EU776" s="257">
        <f>COUNTIF(DW777:EN777,"KĐG")</f>
        <v>0</v>
      </c>
      <c r="EV776" s="258">
        <f>EU776/(EO776+EQ776+ES776+EU776)</f>
        <v>0</v>
      </c>
      <c r="EW776" s="259">
        <f>(((EO776*2)+(EQ776*1)+(ES776*0)))/(EO776+EQ776+ES776)</f>
        <v>1.8823529411764706</v>
      </c>
      <c r="EX776" s="255"/>
      <c r="EY776" s="92"/>
      <c r="EZ776" s="92"/>
      <c r="FA776" s="92"/>
      <c r="FB776" s="172">
        <f t="shared" ref="FB776:FS776" si="2688">(((FB771*2)+(FB772*1)+(FB773*0)))/(FB771+FB772+FB773)</f>
        <v>1.7903225806451613</v>
      </c>
      <c r="FC776" s="172">
        <f t="shared" si="2688"/>
        <v>1.7258064516129032</v>
      </c>
      <c r="FD776" s="172">
        <f t="shared" si="2688"/>
        <v>2</v>
      </c>
      <c r="FE776" s="172">
        <f t="shared" si="2688"/>
        <v>2</v>
      </c>
      <c r="FF776" s="172">
        <f t="shared" si="2688"/>
        <v>1.2741935483870968</v>
      </c>
      <c r="FG776" s="172">
        <f t="shared" si="2688"/>
        <v>1.9193548387096775</v>
      </c>
      <c r="FH776" s="172">
        <f t="shared" si="2688"/>
        <v>2</v>
      </c>
      <c r="FI776" s="172">
        <f t="shared" si="2688"/>
        <v>1.7741935483870968</v>
      </c>
      <c r="FJ776" s="172">
        <f t="shared" si="2688"/>
        <v>2</v>
      </c>
      <c r="FK776" s="172">
        <f t="shared" si="2688"/>
        <v>1.935483870967742</v>
      </c>
      <c r="FL776" s="172">
        <f t="shared" si="2688"/>
        <v>1.9516129032258065</v>
      </c>
      <c r="FM776" s="172">
        <f t="shared" si="2688"/>
        <v>2</v>
      </c>
      <c r="FN776" s="172">
        <f t="shared" si="2688"/>
        <v>1.967741935483871</v>
      </c>
      <c r="FO776" s="172">
        <f t="shared" si="2688"/>
        <v>1.064516129032258</v>
      </c>
      <c r="FP776" s="172">
        <f t="shared" si="2688"/>
        <v>2</v>
      </c>
      <c r="FQ776" s="172">
        <f t="shared" si="2688"/>
        <v>2</v>
      </c>
      <c r="FR776" s="172">
        <f t="shared" si="2688"/>
        <v>2</v>
      </c>
      <c r="FS776" s="172" t="e">
        <f t="shared" si="2688"/>
        <v>#DIV/0!</v>
      </c>
      <c r="FT776" s="257">
        <f>COUNTIF(FB777:FS777,"Đ")</f>
        <v>15</v>
      </c>
      <c r="FU776" s="258">
        <f>FT776/(FT776+FV776+FX776+FZ776)</f>
        <v>0.88235294117647056</v>
      </c>
      <c r="FV776" s="257">
        <f>COUNTIF(FB777:FS777,"CCG")</f>
        <v>2</v>
      </c>
      <c r="FW776" s="258">
        <f>FV776/(FT776+FV776+FX776+FZ776)</f>
        <v>0.11764705882352941</v>
      </c>
      <c r="FX776" s="257">
        <f>COUNTIF(FB777:FS777,"CĐ")</f>
        <v>0</v>
      </c>
      <c r="FY776" s="258">
        <f>FX776/(FT776+FV776+FX776+FZ776)</f>
        <v>0</v>
      </c>
      <c r="FZ776" s="257">
        <f>COUNTIF(FB777:FS777,"KĐG")</f>
        <v>0</v>
      </c>
      <c r="GA776" s="258">
        <f>FZ776/(FT776+FV776+FX776+FZ776)</f>
        <v>0</v>
      </c>
      <c r="GB776" s="259">
        <f>(((FT776*2)+(FV776*1)+(FX776*0)))/(FT776+FV776+FX776)</f>
        <v>1.8823529411764706</v>
      </c>
      <c r="GC776" s="255"/>
      <c r="GD776" s="92"/>
      <c r="GE776" s="92"/>
      <c r="GF776" s="172">
        <f t="shared" ref="GF776" si="2689">(((GF771*2)+(GF772*1)+(GF773*0)))/(GF771+GF772+GF773)</f>
        <v>1.9824561403508771</v>
      </c>
      <c r="GG776" s="172">
        <f t="shared" ref="GG776:GX776" si="2690">(((GG771*2)+(GG772*1)+(GG773*0)))/(GG771+GG772+GG773)</f>
        <v>1.7543859649122806</v>
      </c>
      <c r="GH776" s="172">
        <f t="shared" si="2690"/>
        <v>2</v>
      </c>
      <c r="GI776" s="172">
        <f t="shared" si="2690"/>
        <v>2</v>
      </c>
      <c r="GJ776" s="172">
        <f t="shared" si="2690"/>
        <v>1.3333333333333333</v>
      </c>
      <c r="GK776" s="172">
        <f t="shared" si="2690"/>
        <v>1.6842105263157894</v>
      </c>
      <c r="GL776" s="172">
        <f t="shared" si="2690"/>
        <v>2</v>
      </c>
      <c r="GM776" s="172">
        <f t="shared" si="2690"/>
        <v>1.9298245614035088</v>
      </c>
      <c r="GN776" s="172">
        <f t="shared" si="2690"/>
        <v>2</v>
      </c>
      <c r="GO776" s="172">
        <f t="shared" si="2690"/>
        <v>2</v>
      </c>
      <c r="GP776" s="172">
        <f t="shared" si="2690"/>
        <v>2</v>
      </c>
      <c r="GQ776" s="172">
        <f t="shared" si="2690"/>
        <v>2</v>
      </c>
      <c r="GR776" s="172">
        <f t="shared" si="2690"/>
        <v>1.9649122807017543</v>
      </c>
      <c r="GS776" s="172">
        <f t="shared" si="2690"/>
        <v>1.0877192982456141</v>
      </c>
      <c r="GT776" s="172">
        <f t="shared" si="2690"/>
        <v>2</v>
      </c>
      <c r="GU776" s="172">
        <f t="shared" si="2690"/>
        <v>2</v>
      </c>
      <c r="GV776" s="172">
        <f t="shared" si="2690"/>
        <v>2</v>
      </c>
      <c r="GW776" s="172" t="e">
        <f t="shared" si="2690"/>
        <v>#DIV/0!</v>
      </c>
      <c r="GX776" s="172">
        <f t="shared" si="2690"/>
        <v>2</v>
      </c>
      <c r="GY776" s="257">
        <f>COUNTIF(GG777:GX777,"Đ")</f>
        <v>15</v>
      </c>
      <c r="GZ776" s="258">
        <f>GY776/(GY776+HA776+HC776+HE776)</f>
        <v>0.88235294117647056</v>
      </c>
      <c r="HA776" s="257">
        <f>COUNTIF(GG777:GX777,"CCG")</f>
        <v>2</v>
      </c>
      <c r="HB776" s="258">
        <f>HA776/(GY776+HA776+HC776+HE776)</f>
        <v>0.11764705882352941</v>
      </c>
      <c r="HC776" s="257">
        <f>COUNTIF(GG777:GX777,"CĐ")</f>
        <v>0</v>
      </c>
      <c r="HD776" s="258">
        <f>HC776/(GY776+HA776+HC776+HE776)</f>
        <v>0</v>
      </c>
      <c r="HE776" s="257">
        <f>COUNTIF(GG777:GX777,"KĐG")</f>
        <v>0</v>
      </c>
      <c r="HF776" s="258">
        <f>HE776/(GY776+HA776+HC776+HE776)</f>
        <v>0</v>
      </c>
      <c r="HG776" s="259">
        <f>(((GY776*2)+(HA776*1)+(HC776*0)))/(GY776+HA776+HC776)</f>
        <v>1.8823529411764706</v>
      </c>
      <c r="HH776" s="255"/>
      <c r="HI776" s="92"/>
      <c r="HJ776" s="92"/>
      <c r="HK776" s="92"/>
      <c r="HL776" s="92"/>
      <c r="HM776" s="92"/>
      <c r="HN776" s="172">
        <f t="shared" ref="HN776:IF776" si="2691">(((HN771*2)+(HN772*1)+(HN773*0)))/(HN771+HN772+HN773)</f>
        <v>1.8709677419354838</v>
      </c>
      <c r="HO776" s="172">
        <f t="shared" si="2691"/>
        <v>1.403225806451613</v>
      </c>
      <c r="HP776" s="172">
        <f t="shared" si="2691"/>
        <v>2</v>
      </c>
      <c r="HQ776" s="172">
        <f t="shared" si="2691"/>
        <v>2</v>
      </c>
      <c r="HR776" s="172">
        <f t="shared" si="2691"/>
        <v>1.3225806451612903</v>
      </c>
      <c r="HS776" s="172">
        <f t="shared" si="2691"/>
        <v>1.9838709677419355</v>
      </c>
      <c r="HT776" s="172">
        <f t="shared" si="2691"/>
        <v>2</v>
      </c>
      <c r="HU776" s="172">
        <f t="shared" si="2691"/>
        <v>1.5</v>
      </c>
      <c r="HV776" s="172">
        <f t="shared" si="2691"/>
        <v>2</v>
      </c>
      <c r="HW776" s="172">
        <f t="shared" si="2691"/>
        <v>2</v>
      </c>
      <c r="HX776" s="172">
        <f t="shared" si="2691"/>
        <v>2</v>
      </c>
      <c r="HY776" s="172">
        <f t="shared" si="2691"/>
        <v>2</v>
      </c>
      <c r="HZ776" s="172">
        <f t="shared" si="2691"/>
        <v>2</v>
      </c>
      <c r="IA776" s="172">
        <f t="shared" si="2691"/>
        <v>1.0806451612903225</v>
      </c>
      <c r="IB776" s="172">
        <f t="shared" si="2691"/>
        <v>2</v>
      </c>
      <c r="IC776" s="172">
        <f t="shared" si="2691"/>
        <v>2</v>
      </c>
      <c r="ID776" s="172">
        <f t="shared" si="2691"/>
        <v>2</v>
      </c>
      <c r="IE776" s="172" t="e">
        <f t="shared" si="2691"/>
        <v>#DIV/0!</v>
      </c>
      <c r="IF776" s="172">
        <f t="shared" si="2691"/>
        <v>2</v>
      </c>
      <c r="IG776" s="257">
        <f>COUNTIF(HO777:IF777,"Đ")</f>
        <v>13</v>
      </c>
      <c r="IH776" s="258">
        <f>IG776/(IG776+II776+IK776+IM776)</f>
        <v>0.76470588235294112</v>
      </c>
      <c r="II776" s="257">
        <f>COUNTIF(HO777:IF777,"CCG")</f>
        <v>4</v>
      </c>
      <c r="IJ776" s="258">
        <f>II776/(IG776+II776+IK776+IM776)</f>
        <v>0.23529411764705882</v>
      </c>
      <c r="IK776" s="257">
        <f>COUNTIF(HO777:IF777,"CĐ")</f>
        <v>0</v>
      </c>
      <c r="IL776" s="258">
        <f>IK776/(IG776+II776+IK776+IM776)</f>
        <v>0</v>
      </c>
      <c r="IM776" s="257">
        <f>COUNTIF(HO777:IF777,"KĐG")</f>
        <v>0</v>
      </c>
      <c r="IN776" s="258">
        <f>IM776/(IG776+II776+IK776+IM776)</f>
        <v>0</v>
      </c>
      <c r="IO776" s="259">
        <f>(((IG776*2)+(II776*1)+(IK776*0)))/(IG776+II776+IK776)</f>
        <v>1.7647058823529411</v>
      </c>
      <c r="IP776" s="255"/>
      <c r="IQ776" s="92"/>
      <c r="IR776" s="92"/>
      <c r="IS776" s="92"/>
      <c r="IT776" s="92"/>
      <c r="IU776" s="92"/>
      <c r="IV776" s="92"/>
      <c r="IW776" s="92"/>
      <c r="IX776" s="92"/>
      <c r="IY776" s="92"/>
      <c r="IZ776" s="92"/>
      <c r="JA776" s="92"/>
      <c r="JB776" s="92"/>
      <c r="JC776" s="92"/>
      <c r="JD776" s="92"/>
      <c r="JE776" s="92"/>
      <c r="JF776" s="92"/>
      <c r="JG776" s="92"/>
      <c r="JH776" s="92"/>
      <c r="JI776" s="92"/>
      <c r="JJ776" s="92"/>
      <c r="JK776" s="92"/>
      <c r="JL776" s="92"/>
      <c r="JM776" s="92"/>
      <c r="JN776" s="92"/>
      <c r="JO776" s="92"/>
      <c r="JP776" s="92"/>
      <c r="JQ776" s="92"/>
      <c r="JR776" s="92"/>
      <c r="JS776" s="92"/>
      <c r="JT776" s="92"/>
      <c r="JU776" s="92"/>
      <c r="JV776" s="92"/>
      <c r="JW776" s="92"/>
      <c r="JX776" s="92"/>
      <c r="JY776" s="92"/>
      <c r="JZ776" s="92"/>
      <c r="KA776" s="92"/>
      <c r="KB776" s="92"/>
      <c r="KC776" s="92"/>
      <c r="KD776" s="92"/>
      <c r="KE776" s="92"/>
      <c r="KF776" s="92"/>
      <c r="KG776" s="92"/>
      <c r="KH776" s="92"/>
      <c r="KI776" s="92"/>
      <c r="KJ776" s="92"/>
      <c r="KK776" s="92"/>
      <c r="KL776" s="92"/>
      <c r="KM776" s="92"/>
      <c r="KN776" s="92"/>
      <c r="KO776" s="92"/>
      <c r="KP776" s="92"/>
      <c r="KQ776" s="92"/>
      <c r="KR776" s="92"/>
      <c r="KS776" s="92"/>
      <c r="KT776" s="92"/>
      <c r="KU776" s="92"/>
      <c r="KV776" s="92"/>
      <c r="KW776" s="92"/>
      <c r="KX776" s="92"/>
      <c r="KY776" s="92"/>
      <c r="KZ776" s="92"/>
      <c r="LA776" s="92"/>
      <c r="LB776" s="92"/>
      <c r="LC776" s="92"/>
      <c r="LD776" s="92"/>
      <c r="LE776" s="92"/>
      <c r="LF776" s="92"/>
      <c r="LG776" s="92"/>
      <c r="LH776" s="92"/>
      <c r="LI776" s="92"/>
      <c r="LJ776" s="92"/>
      <c r="LK776" s="92"/>
      <c r="LL776" s="92"/>
      <c r="LM776" s="92"/>
      <c r="LN776" s="92"/>
      <c r="LO776" s="92"/>
      <c r="LP776" s="92"/>
      <c r="LQ776" s="92"/>
      <c r="LR776" s="92"/>
      <c r="LS776" s="92"/>
      <c r="LT776" s="92"/>
      <c r="LU776" s="92"/>
      <c r="LV776" s="92"/>
      <c r="LW776" s="92"/>
      <c r="LX776" s="92"/>
      <c r="LY776" s="92"/>
      <c r="LZ776" s="92"/>
      <c r="MA776" s="92"/>
      <c r="MB776" s="92"/>
      <c r="MC776" s="92"/>
      <c r="MD776" s="92"/>
      <c r="ME776" s="92"/>
      <c r="MF776" s="92"/>
      <c r="MG776" s="92"/>
      <c r="MH776" s="92"/>
      <c r="MI776" s="92"/>
      <c r="MJ776" s="92"/>
      <c r="MK776" s="92"/>
      <c r="ML776" s="92"/>
      <c r="MM776" s="92"/>
      <c r="MN776" s="92"/>
      <c r="MO776" s="92"/>
      <c r="MP776" s="92"/>
      <c r="MQ776" s="92"/>
      <c r="MR776" s="92"/>
      <c r="MS776" s="92"/>
      <c r="MT776" s="92"/>
      <c r="MU776" s="92"/>
      <c r="MV776" s="92"/>
      <c r="MW776" s="92"/>
      <c r="MX776" s="92"/>
      <c r="MY776" s="92"/>
      <c r="MZ776" s="92"/>
      <c r="NA776" s="92"/>
      <c r="NB776" s="92"/>
      <c r="NC776" s="92"/>
      <c r="ND776" s="92"/>
      <c r="NE776" s="92"/>
      <c r="NF776" s="92"/>
      <c r="NG776" s="92"/>
      <c r="NH776" s="92"/>
      <c r="NI776" s="92"/>
      <c r="NJ776" s="92"/>
      <c r="NK776" s="92"/>
      <c r="NL776" s="92"/>
      <c r="NM776" s="92"/>
      <c r="NN776" s="92"/>
      <c r="NO776" s="92"/>
      <c r="NP776" s="92"/>
      <c r="NQ776" s="92"/>
      <c r="NR776" s="92"/>
      <c r="NS776" s="92"/>
      <c r="NT776" s="92"/>
      <c r="NU776" s="92"/>
      <c r="NV776" s="92"/>
      <c r="NW776" s="92"/>
      <c r="NX776" s="92"/>
      <c r="NY776" s="92"/>
      <c r="NZ776" s="92"/>
      <c r="OA776" s="92"/>
      <c r="OB776" s="92"/>
      <c r="OC776" s="92"/>
      <c r="OD776" s="92"/>
      <c r="OE776" s="92"/>
      <c r="OF776" s="92"/>
      <c r="OG776" s="92"/>
      <c r="OH776" s="92"/>
      <c r="OI776" s="92"/>
      <c r="OJ776" s="92"/>
      <c r="OK776" s="92"/>
      <c r="OL776" s="92"/>
      <c r="OM776" s="92"/>
      <c r="ON776" s="121"/>
    </row>
    <row r="777" spans="1:404" ht="12.75" customHeight="1">
      <c r="A777" s="335"/>
      <c r="B777" s="340"/>
      <c r="C777" s="340"/>
      <c r="D777" s="148"/>
      <c r="E777" s="149"/>
      <c r="F777" s="144"/>
      <c r="G777" s="197"/>
      <c r="H777" s="143"/>
      <c r="I777" s="144"/>
      <c r="J777" s="144"/>
      <c r="K777" s="143"/>
      <c r="L777" s="143"/>
      <c r="M777" s="143"/>
      <c r="N777" s="143"/>
      <c r="O777" s="143"/>
      <c r="P777" s="145"/>
      <c r="Q777" s="92" t="s">
        <v>122</v>
      </c>
      <c r="R777" s="92" t="s">
        <v>122</v>
      </c>
      <c r="S777" s="92" t="s">
        <v>122</v>
      </c>
      <c r="T777" s="92" t="s">
        <v>122</v>
      </c>
      <c r="U777" s="92" t="s">
        <v>122</v>
      </c>
      <c r="V777" s="92" t="s">
        <v>122</v>
      </c>
      <c r="W777" s="92" t="s">
        <v>122</v>
      </c>
      <c r="X777" s="92" t="s">
        <v>122</v>
      </c>
      <c r="Y777" s="92" t="s">
        <v>122</v>
      </c>
      <c r="Z777" s="92" t="s">
        <v>122</v>
      </c>
      <c r="AA777" s="92" t="s">
        <v>122</v>
      </c>
      <c r="AB777" s="30"/>
      <c r="AC777" s="30"/>
      <c r="AD777" s="30"/>
      <c r="AE777" s="172" t="str">
        <f t="shared" ref="AE777:AU777" si="2692">IF(AE775&gt;=50%,"KĐG",IF(AE776&gt;=1.6,"Đ",IF(AE776&gt;=1,"CCG","CĐ")))</f>
        <v>CCG</v>
      </c>
      <c r="AF777" s="172" t="str">
        <f t="shared" si="2692"/>
        <v>CCG</v>
      </c>
      <c r="AG777" s="172" t="str">
        <f t="shared" si="2692"/>
        <v>Đ</v>
      </c>
      <c r="AH777" s="172" t="str">
        <f t="shared" si="2692"/>
        <v>Đ</v>
      </c>
      <c r="AI777" s="172" t="str">
        <f t="shared" si="2692"/>
        <v>CCG</v>
      </c>
      <c r="AJ777" s="172" t="str">
        <f t="shared" si="2692"/>
        <v>CCG</v>
      </c>
      <c r="AK777" s="172" t="str">
        <f t="shared" si="2692"/>
        <v>Đ</v>
      </c>
      <c r="AL777" s="172" t="str">
        <f t="shared" si="2692"/>
        <v>Đ</v>
      </c>
      <c r="AM777" s="172" t="str">
        <f t="shared" si="2692"/>
        <v>Đ</v>
      </c>
      <c r="AN777" s="172" t="str">
        <f t="shared" si="2692"/>
        <v>Đ</v>
      </c>
      <c r="AO777" s="172" t="str">
        <f t="shared" si="2692"/>
        <v>Đ</v>
      </c>
      <c r="AP777" s="172" t="str">
        <f t="shared" si="2692"/>
        <v>Đ</v>
      </c>
      <c r="AQ777" s="172" t="str">
        <f t="shared" si="2692"/>
        <v>Đ</v>
      </c>
      <c r="AR777" s="172" t="str">
        <f t="shared" si="2692"/>
        <v>CCG</v>
      </c>
      <c r="AS777" s="172" t="str">
        <f t="shared" si="2692"/>
        <v>Đ</v>
      </c>
      <c r="AT777" s="172" t="str">
        <f t="shared" si="2692"/>
        <v>Đ</v>
      </c>
      <c r="AU777" s="172" t="str">
        <f t="shared" si="2692"/>
        <v>Đ</v>
      </c>
      <c r="AV777" s="172" t="str">
        <f t="shared" ref="AV777" si="2693">IF(AV775&gt;=50%,"KĐG",IF(AV776&gt;=1.6,"Đ",IF(AV776&gt;=1,"CCG","CĐ")))</f>
        <v>Đ</v>
      </c>
      <c r="AW777" s="257"/>
      <c r="AX777" s="258"/>
      <c r="AY777" s="257"/>
      <c r="AZ777" s="258"/>
      <c r="BA777" s="257"/>
      <c r="BB777" s="258"/>
      <c r="BC777" s="257"/>
      <c r="BD777" s="258"/>
      <c r="BE777" s="259"/>
      <c r="BF777" s="256"/>
      <c r="BG777" s="92"/>
      <c r="BH777" s="92"/>
      <c r="BI777" s="92"/>
      <c r="BJ777" s="172" t="str">
        <f t="shared" ref="BJ777:CA777" si="2694">IF(BJ775&gt;=50%,"KĐG",IF(BJ776&gt;=1.6,"Đ",IF(BJ776&gt;=1,"CCG","CĐ")))</f>
        <v>Đ</v>
      </c>
      <c r="BK777" s="172" t="str">
        <f t="shared" si="2694"/>
        <v>Đ</v>
      </c>
      <c r="BL777" s="172" t="str">
        <f t="shared" si="2694"/>
        <v>Đ</v>
      </c>
      <c r="BM777" s="172" t="str">
        <f t="shared" si="2694"/>
        <v>Đ</v>
      </c>
      <c r="BN777" s="172" t="str">
        <f t="shared" si="2694"/>
        <v>CCG</v>
      </c>
      <c r="BO777" s="172" t="str">
        <f t="shared" si="2694"/>
        <v>Đ</v>
      </c>
      <c r="BP777" s="172" t="str">
        <f t="shared" si="2694"/>
        <v>Đ</v>
      </c>
      <c r="BQ777" s="172" t="str">
        <f t="shared" si="2694"/>
        <v>Đ</v>
      </c>
      <c r="BR777" s="172" t="str">
        <f t="shared" si="2694"/>
        <v>Đ</v>
      </c>
      <c r="BS777" s="172" t="str">
        <f t="shared" si="2694"/>
        <v>Đ</v>
      </c>
      <c r="BT777" s="172" t="str">
        <f t="shared" si="2694"/>
        <v>Đ</v>
      </c>
      <c r="BU777" s="172" t="str">
        <f t="shared" si="2694"/>
        <v>Đ</v>
      </c>
      <c r="BV777" s="172" t="str">
        <f t="shared" si="2694"/>
        <v>Đ</v>
      </c>
      <c r="BW777" s="172" t="str">
        <f t="shared" si="2694"/>
        <v>CCG</v>
      </c>
      <c r="BX777" s="172" t="str">
        <f t="shared" si="2694"/>
        <v>Đ</v>
      </c>
      <c r="BY777" s="172" t="str">
        <f t="shared" si="2694"/>
        <v>Đ</v>
      </c>
      <c r="BZ777" s="172" t="str">
        <f t="shared" si="2694"/>
        <v>Đ</v>
      </c>
      <c r="CA777" s="172" t="str">
        <f t="shared" si="2694"/>
        <v>CCG</v>
      </c>
      <c r="CB777" s="92"/>
      <c r="CC777" s="257"/>
      <c r="CD777" s="258"/>
      <c r="CE777" s="257"/>
      <c r="CF777" s="258"/>
      <c r="CG777" s="257"/>
      <c r="CH777" s="258"/>
      <c r="CI777" s="257"/>
      <c r="CJ777" s="258"/>
      <c r="CK777" s="259"/>
      <c r="CL777" s="256"/>
      <c r="CM777" s="92"/>
      <c r="CN777" s="92"/>
      <c r="CO777" s="92"/>
      <c r="CP777" s="172" t="str">
        <f t="shared" ref="CP777:DG777" si="2695">IF(CP775&gt;=50%,"KĐG",IF(CP776&gt;=1.6,"Đ",IF(CP776&gt;=1,"CCG","CĐ")))</f>
        <v>Đ</v>
      </c>
      <c r="CQ777" s="172" t="str">
        <f t="shared" si="2695"/>
        <v>Đ</v>
      </c>
      <c r="CR777" s="172" t="str">
        <f t="shared" si="2695"/>
        <v>Đ</v>
      </c>
      <c r="CS777" s="172" t="str">
        <f t="shared" si="2695"/>
        <v>Đ</v>
      </c>
      <c r="CT777" s="172" t="str">
        <f t="shared" si="2695"/>
        <v>CCG</v>
      </c>
      <c r="CU777" s="172" t="str">
        <f t="shared" si="2695"/>
        <v>Đ</v>
      </c>
      <c r="CV777" s="172" t="str">
        <f t="shared" si="2695"/>
        <v>Đ</v>
      </c>
      <c r="CW777" s="172" t="str">
        <f t="shared" si="2695"/>
        <v>CCG</v>
      </c>
      <c r="CX777" s="172" t="str">
        <f t="shared" si="2695"/>
        <v>Đ</v>
      </c>
      <c r="CY777" s="172" t="str">
        <f t="shared" si="2695"/>
        <v>Đ</v>
      </c>
      <c r="CZ777" s="172" t="str">
        <f t="shared" si="2695"/>
        <v>Đ</v>
      </c>
      <c r="DA777" s="172" t="str">
        <f t="shared" si="2695"/>
        <v>Đ</v>
      </c>
      <c r="DB777" s="172" t="str">
        <f t="shared" si="2695"/>
        <v>Đ</v>
      </c>
      <c r="DC777" s="172" t="str">
        <f t="shared" si="2695"/>
        <v>CCG</v>
      </c>
      <c r="DD777" s="172" t="str">
        <f t="shared" si="2695"/>
        <v>Đ</v>
      </c>
      <c r="DE777" s="172" t="str">
        <f t="shared" si="2695"/>
        <v>Đ</v>
      </c>
      <c r="DF777" s="172" t="str">
        <f t="shared" si="2695"/>
        <v>Đ</v>
      </c>
      <c r="DG777" s="172" t="e">
        <f t="shared" si="2695"/>
        <v>#DIV/0!</v>
      </c>
      <c r="DH777" s="257"/>
      <c r="DI777" s="258"/>
      <c r="DJ777" s="257"/>
      <c r="DK777" s="258"/>
      <c r="DL777" s="257"/>
      <c r="DM777" s="258"/>
      <c r="DN777" s="257"/>
      <c r="DO777" s="258"/>
      <c r="DP777" s="259"/>
      <c r="DQ777" s="256"/>
      <c r="DR777" s="92"/>
      <c r="DS777" s="92"/>
      <c r="DT777" s="92"/>
      <c r="DU777" s="92"/>
      <c r="DV777" s="92"/>
      <c r="DW777" s="172" t="str">
        <f t="shared" ref="DW777:EM777" si="2696">IF(DW775&gt;=50%,"KĐG",IF(DW776&gt;=1.6,"Đ",IF(DW776&gt;=1,"CCG","CĐ")))</f>
        <v>Đ</v>
      </c>
      <c r="DX777" s="172" t="str">
        <f t="shared" si="2696"/>
        <v>Đ</v>
      </c>
      <c r="DY777" s="172" t="str">
        <f t="shared" si="2696"/>
        <v>Đ</v>
      </c>
      <c r="DZ777" s="172" t="str">
        <f t="shared" si="2696"/>
        <v>Đ</v>
      </c>
      <c r="EA777" s="172" t="str">
        <f t="shared" si="2696"/>
        <v>CCG</v>
      </c>
      <c r="EB777" s="172" t="str">
        <f t="shared" si="2696"/>
        <v>Đ</v>
      </c>
      <c r="EC777" s="172" t="str">
        <f t="shared" si="2696"/>
        <v>Đ</v>
      </c>
      <c r="ED777" s="172" t="str">
        <f t="shared" si="2696"/>
        <v>Đ</v>
      </c>
      <c r="EE777" s="172" t="str">
        <f t="shared" si="2696"/>
        <v>Đ</v>
      </c>
      <c r="EF777" s="172" t="str">
        <f t="shared" si="2696"/>
        <v>Đ</v>
      </c>
      <c r="EG777" s="172" t="str">
        <f t="shared" si="2696"/>
        <v>Đ</v>
      </c>
      <c r="EH777" s="172" t="str">
        <f t="shared" si="2696"/>
        <v>Đ</v>
      </c>
      <c r="EI777" s="172" t="str">
        <f t="shared" si="2696"/>
        <v>Đ</v>
      </c>
      <c r="EJ777" s="172" t="str">
        <f t="shared" si="2696"/>
        <v>CCG</v>
      </c>
      <c r="EK777" s="172" t="str">
        <f t="shared" si="2696"/>
        <v>Đ</v>
      </c>
      <c r="EL777" s="172" t="str">
        <f t="shared" si="2696"/>
        <v>Đ</v>
      </c>
      <c r="EM777" s="172" t="str">
        <f t="shared" si="2696"/>
        <v>Đ</v>
      </c>
      <c r="EN777" s="172"/>
      <c r="EO777" s="257"/>
      <c r="EP777" s="258"/>
      <c r="EQ777" s="257"/>
      <c r="ER777" s="258"/>
      <c r="ES777" s="257"/>
      <c r="ET777" s="258"/>
      <c r="EU777" s="257"/>
      <c r="EV777" s="258"/>
      <c r="EW777" s="259"/>
      <c r="EX777" s="256"/>
      <c r="EY777" s="92"/>
      <c r="EZ777" s="92"/>
      <c r="FA777" s="92"/>
      <c r="FB777" s="172" t="str">
        <f t="shared" ref="FB777:FS777" si="2697">IF(FB775&gt;=50%,"KĐG",IF(FB776&gt;=1.6,"Đ",IF(FB776&gt;=1,"CCG","CĐ")))</f>
        <v>Đ</v>
      </c>
      <c r="FC777" s="172" t="str">
        <f t="shared" si="2697"/>
        <v>Đ</v>
      </c>
      <c r="FD777" s="172" t="str">
        <f t="shared" si="2697"/>
        <v>Đ</v>
      </c>
      <c r="FE777" s="172" t="str">
        <f t="shared" si="2697"/>
        <v>Đ</v>
      </c>
      <c r="FF777" s="172" t="str">
        <f t="shared" si="2697"/>
        <v>CCG</v>
      </c>
      <c r="FG777" s="172" t="str">
        <f t="shared" si="2697"/>
        <v>Đ</v>
      </c>
      <c r="FH777" s="172" t="str">
        <f t="shared" si="2697"/>
        <v>Đ</v>
      </c>
      <c r="FI777" s="172" t="str">
        <f t="shared" si="2697"/>
        <v>Đ</v>
      </c>
      <c r="FJ777" s="172" t="str">
        <f t="shared" si="2697"/>
        <v>Đ</v>
      </c>
      <c r="FK777" s="172" t="str">
        <f t="shared" si="2697"/>
        <v>Đ</v>
      </c>
      <c r="FL777" s="172" t="str">
        <f t="shared" si="2697"/>
        <v>Đ</v>
      </c>
      <c r="FM777" s="172" t="str">
        <f t="shared" si="2697"/>
        <v>Đ</v>
      </c>
      <c r="FN777" s="172" t="str">
        <f t="shared" si="2697"/>
        <v>Đ</v>
      </c>
      <c r="FO777" s="172" t="str">
        <f t="shared" si="2697"/>
        <v>CCG</v>
      </c>
      <c r="FP777" s="172" t="str">
        <f t="shared" si="2697"/>
        <v>Đ</v>
      </c>
      <c r="FQ777" s="172" t="str">
        <f t="shared" si="2697"/>
        <v>Đ</v>
      </c>
      <c r="FR777" s="172" t="str">
        <f t="shared" si="2697"/>
        <v>Đ</v>
      </c>
      <c r="FS777" s="172" t="e">
        <f t="shared" si="2697"/>
        <v>#DIV/0!</v>
      </c>
      <c r="FT777" s="257"/>
      <c r="FU777" s="258"/>
      <c r="FV777" s="257"/>
      <c r="FW777" s="258"/>
      <c r="FX777" s="257"/>
      <c r="FY777" s="258"/>
      <c r="FZ777" s="257"/>
      <c r="GA777" s="258"/>
      <c r="GB777" s="259"/>
      <c r="GC777" s="256"/>
      <c r="GD777" s="92"/>
      <c r="GE777" s="92"/>
      <c r="GF777" s="172" t="str">
        <f t="shared" ref="GF777" si="2698">IF(GF775&gt;=50%,"KĐG",IF(GF776&gt;=1.6,"Đ",IF(GF776&gt;=1,"CCG","CĐ")))</f>
        <v>Đ</v>
      </c>
      <c r="GG777" s="172" t="str">
        <f t="shared" ref="GG777:GX777" si="2699">IF(GG775&gt;=50%,"KĐG",IF(GG776&gt;=1.6,"Đ",IF(GG776&gt;=1,"CCG","CĐ")))</f>
        <v>Đ</v>
      </c>
      <c r="GH777" s="172" t="str">
        <f t="shared" si="2699"/>
        <v>Đ</v>
      </c>
      <c r="GI777" s="172" t="str">
        <f t="shared" si="2699"/>
        <v>Đ</v>
      </c>
      <c r="GJ777" s="172" t="str">
        <f t="shared" si="2699"/>
        <v>CCG</v>
      </c>
      <c r="GK777" s="172" t="str">
        <f t="shared" si="2699"/>
        <v>Đ</v>
      </c>
      <c r="GL777" s="172" t="str">
        <f t="shared" si="2699"/>
        <v>Đ</v>
      </c>
      <c r="GM777" s="172" t="str">
        <f t="shared" si="2699"/>
        <v>Đ</v>
      </c>
      <c r="GN777" s="172" t="str">
        <f t="shared" si="2699"/>
        <v>Đ</v>
      </c>
      <c r="GO777" s="172" t="str">
        <f t="shared" si="2699"/>
        <v>Đ</v>
      </c>
      <c r="GP777" s="172" t="str">
        <f t="shared" si="2699"/>
        <v>Đ</v>
      </c>
      <c r="GQ777" s="172" t="str">
        <f t="shared" si="2699"/>
        <v>Đ</v>
      </c>
      <c r="GR777" s="172" t="str">
        <f t="shared" si="2699"/>
        <v>Đ</v>
      </c>
      <c r="GS777" s="172" t="str">
        <f t="shared" si="2699"/>
        <v>CCG</v>
      </c>
      <c r="GT777" s="172" t="str">
        <f t="shared" si="2699"/>
        <v>Đ</v>
      </c>
      <c r="GU777" s="172" t="str">
        <f t="shared" si="2699"/>
        <v>Đ</v>
      </c>
      <c r="GV777" s="172" t="str">
        <f t="shared" si="2699"/>
        <v>Đ</v>
      </c>
      <c r="GW777" s="172" t="e">
        <f t="shared" si="2699"/>
        <v>#DIV/0!</v>
      </c>
      <c r="GX777" s="172" t="str">
        <f t="shared" si="2699"/>
        <v>Đ</v>
      </c>
      <c r="GY777" s="257"/>
      <c r="GZ777" s="258"/>
      <c r="HA777" s="257"/>
      <c r="HB777" s="258"/>
      <c r="HC777" s="257"/>
      <c r="HD777" s="258"/>
      <c r="HE777" s="257"/>
      <c r="HF777" s="258"/>
      <c r="HG777" s="259"/>
      <c r="HH777" s="256"/>
      <c r="HI777" s="92"/>
      <c r="HJ777" s="92"/>
      <c r="HK777" s="92"/>
      <c r="HL777" s="92"/>
      <c r="HM777" s="92"/>
      <c r="HN777" s="172" t="str">
        <f t="shared" ref="HN777:IF777" si="2700">IF(HN775&gt;=50%,"KĐG",IF(HN776&gt;=1.6,"Đ",IF(HN776&gt;=1,"CCG","CĐ")))</f>
        <v>Đ</v>
      </c>
      <c r="HO777" s="172" t="str">
        <f t="shared" si="2700"/>
        <v>CCG</v>
      </c>
      <c r="HP777" s="172" t="str">
        <f t="shared" si="2700"/>
        <v>Đ</v>
      </c>
      <c r="HQ777" s="172" t="str">
        <f t="shared" si="2700"/>
        <v>Đ</v>
      </c>
      <c r="HR777" s="172" t="str">
        <f t="shared" si="2700"/>
        <v>CCG</v>
      </c>
      <c r="HS777" s="172" t="str">
        <f t="shared" si="2700"/>
        <v>Đ</v>
      </c>
      <c r="HT777" s="172" t="str">
        <f t="shared" si="2700"/>
        <v>Đ</v>
      </c>
      <c r="HU777" s="172" t="str">
        <f t="shared" si="2700"/>
        <v>CCG</v>
      </c>
      <c r="HV777" s="172" t="str">
        <f t="shared" si="2700"/>
        <v>Đ</v>
      </c>
      <c r="HW777" s="172" t="str">
        <f t="shared" si="2700"/>
        <v>Đ</v>
      </c>
      <c r="HX777" s="172" t="str">
        <f t="shared" si="2700"/>
        <v>Đ</v>
      </c>
      <c r="HY777" s="172" t="str">
        <f t="shared" si="2700"/>
        <v>Đ</v>
      </c>
      <c r="HZ777" s="172" t="str">
        <f t="shared" si="2700"/>
        <v>Đ</v>
      </c>
      <c r="IA777" s="172" t="str">
        <f t="shared" si="2700"/>
        <v>CCG</v>
      </c>
      <c r="IB777" s="172" t="str">
        <f t="shared" si="2700"/>
        <v>Đ</v>
      </c>
      <c r="IC777" s="172" t="str">
        <f t="shared" si="2700"/>
        <v>Đ</v>
      </c>
      <c r="ID777" s="172" t="str">
        <f t="shared" si="2700"/>
        <v>Đ</v>
      </c>
      <c r="IE777" s="172" t="e">
        <f t="shared" si="2700"/>
        <v>#DIV/0!</v>
      </c>
      <c r="IF777" s="172" t="str">
        <f t="shared" si="2700"/>
        <v>Đ</v>
      </c>
      <c r="IG777" s="257"/>
      <c r="IH777" s="258"/>
      <c r="II777" s="257"/>
      <c r="IJ777" s="258"/>
      <c r="IK777" s="257"/>
      <c r="IL777" s="258"/>
      <c r="IM777" s="257"/>
      <c r="IN777" s="258"/>
      <c r="IO777" s="259"/>
      <c r="IP777" s="256"/>
      <c r="IQ777" s="92"/>
      <c r="IR777" s="92"/>
      <c r="IS777" s="92"/>
      <c r="IT777" s="92"/>
      <c r="IU777" s="92"/>
      <c r="IV777" s="92"/>
      <c r="IW777" s="92"/>
      <c r="IX777" s="92"/>
      <c r="IY777" s="92"/>
      <c r="IZ777" s="92"/>
      <c r="JA777" s="92"/>
      <c r="JB777" s="92"/>
      <c r="JC777" s="92"/>
      <c r="JD777" s="92"/>
      <c r="JE777" s="92"/>
      <c r="JF777" s="92"/>
      <c r="JG777" s="92"/>
      <c r="JH777" s="92"/>
      <c r="JI777" s="92"/>
      <c r="JJ777" s="92"/>
      <c r="JK777" s="92"/>
      <c r="JL777" s="92"/>
      <c r="JM777" s="92"/>
      <c r="JN777" s="92"/>
      <c r="JO777" s="92"/>
      <c r="JP777" s="92"/>
      <c r="JQ777" s="92"/>
      <c r="JR777" s="92"/>
      <c r="JS777" s="92"/>
      <c r="JT777" s="92"/>
      <c r="JU777" s="92"/>
      <c r="JV777" s="92"/>
      <c r="JW777" s="92"/>
      <c r="JX777" s="92"/>
      <c r="JY777" s="92"/>
      <c r="JZ777" s="92"/>
      <c r="KA777" s="92"/>
      <c r="KB777" s="92"/>
      <c r="KC777" s="92"/>
      <c r="KD777" s="92"/>
      <c r="KE777" s="92"/>
      <c r="KF777" s="92"/>
      <c r="KG777" s="92"/>
      <c r="KH777" s="92"/>
      <c r="KI777" s="92"/>
      <c r="KJ777" s="92"/>
      <c r="KK777" s="92"/>
      <c r="KL777" s="92"/>
      <c r="KM777" s="92"/>
      <c r="KN777" s="92"/>
      <c r="KO777" s="92"/>
      <c r="KP777" s="92"/>
      <c r="KQ777" s="92"/>
      <c r="KR777" s="92"/>
      <c r="KS777" s="92"/>
      <c r="KT777" s="92"/>
      <c r="KU777" s="92"/>
      <c r="KV777" s="92"/>
      <c r="KW777" s="92"/>
      <c r="KX777" s="92"/>
      <c r="KY777" s="92"/>
      <c r="KZ777" s="92"/>
      <c r="LA777" s="92"/>
      <c r="LB777" s="92"/>
      <c r="LC777" s="92"/>
      <c r="LD777" s="92"/>
      <c r="LE777" s="92"/>
      <c r="LF777" s="92"/>
      <c r="LG777" s="92"/>
      <c r="LH777" s="92"/>
      <c r="LI777" s="92"/>
      <c r="LJ777" s="92"/>
      <c r="LK777" s="92"/>
      <c r="LL777" s="92"/>
      <c r="LM777" s="92"/>
      <c r="LN777" s="92"/>
      <c r="LO777" s="92"/>
      <c r="LP777" s="92"/>
      <c r="LQ777" s="92"/>
      <c r="LR777" s="92"/>
      <c r="LS777" s="92"/>
      <c r="LT777" s="92"/>
      <c r="LU777" s="92"/>
      <c r="LV777" s="92"/>
      <c r="LW777" s="92"/>
      <c r="LX777" s="92"/>
      <c r="LY777" s="92"/>
      <c r="LZ777" s="92"/>
      <c r="MA777" s="92"/>
      <c r="MB777" s="92"/>
      <c r="MC777" s="92"/>
      <c r="MD777" s="92"/>
      <c r="ME777" s="92"/>
      <c r="MF777" s="92"/>
      <c r="MG777" s="92"/>
      <c r="MH777" s="92"/>
      <c r="MI777" s="92"/>
      <c r="MJ777" s="92"/>
      <c r="MK777" s="92"/>
      <c r="ML777" s="92"/>
      <c r="MM777" s="92"/>
      <c r="MN777" s="92"/>
      <c r="MO777" s="92"/>
      <c r="MP777" s="92"/>
      <c r="MQ777" s="92"/>
      <c r="MR777" s="92"/>
      <c r="MS777" s="92"/>
      <c r="MT777" s="92"/>
      <c r="MU777" s="92"/>
      <c r="MV777" s="92"/>
      <c r="MW777" s="92"/>
      <c r="MX777" s="92"/>
      <c r="MY777" s="92"/>
      <c r="MZ777" s="92"/>
      <c r="NA777" s="92"/>
      <c r="NB777" s="92"/>
      <c r="NC777" s="92"/>
      <c r="ND777" s="92"/>
      <c r="NE777" s="92"/>
      <c r="NF777" s="92"/>
      <c r="NG777" s="92"/>
      <c r="NH777" s="92"/>
      <c r="NI777" s="92"/>
      <c r="NJ777" s="92"/>
      <c r="NK777" s="92"/>
      <c r="NL777" s="92"/>
      <c r="NM777" s="92"/>
      <c r="NN777" s="92"/>
      <c r="NO777" s="92"/>
      <c r="NP777" s="92"/>
      <c r="NQ777" s="92"/>
      <c r="NR777" s="92"/>
      <c r="NS777" s="92"/>
      <c r="NT777" s="92"/>
      <c r="NU777" s="92"/>
      <c r="NV777" s="92"/>
      <c r="NW777" s="92"/>
      <c r="NX777" s="92"/>
      <c r="NY777" s="92"/>
      <c r="NZ777" s="92"/>
      <c r="OA777" s="92"/>
      <c r="OB777" s="92"/>
      <c r="OC777" s="92"/>
      <c r="OD777" s="92"/>
      <c r="OE777" s="92"/>
      <c r="OF777" s="92"/>
      <c r="OG777" s="92"/>
      <c r="OH777" s="92"/>
      <c r="OI777" s="92"/>
      <c r="OJ777" s="92"/>
      <c r="OK777" s="92"/>
      <c r="OL777" s="92"/>
      <c r="OM777" s="92"/>
      <c r="ON777" s="200"/>
    </row>
    <row r="778" spans="1:404">
      <c r="CP778" s="204"/>
      <c r="CQ778" s="204"/>
      <c r="CR778" s="204"/>
      <c r="CS778" s="204"/>
      <c r="CT778" s="204"/>
      <c r="CU778" s="204"/>
      <c r="CV778" s="204"/>
      <c r="CW778" s="204"/>
      <c r="CX778" s="204"/>
      <c r="CY778" s="204"/>
      <c r="CZ778" s="204"/>
      <c r="DA778" s="204"/>
      <c r="DB778" s="204"/>
      <c r="DC778" s="204"/>
      <c r="DD778" s="204"/>
      <c r="DE778" s="204"/>
      <c r="DF778" s="204"/>
      <c r="DG778" s="204"/>
      <c r="DH778" s="204"/>
      <c r="DI778" s="204"/>
      <c r="DJ778" s="204"/>
      <c r="DK778" s="204"/>
      <c r="DL778" s="204"/>
      <c r="DM778" s="204"/>
      <c r="DN778" s="204"/>
      <c r="DO778" s="204"/>
      <c r="DP778" s="204"/>
      <c r="DQ778" s="204"/>
      <c r="DR778" s="204"/>
      <c r="DS778" s="204"/>
      <c r="DT778" s="204"/>
      <c r="DU778" s="204"/>
      <c r="DV778" s="204"/>
      <c r="DW778" s="204"/>
      <c r="DX778" s="204"/>
      <c r="DY778" s="204"/>
      <c r="DZ778" s="204"/>
      <c r="EA778" s="204"/>
      <c r="EB778" s="204"/>
      <c r="EC778" s="204"/>
      <c r="ED778" s="204"/>
      <c r="EE778" s="204"/>
      <c r="EF778" s="204"/>
      <c r="EG778" s="204"/>
      <c r="EH778" s="204"/>
      <c r="EI778" s="204"/>
      <c r="EJ778" s="204"/>
      <c r="EK778" s="204"/>
      <c r="EL778" s="204"/>
      <c r="EM778" s="204"/>
      <c r="EN778" s="204"/>
      <c r="EO778" s="204"/>
      <c r="EP778" s="204"/>
      <c r="EQ778" s="204"/>
      <c r="ER778" s="204"/>
      <c r="ES778" s="204"/>
      <c r="ET778" s="204"/>
      <c r="EU778" s="204"/>
      <c r="EV778" s="204"/>
      <c r="EW778" s="204"/>
      <c r="EX778" s="204"/>
      <c r="EY778" s="204"/>
      <c r="EZ778" s="204"/>
      <c r="FA778" s="204"/>
      <c r="FB778" s="204"/>
      <c r="FC778" s="204"/>
      <c r="FD778" s="204"/>
      <c r="FE778" s="204"/>
      <c r="FF778" s="204"/>
      <c r="FG778" s="204"/>
      <c r="FH778" s="204"/>
      <c r="FI778" s="204"/>
      <c r="FJ778" s="204"/>
      <c r="FK778" s="204"/>
      <c r="FL778" s="204"/>
      <c r="FM778" s="204"/>
      <c r="FN778" s="204"/>
      <c r="FO778" s="204"/>
      <c r="FP778" s="204"/>
      <c r="FQ778" s="204"/>
      <c r="FR778" s="204"/>
      <c r="FS778" s="204"/>
      <c r="FT778" s="204"/>
      <c r="FU778" s="204"/>
      <c r="FV778" s="204"/>
      <c r="FW778" s="204"/>
      <c r="FX778" s="204"/>
      <c r="FY778" s="204"/>
      <c r="FZ778" s="204"/>
      <c r="GA778" s="204"/>
      <c r="GB778" s="204"/>
      <c r="GC778" s="204"/>
      <c r="GD778" s="204"/>
      <c r="GE778" s="204"/>
      <c r="GF778" s="204"/>
      <c r="GG778" s="204"/>
      <c r="GH778" s="204"/>
      <c r="GI778" s="204"/>
      <c r="GJ778" s="204"/>
      <c r="GK778" s="204"/>
      <c r="GL778" s="204"/>
      <c r="GM778" s="204"/>
      <c r="GN778" s="204"/>
      <c r="GO778" s="204"/>
      <c r="GP778" s="204"/>
      <c r="GQ778" s="204"/>
      <c r="GR778" s="204"/>
      <c r="GS778" s="204"/>
      <c r="GT778" s="204"/>
      <c r="GU778" s="204"/>
      <c r="GV778" s="204"/>
      <c r="GW778" s="204"/>
      <c r="GX778" s="204"/>
      <c r="GY778" s="204"/>
      <c r="GZ778" s="204"/>
      <c r="HA778" s="204"/>
      <c r="HB778" s="204"/>
      <c r="HC778" s="204"/>
      <c r="HD778" s="204"/>
      <c r="HE778" s="204"/>
      <c r="HF778" s="204"/>
      <c r="HG778" s="204"/>
      <c r="HH778" s="204"/>
      <c r="HI778" s="204"/>
      <c r="HJ778" s="204"/>
      <c r="HK778" s="204"/>
      <c r="HL778" s="204"/>
      <c r="HM778" s="204"/>
      <c r="HN778" s="204"/>
      <c r="HO778" s="204"/>
      <c r="HP778" s="204"/>
      <c r="HQ778" s="204"/>
      <c r="HR778" s="204"/>
      <c r="HS778" s="204"/>
      <c r="HT778" s="204"/>
      <c r="HU778" s="204"/>
      <c r="HV778" s="204"/>
      <c r="HW778" s="204"/>
      <c r="HX778" s="204"/>
      <c r="HY778" s="204"/>
      <c r="HZ778" s="204"/>
      <c r="IA778" s="204"/>
      <c r="IB778" s="204"/>
      <c r="IC778" s="204"/>
      <c r="ID778" s="204"/>
      <c r="IE778" s="204"/>
      <c r="IF778" s="204"/>
      <c r="IG778" s="204"/>
      <c r="IH778" s="204"/>
      <c r="II778" s="204"/>
      <c r="IJ778" s="204"/>
      <c r="IK778" s="204"/>
      <c r="IL778" s="204"/>
      <c r="IM778" s="204"/>
      <c r="IN778" s="204"/>
      <c r="IO778" s="204"/>
      <c r="IP778" s="204"/>
      <c r="IQ778" s="204"/>
      <c r="IR778" s="204"/>
      <c r="IS778" s="204"/>
      <c r="IT778" s="204"/>
      <c r="IU778" s="204"/>
      <c r="IV778" s="204"/>
      <c r="IW778" s="204"/>
      <c r="IX778" s="204"/>
      <c r="IY778" s="204"/>
      <c r="IZ778" s="204"/>
      <c r="JA778" s="204"/>
      <c r="JB778" s="204"/>
      <c r="JC778" s="204"/>
      <c r="JD778" s="204"/>
      <c r="JE778" s="204"/>
      <c r="JF778" s="204"/>
      <c r="JG778" s="204"/>
      <c r="JH778" s="204"/>
      <c r="JI778" s="204"/>
      <c r="JJ778" s="204"/>
      <c r="JK778" s="204"/>
      <c r="JL778" s="204"/>
      <c r="JM778" s="204"/>
      <c r="JN778" s="204"/>
      <c r="JO778" s="204"/>
      <c r="JP778" s="204"/>
      <c r="JQ778" s="204"/>
      <c r="JR778" s="204"/>
      <c r="JS778" s="204"/>
      <c r="JT778" s="204"/>
      <c r="JU778" s="204"/>
      <c r="JV778" s="204"/>
      <c r="JW778" s="204"/>
      <c r="JX778" s="204"/>
      <c r="JY778" s="204"/>
      <c r="JZ778" s="204"/>
      <c r="KA778" s="204"/>
      <c r="KB778" s="204"/>
      <c r="KC778" s="204"/>
      <c r="KD778" s="204"/>
      <c r="KE778" s="204"/>
      <c r="KF778" s="204"/>
      <c r="KG778" s="204"/>
      <c r="KH778" s="204"/>
      <c r="KI778" s="204"/>
      <c r="KJ778" s="204"/>
      <c r="KK778" s="204"/>
      <c r="KL778" s="204"/>
      <c r="KM778" s="204"/>
      <c r="KN778" s="204"/>
      <c r="KO778" s="204"/>
      <c r="KP778" s="204"/>
      <c r="KQ778" s="204"/>
      <c r="KR778" s="204"/>
      <c r="KS778" s="204"/>
      <c r="KT778" s="204"/>
      <c r="KU778" s="204"/>
      <c r="KV778" s="204"/>
      <c r="KW778" s="204"/>
      <c r="KX778" s="204"/>
      <c r="KY778" s="204"/>
      <c r="KZ778" s="204"/>
      <c r="LA778" s="204"/>
      <c r="LB778" s="204"/>
      <c r="LC778" s="204"/>
      <c r="LD778" s="204"/>
      <c r="LE778" s="204"/>
      <c r="LF778" s="204"/>
      <c r="LG778" s="204"/>
      <c r="LH778" s="204"/>
      <c r="LI778" s="204"/>
      <c r="LJ778" s="204"/>
      <c r="LK778" s="204"/>
      <c r="LL778" s="204"/>
      <c r="LM778" s="204"/>
      <c r="LN778" s="204"/>
      <c r="LO778" s="204"/>
      <c r="LP778" s="204"/>
      <c r="LQ778" s="204"/>
      <c r="LR778" s="204"/>
      <c r="LS778" s="204"/>
      <c r="LT778" s="204"/>
      <c r="LU778" s="204"/>
      <c r="LV778" s="204"/>
      <c r="LW778" s="204"/>
      <c r="LX778" s="204"/>
      <c r="LY778" s="204"/>
      <c r="LZ778" s="204"/>
      <c r="MA778" s="204"/>
      <c r="MB778" s="204"/>
      <c r="MC778" s="204"/>
      <c r="MD778" s="204"/>
      <c r="ME778" s="204"/>
      <c r="MF778" s="204"/>
      <c r="MG778" s="204"/>
      <c r="MH778" s="204"/>
      <c r="MI778" s="204"/>
      <c r="MJ778" s="204"/>
      <c r="MK778" s="204"/>
      <c r="ML778" s="204"/>
      <c r="MM778" s="204"/>
      <c r="MN778" s="204"/>
      <c r="MO778" s="204"/>
      <c r="MP778" s="204"/>
      <c r="MQ778" s="204"/>
      <c r="MR778" s="204"/>
      <c r="MS778" s="204"/>
      <c r="MT778" s="204"/>
      <c r="MU778" s="204"/>
      <c r="MV778" s="204"/>
      <c r="MW778" s="204"/>
      <c r="MX778" s="204"/>
      <c r="MY778" s="204"/>
      <c r="MZ778" s="204"/>
      <c r="NA778" s="204"/>
      <c r="NB778" s="204"/>
      <c r="NC778" s="204"/>
      <c r="ND778" s="204"/>
      <c r="NE778" s="204"/>
      <c r="NF778" s="204"/>
      <c r="NG778" s="204"/>
      <c r="NH778" s="204"/>
      <c r="NI778" s="204"/>
      <c r="NJ778" s="204"/>
      <c r="NK778" s="204"/>
      <c r="NL778" s="204"/>
      <c r="NM778" s="204"/>
      <c r="NN778" s="204"/>
      <c r="NO778" s="204"/>
      <c r="NP778" s="204"/>
      <c r="NQ778" s="204"/>
      <c r="NR778" s="204"/>
      <c r="NS778" s="204"/>
      <c r="NT778" s="204"/>
      <c r="NU778" s="204"/>
      <c r="NV778" s="204"/>
      <c r="NW778" s="204"/>
      <c r="NX778" s="204"/>
      <c r="NY778" s="204"/>
      <c r="NZ778" s="204"/>
      <c r="OA778" s="204"/>
      <c r="OB778" s="204"/>
      <c r="OC778" s="204"/>
      <c r="OD778" s="204"/>
      <c r="OE778" s="204"/>
      <c r="OF778" s="204"/>
      <c r="OG778" s="204"/>
      <c r="OH778" s="204"/>
      <c r="OI778" s="204"/>
      <c r="OJ778" s="204"/>
      <c r="OK778" s="204"/>
      <c r="OL778" s="204"/>
      <c r="OM778" s="204"/>
      <c r="ON778" s="205"/>
    </row>
    <row r="779" spans="1:404" hidden="1">
      <c r="B779" s="305" t="s">
        <v>1240</v>
      </c>
      <c r="C779" s="305"/>
      <c r="D779" s="305"/>
      <c r="H779" s="1"/>
      <c r="I779" s="332" t="s">
        <v>1110</v>
      </c>
      <c r="J779" s="332"/>
      <c r="AB779" s="279" t="s">
        <v>1112</v>
      </c>
      <c r="AC779" s="279"/>
      <c r="AD779" s="279"/>
      <c r="BG779" s="279" t="s">
        <v>1183</v>
      </c>
      <c r="BH779" s="279"/>
      <c r="BI779" s="279"/>
      <c r="CM779" s="303" t="s">
        <v>1112</v>
      </c>
      <c r="CN779" s="303"/>
      <c r="CO779" s="303"/>
      <c r="CP779" s="304"/>
      <c r="CQ779" s="304"/>
      <c r="CR779" s="304"/>
      <c r="CS779" s="304"/>
      <c r="CT779" s="304"/>
      <c r="CU779" s="304"/>
      <c r="CV779" s="304"/>
      <c r="CW779" s="304"/>
      <c r="CX779" s="304"/>
      <c r="CY779" s="304"/>
      <c r="CZ779" s="304"/>
      <c r="DA779" s="304"/>
      <c r="DB779" s="304"/>
      <c r="DC779" s="304"/>
      <c r="DD779" s="304"/>
      <c r="DE779" s="304"/>
      <c r="DF779" s="304"/>
      <c r="DG779" s="304"/>
      <c r="DH779" s="304"/>
      <c r="DI779" s="304"/>
      <c r="DJ779" s="304"/>
      <c r="DK779" s="304"/>
      <c r="DL779" s="304"/>
      <c r="DM779" s="304"/>
      <c r="DN779" s="304"/>
      <c r="DO779" s="304"/>
      <c r="DP779" s="304"/>
      <c r="DQ779" s="304"/>
      <c r="DR779" s="304"/>
      <c r="DS779" s="304"/>
      <c r="DT779" s="304"/>
      <c r="DU779" s="304"/>
      <c r="DV779" s="304"/>
      <c r="DW779" s="304"/>
      <c r="DX779" s="304"/>
      <c r="DY779" s="304"/>
      <c r="DZ779" s="304"/>
      <c r="EA779" s="304"/>
      <c r="EB779" s="304"/>
      <c r="EC779" s="304"/>
      <c r="ED779" s="304"/>
      <c r="EE779" s="304"/>
      <c r="EF779" s="304"/>
      <c r="EG779" s="304"/>
      <c r="EH779" s="304"/>
      <c r="EI779" s="304"/>
      <c r="EJ779" s="304"/>
      <c r="EK779" s="304"/>
      <c r="EL779" s="304"/>
      <c r="EM779" s="304"/>
      <c r="EN779" s="304"/>
      <c r="EO779" s="304"/>
      <c r="EP779" s="304"/>
      <c r="EQ779" s="304"/>
      <c r="ER779" s="304"/>
      <c r="ES779" s="304"/>
      <c r="ET779" s="304"/>
      <c r="EU779" s="304"/>
      <c r="EV779" s="304"/>
      <c r="EW779" s="304"/>
      <c r="EX779" s="304"/>
      <c r="EY779" s="304"/>
      <c r="EZ779" s="304"/>
      <c r="FA779" s="304"/>
      <c r="FB779" s="304"/>
      <c r="FC779" s="304"/>
      <c r="FD779" s="304"/>
      <c r="FE779" s="304"/>
      <c r="FF779" s="304"/>
      <c r="FG779" s="304"/>
      <c r="FH779" s="304"/>
      <c r="FI779" s="304"/>
      <c r="FJ779" s="304"/>
      <c r="FK779" s="304"/>
      <c r="FL779" s="304"/>
      <c r="FM779" s="304"/>
      <c r="FN779" s="304"/>
      <c r="FO779" s="304"/>
      <c r="FP779" s="304"/>
      <c r="FQ779" s="304"/>
      <c r="FR779" s="304"/>
      <c r="FS779" s="304"/>
      <c r="FT779" s="304"/>
      <c r="FU779" s="304"/>
      <c r="FV779" s="304"/>
      <c r="FW779" s="304"/>
      <c r="FX779" s="304"/>
      <c r="FY779" s="304"/>
      <c r="FZ779" s="304"/>
      <c r="GA779" s="304"/>
      <c r="GB779" s="304"/>
      <c r="GC779" s="304"/>
      <c r="GD779" s="304"/>
      <c r="GE779" s="304"/>
      <c r="GF779" s="304"/>
      <c r="GG779" s="304"/>
      <c r="GH779" s="304"/>
      <c r="GI779" s="304"/>
      <c r="GJ779" s="304"/>
      <c r="GK779" s="304"/>
      <c r="GL779" s="304"/>
      <c r="GM779" s="304"/>
      <c r="GN779" s="304"/>
      <c r="GO779" s="304"/>
      <c r="GP779" s="304"/>
      <c r="GQ779" s="304"/>
      <c r="GR779" s="304"/>
      <c r="GS779" s="304"/>
      <c r="GT779" s="304"/>
      <c r="GU779" s="304"/>
      <c r="GV779" s="304"/>
      <c r="GW779" s="304"/>
      <c r="GX779" s="304"/>
      <c r="GY779" s="304"/>
      <c r="GZ779" s="304"/>
      <c r="HA779" s="304"/>
      <c r="HB779" s="304"/>
      <c r="HC779" s="304"/>
      <c r="HD779" s="304"/>
      <c r="HE779" s="304"/>
      <c r="HF779" s="304"/>
      <c r="HG779" s="304"/>
      <c r="HH779" s="304"/>
      <c r="HI779" s="304"/>
      <c r="HJ779" s="304"/>
      <c r="HK779" s="304"/>
      <c r="HL779" s="304"/>
      <c r="HM779" s="304"/>
      <c r="HN779" s="304"/>
      <c r="HO779" s="304"/>
      <c r="HP779" s="304"/>
      <c r="HQ779" s="304"/>
      <c r="HR779" s="304"/>
      <c r="HS779" s="304"/>
      <c r="HT779" s="304"/>
      <c r="HU779" s="304"/>
      <c r="HV779" s="304"/>
      <c r="HW779" s="304"/>
      <c r="HX779" s="304"/>
      <c r="HY779" s="304"/>
      <c r="HZ779" s="304"/>
      <c r="IA779" s="304"/>
      <c r="IB779" s="304"/>
      <c r="IC779" s="304"/>
      <c r="ID779" s="304"/>
      <c r="IE779" s="304"/>
      <c r="IF779" s="304"/>
      <c r="IG779" s="304"/>
      <c r="IH779" s="304"/>
      <c r="II779" s="304"/>
      <c r="IJ779" s="304"/>
      <c r="IK779" s="304"/>
      <c r="IL779" s="304"/>
      <c r="IM779" s="304"/>
      <c r="IN779" s="304"/>
      <c r="IO779" s="304"/>
      <c r="IP779" s="304"/>
      <c r="IQ779" s="304"/>
      <c r="IR779" s="304"/>
      <c r="IS779" s="304"/>
      <c r="IT779" s="304"/>
      <c r="IU779" s="304"/>
      <c r="IV779" s="304"/>
      <c r="IW779" s="304"/>
      <c r="IX779" s="304"/>
      <c r="IY779" s="304"/>
      <c r="IZ779" s="304"/>
      <c r="JA779" s="304"/>
      <c r="JB779" s="304"/>
      <c r="JC779" s="304"/>
      <c r="JD779" s="304"/>
      <c r="JE779" s="304"/>
      <c r="JF779" s="304"/>
      <c r="JG779" s="304"/>
      <c r="JH779" s="304"/>
      <c r="JI779" s="304"/>
      <c r="JJ779" s="304"/>
      <c r="JK779" s="304"/>
      <c r="JL779" s="304"/>
      <c r="JM779" s="304"/>
      <c r="JN779" s="304"/>
      <c r="JO779" s="304"/>
      <c r="JP779" s="304"/>
      <c r="JQ779" s="304"/>
      <c r="JR779" s="304"/>
      <c r="JS779" s="304"/>
      <c r="JT779" s="304"/>
      <c r="JU779" s="304"/>
      <c r="JV779" s="304"/>
      <c r="JW779" s="304"/>
      <c r="JX779" s="304"/>
      <c r="JY779" s="304"/>
      <c r="JZ779" s="304"/>
      <c r="KA779" s="304"/>
      <c r="KB779" s="304"/>
      <c r="KC779" s="304"/>
      <c r="KD779" s="304"/>
      <c r="KE779" s="304"/>
      <c r="KF779" s="304"/>
      <c r="KG779" s="304"/>
      <c r="KH779" s="304"/>
      <c r="KI779" s="304"/>
      <c r="KJ779" s="304"/>
      <c r="KK779" s="304"/>
      <c r="KL779" s="304"/>
      <c r="KM779" s="304"/>
      <c r="KN779" s="304"/>
      <c r="KO779" s="304"/>
      <c r="KP779" s="304"/>
      <c r="KQ779" s="304"/>
      <c r="KR779" s="304"/>
      <c r="KS779" s="304"/>
      <c r="KT779" s="304"/>
      <c r="KU779" s="304"/>
      <c r="KV779" s="304"/>
      <c r="KW779" s="304"/>
      <c r="KX779" s="304"/>
      <c r="KY779" s="304"/>
      <c r="KZ779" s="304"/>
      <c r="LA779" s="304"/>
      <c r="LB779" s="304"/>
      <c r="LC779" s="304"/>
      <c r="LD779" s="304"/>
      <c r="LE779" s="304"/>
      <c r="LF779" s="304"/>
      <c r="LG779" s="304"/>
      <c r="LH779" s="304"/>
      <c r="LI779" s="304"/>
      <c r="LJ779" s="304"/>
      <c r="LK779" s="304"/>
      <c r="LL779" s="304"/>
      <c r="LM779" s="304"/>
      <c r="LN779" s="304"/>
      <c r="LO779" s="304"/>
      <c r="LP779" s="304"/>
      <c r="LQ779" s="304"/>
      <c r="LR779" s="304"/>
      <c r="LS779" s="304"/>
      <c r="LT779" s="304"/>
      <c r="LU779" s="304"/>
      <c r="LV779" s="304"/>
      <c r="LW779" s="304"/>
      <c r="LX779" s="304"/>
      <c r="LY779" s="304"/>
      <c r="LZ779" s="304"/>
      <c r="MA779" s="304"/>
      <c r="MB779" s="304"/>
      <c r="MC779" s="304"/>
      <c r="MD779" s="304"/>
      <c r="ME779" s="304"/>
      <c r="MF779" s="304"/>
      <c r="MG779" s="304"/>
      <c r="MH779" s="304"/>
      <c r="MI779" s="304"/>
      <c r="MJ779" s="304"/>
      <c r="MK779" s="304"/>
      <c r="ML779" s="304"/>
      <c r="MM779" s="304"/>
      <c r="MN779" s="304"/>
      <c r="MO779" s="304"/>
      <c r="MP779" s="304"/>
      <c r="MQ779" s="304"/>
      <c r="MR779" s="304"/>
      <c r="MS779" s="304"/>
      <c r="MT779" s="304"/>
      <c r="MU779" s="304"/>
      <c r="MV779" s="304"/>
      <c r="MW779" s="304"/>
      <c r="MX779" s="304"/>
      <c r="MY779" s="304"/>
      <c r="MZ779" s="304"/>
      <c r="NA779" s="304"/>
      <c r="NB779" s="304"/>
      <c r="NC779" s="304"/>
      <c r="ND779" s="304"/>
      <c r="NE779" s="304"/>
      <c r="NF779" s="304"/>
      <c r="NG779" s="304"/>
      <c r="NH779" s="304"/>
      <c r="NI779" s="304"/>
      <c r="NJ779" s="304"/>
      <c r="NK779" s="304"/>
      <c r="NL779" s="304"/>
      <c r="NM779" s="304"/>
      <c r="NN779" s="304"/>
      <c r="NO779" s="304"/>
      <c r="NP779" s="304"/>
      <c r="NQ779" s="304"/>
      <c r="NR779" s="304"/>
      <c r="NS779" s="304"/>
      <c r="NT779" s="304"/>
      <c r="NU779" s="304"/>
      <c r="NV779" s="304"/>
      <c r="NW779" s="304"/>
      <c r="NX779" s="304"/>
      <c r="NY779" s="304"/>
      <c r="NZ779" s="304"/>
      <c r="OA779" s="304"/>
      <c r="OB779" s="304"/>
      <c r="OC779" s="304"/>
      <c r="OD779" s="304"/>
      <c r="OE779" s="304"/>
      <c r="OF779" s="304"/>
      <c r="OG779" s="304"/>
      <c r="OH779" s="304"/>
      <c r="OI779" s="304"/>
      <c r="OJ779" s="304"/>
      <c r="OK779" s="304"/>
      <c r="OL779" s="304"/>
      <c r="OM779" s="304"/>
      <c r="ON779" s="304"/>
    </row>
    <row r="780" spans="1:404" hidden="1">
      <c r="B780" s="305" t="s">
        <v>1109</v>
      </c>
      <c r="C780" s="305"/>
      <c r="D780" s="305"/>
      <c r="H780" s="1"/>
      <c r="AB780" s="165"/>
      <c r="AC780" s="165"/>
      <c r="AD780" s="165"/>
      <c r="CP780" s="204"/>
      <c r="CQ780" s="204"/>
      <c r="CR780" s="204"/>
      <c r="CS780" s="204"/>
      <c r="CT780" s="204"/>
      <c r="CU780" s="204"/>
      <c r="CV780" s="204"/>
      <c r="CW780" s="204"/>
      <c r="CX780" s="204"/>
      <c r="CY780" s="204"/>
      <c r="CZ780" s="204"/>
      <c r="DA780" s="204"/>
      <c r="DB780" s="204"/>
      <c r="DC780" s="204"/>
      <c r="DD780" s="204"/>
      <c r="DE780" s="204"/>
      <c r="DF780" s="204"/>
      <c r="DG780" s="204"/>
      <c r="DH780" s="204"/>
      <c r="DI780" s="204"/>
      <c r="DJ780" s="204"/>
      <c r="DK780" s="204"/>
      <c r="DL780" s="204"/>
      <c r="DM780" s="204"/>
      <c r="DN780" s="204"/>
      <c r="DO780" s="204"/>
      <c r="DP780" s="204"/>
      <c r="DQ780" s="204"/>
      <c r="DR780" s="204"/>
      <c r="DS780" s="204"/>
      <c r="DT780" s="204"/>
      <c r="DU780" s="204"/>
      <c r="DV780" s="204"/>
      <c r="DW780" s="204"/>
      <c r="DX780" s="204"/>
      <c r="DY780" s="204"/>
      <c r="DZ780" s="204"/>
      <c r="EA780" s="204"/>
      <c r="EB780" s="204"/>
      <c r="EC780" s="204"/>
      <c r="ED780" s="204"/>
      <c r="EE780" s="204"/>
      <c r="EF780" s="204"/>
      <c r="EG780" s="204"/>
      <c r="EH780" s="204"/>
      <c r="EI780" s="204"/>
      <c r="EJ780" s="204"/>
      <c r="EK780" s="204"/>
      <c r="EL780" s="204"/>
      <c r="EM780" s="204"/>
      <c r="EN780" s="204"/>
      <c r="EO780" s="204"/>
      <c r="EP780" s="204"/>
      <c r="EQ780" s="204"/>
      <c r="ER780" s="204"/>
      <c r="ES780" s="204"/>
      <c r="ET780" s="204"/>
      <c r="EU780" s="204"/>
      <c r="EV780" s="204"/>
      <c r="EW780" s="204"/>
      <c r="EX780" s="204"/>
      <c r="EY780" s="204"/>
      <c r="EZ780" s="204"/>
      <c r="FA780" s="204"/>
      <c r="FB780" s="204"/>
      <c r="FC780" s="204"/>
      <c r="FD780" s="204"/>
      <c r="FE780" s="204"/>
      <c r="FF780" s="204"/>
      <c r="FG780" s="204"/>
      <c r="FH780" s="204"/>
      <c r="FI780" s="204"/>
      <c r="FJ780" s="204"/>
      <c r="FK780" s="204"/>
      <c r="FL780" s="204"/>
      <c r="FM780" s="204"/>
      <c r="FN780" s="204"/>
      <c r="FO780" s="204"/>
      <c r="FP780" s="204"/>
      <c r="FQ780" s="204"/>
      <c r="FR780" s="204"/>
      <c r="FS780" s="204"/>
      <c r="FT780" s="204"/>
      <c r="FU780" s="204"/>
      <c r="FV780" s="204"/>
      <c r="FW780" s="204"/>
      <c r="FX780" s="204"/>
      <c r="FY780" s="204"/>
      <c r="FZ780" s="204"/>
      <c r="GA780" s="204"/>
      <c r="GB780" s="204"/>
      <c r="GC780" s="204"/>
      <c r="GD780" s="204"/>
      <c r="GE780" s="204"/>
      <c r="GF780" s="204"/>
      <c r="GG780" s="204"/>
      <c r="GH780" s="204"/>
      <c r="GI780" s="204"/>
      <c r="GJ780" s="204"/>
      <c r="GK780" s="204"/>
      <c r="GL780" s="204"/>
      <c r="GM780" s="204"/>
      <c r="GN780" s="204"/>
      <c r="GO780" s="204"/>
      <c r="GP780" s="204"/>
      <c r="GQ780" s="204"/>
      <c r="GR780" s="204"/>
      <c r="GS780" s="204"/>
      <c r="GT780" s="204"/>
      <c r="GU780" s="204"/>
      <c r="GV780" s="204"/>
      <c r="GW780" s="204"/>
      <c r="GX780" s="204"/>
      <c r="GY780" s="204"/>
      <c r="GZ780" s="204"/>
      <c r="HA780" s="204"/>
      <c r="HB780" s="204"/>
      <c r="HC780" s="204"/>
      <c r="HD780" s="204"/>
      <c r="HE780" s="204"/>
      <c r="HF780" s="204"/>
      <c r="HG780" s="204"/>
      <c r="HH780" s="204"/>
      <c r="HI780" s="204"/>
      <c r="HJ780" s="204"/>
      <c r="HK780" s="204"/>
      <c r="HL780" s="204"/>
      <c r="HM780" s="204"/>
      <c r="HN780" s="204"/>
      <c r="HO780" s="204"/>
      <c r="HP780" s="204"/>
      <c r="HQ780" s="204"/>
      <c r="HR780" s="204"/>
      <c r="HS780" s="204"/>
      <c r="HT780" s="204"/>
      <c r="HU780" s="204"/>
      <c r="HV780" s="204"/>
      <c r="HW780" s="204"/>
      <c r="HX780" s="204"/>
      <c r="HY780" s="204"/>
      <c r="HZ780" s="204"/>
      <c r="IA780" s="204"/>
      <c r="IB780" s="204"/>
      <c r="IC780" s="204"/>
      <c r="ID780" s="204"/>
      <c r="IE780" s="204"/>
      <c r="IF780" s="204"/>
      <c r="IG780" s="204"/>
      <c r="IH780" s="204"/>
      <c r="II780" s="204"/>
      <c r="IJ780" s="204"/>
      <c r="IK780" s="204"/>
      <c r="IL780" s="204"/>
      <c r="IM780" s="204"/>
      <c r="IN780" s="204"/>
      <c r="IO780" s="204"/>
      <c r="IP780" s="204"/>
      <c r="IQ780" s="204"/>
      <c r="IR780" s="204"/>
      <c r="IS780" s="204"/>
      <c r="IT780" s="204"/>
      <c r="IU780" s="204"/>
      <c r="IV780" s="204"/>
      <c r="IW780" s="204"/>
      <c r="IX780" s="204"/>
      <c r="IY780" s="204"/>
      <c r="IZ780" s="204"/>
      <c r="JA780" s="204"/>
      <c r="JB780" s="204"/>
      <c r="JC780" s="204"/>
      <c r="JD780" s="204"/>
      <c r="JE780" s="204"/>
      <c r="JF780" s="204"/>
      <c r="JG780" s="204"/>
      <c r="JH780" s="204"/>
      <c r="JI780" s="204"/>
      <c r="JJ780" s="204"/>
      <c r="JK780" s="204"/>
      <c r="JL780" s="204"/>
      <c r="JM780" s="204"/>
      <c r="JN780" s="204"/>
      <c r="JO780" s="204"/>
      <c r="JP780" s="204"/>
      <c r="JQ780" s="204"/>
      <c r="JR780" s="204"/>
      <c r="JS780" s="204"/>
      <c r="JT780" s="204"/>
      <c r="JU780" s="204"/>
      <c r="JV780" s="204"/>
      <c r="JW780" s="204"/>
      <c r="JX780" s="204"/>
      <c r="JY780" s="204"/>
      <c r="JZ780" s="204"/>
      <c r="KA780" s="204"/>
      <c r="KB780" s="204"/>
      <c r="KC780" s="204"/>
      <c r="KD780" s="204"/>
      <c r="KE780" s="204"/>
      <c r="KF780" s="204"/>
      <c r="KG780" s="204"/>
      <c r="KH780" s="204"/>
      <c r="KI780" s="204"/>
      <c r="KJ780" s="204"/>
      <c r="KK780" s="204"/>
      <c r="KL780" s="204"/>
      <c r="KM780" s="204"/>
      <c r="KN780" s="204"/>
      <c r="KO780" s="204"/>
      <c r="KP780" s="204"/>
      <c r="KQ780" s="204"/>
      <c r="KR780" s="204"/>
      <c r="KS780" s="204"/>
      <c r="KT780" s="204"/>
      <c r="KU780" s="204"/>
      <c r="KV780" s="204"/>
      <c r="KW780" s="204"/>
      <c r="KX780" s="204"/>
      <c r="KY780" s="204"/>
      <c r="KZ780" s="204"/>
      <c r="LA780" s="204"/>
      <c r="LB780" s="204"/>
      <c r="LC780" s="204"/>
      <c r="LD780" s="204"/>
      <c r="LE780" s="204"/>
      <c r="LF780" s="204"/>
      <c r="LG780" s="204"/>
      <c r="LH780" s="204"/>
      <c r="LI780" s="204"/>
      <c r="LJ780" s="204"/>
      <c r="LK780" s="204"/>
      <c r="LL780" s="204"/>
      <c r="LM780" s="204"/>
      <c r="LN780" s="204"/>
      <c r="LO780" s="204"/>
      <c r="LP780" s="204"/>
      <c r="LQ780" s="204"/>
      <c r="LR780" s="204"/>
      <c r="LS780" s="204"/>
      <c r="LT780" s="204"/>
      <c r="LU780" s="204"/>
      <c r="LV780" s="204"/>
      <c r="LW780" s="204"/>
      <c r="LX780" s="204"/>
      <c r="LY780" s="204"/>
      <c r="LZ780" s="204"/>
      <c r="MA780" s="204"/>
      <c r="MB780" s="204"/>
      <c r="MC780" s="204"/>
      <c r="MD780" s="204"/>
      <c r="ME780" s="204"/>
      <c r="MF780" s="204"/>
      <c r="MG780" s="204"/>
      <c r="MH780" s="204"/>
      <c r="MI780" s="204"/>
      <c r="MJ780" s="204"/>
      <c r="MK780" s="204"/>
      <c r="ML780" s="204"/>
      <c r="MM780" s="204"/>
      <c r="MN780" s="204"/>
      <c r="MO780" s="204"/>
      <c r="MP780" s="204"/>
      <c r="MQ780" s="204"/>
      <c r="MR780" s="204"/>
      <c r="MS780" s="204"/>
      <c r="MT780" s="204"/>
      <c r="MU780" s="204"/>
      <c r="MV780" s="204"/>
      <c r="MW780" s="204"/>
      <c r="MX780" s="204"/>
      <c r="MY780" s="204"/>
      <c r="MZ780" s="204"/>
      <c r="NA780" s="204"/>
      <c r="NB780" s="204"/>
      <c r="NC780" s="204"/>
      <c r="ND780" s="204"/>
      <c r="NE780" s="204"/>
      <c r="NF780" s="204"/>
      <c r="NG780" s="204"/>
      <c r="NH780" s="204"/>
      <c r="NI780" s="204"/>
      <c r="NJ780" s="204"/>
      <c r="NK780" s="204"/>
      <c r="NL780" s="204"/>
      <c r="NM780" s="204"/>
      <c r="NN780" s="204"/>
      <c r="NO780" s="204"/>
      <c r="NP780" s="204"/>
      <c r="NQ780" s="204"/>
      <c r="NR780" s="204"/>
      <c r="NS780" s="204"/>
      <c r="NT780" s="204"/>
      <c r="NU780" s="204"/>
      <c r="NV780" s="204"/>
      <c r="NW780" s="204"/>
      <c r="NX780" s="204"/>
      <c r="NY780" s="204"/>
      <c r="NZ780" s="204"/>
      <c r="OA780" s="204"/>
      <c r="OB780" s="204"/>
      <c r="OC780" s="204"/>
      <c r="OD780" s="204"/>
      <c r="OE780" s="204"/>
      <c r="OF780" s="204"/>
      <c r="OG780" s="204"/>
      <c r="OH780" s="204"/>
      <c r="OI780" s="204"/>
      <c r="OJ780" s="204"/>
      <c r="OK780" s="204"/>
      <c r="OL780" s="204"/>
      <c r="OM780" s="204"/>
      <c r="ON780" s="205"/>
    </row>
    <row r="781" spans="1:404" hidden="1">
      <c r="C781" s="194"/>
      <c r="D781" s="195"/>
      <c r="H781" s="1"/>
      <c r="AB781" s="165"/>
      <c r="AC781" s="165"/>
      <c r="AD781" s="165"/>
      <c r="CP781" s="204"/>
      <c r="CQ781" s="204"/>
      <c r="CR781" s="204"/>
      <c r="CS781" s="204"/>
      <c r="CT781" s="204"/>
      <c r="CU781" s="204"/>
      <c r="CV781" s="204"/>
      <c r="CW781" s="204"/>
      <c r="CX781" s="204"/>
      <c r="CY781" s="204"/>
      <c r="CZ781" s="204"/>
      <c r="DA781" s="204"/>
      <c r="DB781" s="204"/>
      <c r="DC781" s="204"/>
      <c r="DD781" s="204"/>
      <c r="DE781" s="204"/>
      <c r="DF781" s="204"/>
      <c r="DG781" s="204"/>
      <c r="DH781" s="204"/>
      <c r="DI781" s="204"/>
      <c r="DJ781" s="204"/>
      <c r="DK781" s="204"/>
      <c r="DL781" s="204"/>
      <c r="DM781" s="204"/>
      <c r="DN781" s="204"/>
      <c r="DO781" s="204"/>
      <c r="DP781" s="204"/>
      <c r="DQ781" s="204"/>
      <c r="DR781" s="204"/>
      <c r="DS781" s="204"/>
      <c r="DT781" s="204"/>
      <c r="DU781" s="204"/>
      <c r="DV781" s="204"/>
      <c r="DW781" s="204"/>
      <c r="DX781" s="204"/>
      <c r="DY781" s="204"/>
      <c r="DZ781" s="204"/>
      <c r="EA781" s="204"/>
      <c r="EB781" s="204"/>
      <c r="EC781" s="204"/>
      <c r="ED781" s="204"/>
      <c r="EE781" s="204"/>
      <c r="EF781" s="204"/>
      <c r="EG781" s="204"/>
      <c r="EH781" s="204"/>
      <c r="EI781" s="204"/>
      <c r="EJ781" s="204"/>
      <c r="EK781" s="204"/>
      <c r="EL781" s="204"/>
      <c r="EM781" s="204"/>
      <c r="EN781" s="204"/>
      <c r="EO781" s="204"/>
      <c r="EP781" s="204"/>
      <c r="EQ781" s="204"/>
      <c r="ER781" s="204"/>
      <c r="ES781" s="204"/>
      <c r="ET781" s="204"/>
      <c r="EU781" s="204"/>
      <c r="EV781" s="204"/>
      <c r="EW781" s="204"/>
      <c r="EX781" s="204"/>
      <c r="EY781" s="204"/>
      <c r="EZ781" s="204"/>
      <c r="FA781" s="204"/>
      <c r="FB781" s="204"/>
      <c r="FC781" s="204"/>
      <c r="FD781" s="204"/>
      <c r="FE781" s="204"/>
      <c r="FF781" s="204"/>
      <c r="FG781" s="204"/>
      <c r="FH781" s="204"/>
      <c r="FI781" s="204"/>
      <c r="FJ781" s="204"/>
      <c r="FK781" s="204"/>
      <c r="FL781" s="204"/>
      <c r="FM781" s="204"/>
      <c r="FN781" s="204"/>
      <c r="FO781" s="204"/>
      <c r="FP781" s="204"/>
      <c r="FQ781" s="204"/>
      <c r="FR781" s="204"/>
      <c r="FS781" s="204"/>
      <c r="FT781" s="204"/>
      <c r="FU781" s="204"/>
      <c r="FV781" s="204"/>
      <c r="FW781" s="204"/>
      <c r="FX781" s="204"/>
      <c r="FY781" s="204"/>
      <c r="FZ781" s="204"/>
      <c r="GA781" s="204"/>
      <c r="GB781" s="204"/>
      <c r="GC781" s="204"/>
      <c r="GD781" s="204"/>
      <c r="GE781" s="204"/>
      <c r="GF781" s="204"/>
      <c r="GG781" s="204"/>
      <c r="GH781" s="204"/>
      <c r="GI781" s="204"/>
      <c r="GJ781" s="204"/>
      <c r="GK781" s="204"/>
      <c r="GL781" s="204"/>
      <c r="GM781" s="204"/>
      <c r="GN781" s="204"/>
      <c r="GO781" s="204"/>
      <c r="GP781" s="204"/>
      <c r="GQ781" s="204"/>
      <c r="GR781" s="204"/>
      <c r="GS781" s="204"/>
      <c r="GT781" s="204"/>
      <c r="GU781" s="204"/>
      <c r="GV781" s="204"/>
      <c r="GW781" s="204"/>
      <c r="GX781" s="204"/>
      <c r="GY781" s="204"/>
      <c r="GZ781" s="204"/>
      <c r="HA781" s="204"/>
      <c r="HB781" s="204"/>
      <c r="HC781" s="204"/>
      <c r="HD781" s="204"/>
      <c r="HE781" s="204"/>
      <c r="HF781" s="204"/>
      <c r="HG781" s="204"/>
      <c r="HH781" s="204"/>
      <c r="HI781" s="204"/>
      <c r="HJ781" s="204"/>
      <c r="HK781" s="204"/>
      <c r="HL781" s="204"/>
      <c r="HM781" s="204"/>
      <c r="HN781" s="204"/>
      <c r="HO781" s="204"/>
      <c r="HP781" s="204"/>
      <c r="HQ781" s="204"/>
      <c r="HR781" s="204"/>
      <c r="HS781" s="204"/>
      <c r="HT781" s="204"/>
      <c r="HU781" s="204"/>
      <c r="HV781" s="204"/>
      <c r="HW781" s="204"/>
      <c r="HX781" s="204"/>
      <c r="HY781" s="204"/>
      <c r="HZ781" s="204"/>
      <c r="IA781" s="204"/>
      <c r="IB781" s="204"/>
      <c r="IC781" s="204"/>
      <c r="ID781" s="204"/>
      <c r="IE781" s="204"/>
      <c r="IF781" s="204"/>
      <c r="IG781" s="204"/>
      <c r="IH781" s="204"/>
      <c r="II781" s="204"/>
      <c r="IJ781" s="204"/>
      <c r="IK781" s="204"/>
      <c r="IL781" s="204"/>
      <c r="IM781" s="204"/>
      <c r="IN781" s="204"/>
      <c r="IO781" s="204"/>
      <c r="IP781" s="204"/>
      <c r="IQ781" s="204"/>
      <c r="IR781" s="204"/>
      <c r="IS781" s="204"/>
      <c r="IT781" s="204"/>
      <c r="IU781" s="204"/>
      <c r="IV781" s="204"/>
      <c r="IW781" s="204"/>
      <c r="IX781" s="204"/>
      <c r="IY781" s="204"/>
      <c r="IZ781" s="204"/>
      <c r="JA781" s="204"/>
      <c r="JB781" s="204"/>
      <c r="JC781" s="204"/>
      <c r="JD781" s="204"/>
      <c r="JE781" s="204"/>
      <c r="JF781" s="204"/>
      <c r="JG781" s="204"/>
      <c r="JH781" s="204"/>
      <c r="JI781" s="204"/>
      <c r="JJ781" s="204"/>
      <c r="JK781" s="204"/>
      <c r="JL781" s="204"/>
      <c r="JM781" s="204"/>
      <c r="JN781" s="204"/>
      <c r="JO781" s="204"/>
      <c r="JP781" s="204"/>
      <c r="JQ781" s="204"/>
      <c r="JR781" s="204"/>
      <c r="JS781" s="204"/>
      <c r="JT781" s="204"/>
      <c r="JU781" s="204"/>
      <c r="JV781" s="204"/>
      <c r="JW781" s="204"/>
      <c r="JX781" s="204"/>
      <c r="JY781" s="204"/>
      <c r="JZ781" s="204"/>
      <c r="KA781" s="204"/>
      <c r="KB781" s="204"/>
      <c r="KC781" s="204"/>
      <c r="KD781" s="204"/>
      <c r="KE781" s="204"/>
      <c r="KF781" s="204"/>
      <c r="KG781" s="204"/>
      <c r="KH781" s="204"/>
      <c r="KI781" s="204"/>
      <c r="KJ781" s="204"/>
      <c r="KK781" s="204"/>
      <c r="KL781" s="204"/>
      <c r="KM781" s="204"/>
      <c r="KN781" s="204"/>
      <c r="KO781" s="204"/>
      <c r="KP781" s="204"/>
      <c r="KQ781" s="204"/>
      <c r="KR781" s="204"/>
      <c r="KS781" s="204"/>
      <c r="KT781" s="204"/>
      <c r="KU781" s="204"/>
      <c r="KV781" s="204"/>
      <c r="KW781" s="204"/>
      <c r="KX781" s="204"/>
      <c r="KY781" s="204"/>
      <c r="KZ781" s="204"/>
      <c r="LA781" s="204"/>
      <c r="LB781" s="204"/>
      <c r="LC781" s="204"/>
      <c r="LD781" s="204"/>
      <c r="LE781" s="204"/>
      <c r="LF781" s="204"/>
      <c r="LG781" s="204"/>
      <c r="LH781" s="204"/>
      <c r="LI781" s="204"/>
      <c r="LJ781" s="204"/>
      <c r="LK781" s="204"/>
      <c r="LL781" s="204"/>
      <c r="LM781" s="204"/>
      <c r="LN781" s="204"/>
      <c r="LO781" s="204"/>
      <c r="LP781" s="204"/>
      <c r="LQ781" s="204"/>
      <c r="LR781" s="204"/>
      <c r="LS781" s="204"/>
      <c r="LT781" s="204"/>
      <c r="LU781" s="204"/>
      <c r="LV781" s="204"/>
      <c r="LW781" s="204"/>
      <c r="LX781" s="204"/>
      <c r="LY781" s="204"/>
      <c r="LZ781" s="204"/>
      <c r="MA781" s="204"/>
      <c r="MB781" s="204"/>
      <c r="MC781" s="204"/>
      <c r="MD781" s="204"/>
      <c r="ME781" s="204"/>
      <c r="MF781" s="204"/>
      <c r="MG781" s="204"/>
      <c r="MH781" s="204"/>
      <c r="MI781" s="204"/>
      <c r="MJ781" s="204"/>
      <c r="MK781" s="204"/>
      <c r="ML781" s="204"/>
      <c r="MM781" s="204"/>
      <c r="MN781" s="204"/>
      <c r="MO781" s="204"/>
      <c r="MP781" s="204"/>
      <c r="MQ781" s="204"/>
      <c r="MR781" s="204"/>
      <c r="MS781" s="204"/>
      <c r="MT781" s="204"/>
      <c r="MU781" s="204"/>
      <c r="MV781" s="204"/>
      <c r="MW781" s="204"/>
      <c r="MX781" s="204"/>
      <c r="MY781" s="204"/>
      <c r="MZ781" s="204"/>
      <c r="NA781" s="204"/>
      <c r="NB781" s="204"/>
      <c r="NC781" s="204"/>
      <c r="ND781" s="204"/>
      <c r="NE781" s="204"/>
      <c r="NF781" s="204"/>
      <c r="NG781" s="204"/>
      <c r="NH781" s="204"/>
      <c r="NI781" s="204"/>
      <c r="NJ781" s="204"/>
      <c r="NK781" s="204"/>
      <c r="NL781" s="204"/>
      <c r="NM781" s="204"/>
      <c r="NN781" s="204"/>
      <c r="NO781" s="204"/>
      <c r="NP781" s="204"/>
      <c r="NQ781" s="204"/>
      <c r="NR781" s="204"/>
      <c r="NS781" s="204"/>
      <c r="NT781" s="204"/>
      <c r="NU781" s="204"/>
      <c r="NV781" s="204"/>
      <c r="NW781" s="204"/>
      <c r="NX781" s="204"/>
      <c r="NY781" s="204"/>
      <c r="NZ781" s="204"/>
      <c r="OA781" s="204"/>
      <c r="OB781" s="204"/>
      <c r="OC781" s="204"/>
      <c r="OD781" s="204"/>
      <c r="OE781" s="204"/>
      <c r="OF781" s="204"/>
      <c r="OG781" s="204"/>
      <c r="OH781" s="204"/>
      <c r="OI781" s="204"/>
      <c r="OJ781" s="204"/>
      <c r="OK781" s="204"/>
      <c r="OL781" s="204"/>
      <c r="OM781" s="204"/>
      <c r="ON781" s="205"/>
    </row>
    <row r="782" spans="1:404" hidden="1">
      <c r="C782" s="194"/>
      <c r="D782" s="195"/>
      <c r="H782" s="1"/>
      <c r="AB782" s="184"/>
      <c r="AC782" s="184"/>
      <c r="AD782" s="184"/>
      <c r="CP782" s="204"/>
      <c r="CQ782" s="204"/>
      <c r="CR782" s="204"/>
      <c r="CS782" s="204"/>
      <c r="CT782" s="204"/>
      <c r="CU782" s="204"/>
      <c r="CV782" s="204"/>
      <c r="CW782" s="204"/>
      <c r="CX782" s="204"/>
      <c r="CY782" s="204"/>
      <c r="CZ782" s="204"/>
      <c r="DA782" s="204"/>
      <c r="DB782" s="204"/>
      <c r="DC782" s="204"/>
      <c r="DD782" s="204"/>
      <c r="DE782" s="204"/>
      <c r="DF782" s="204"/>
      <c r="DG782" s="204"/>
      <c r="DH782" s="204"/>
      <c r="DI782" s="204"/>
      <c r="DJ782" s="204"/>
      <c r="DK782" s="204"/>
      <c r="DL782" s="204"/>
      <c r="DM782" s="204"/>
      <c r="DN782" s="204"/>
      <c r="DO782" s="204"/>
      <c r="DP782" s="204"/>
      <c r="DQ782" s="204"/>
      <c r="DR782" s="204"/>
      <c r="DS782" s="204"/>
      <c r="DT782" s="204"/>
      <c r="DU782" s="204"/>
      <c r="DV782" s="204"/>
      <c r="DW782" s="204"/>
      <c r="DX782" s="204"/>
      <c r="DY782" s="204"/>
      <c r="DZ782" s="204"/>
      <c r="EA782" s="204"/>
      <c r="EB782" s="204"/>
      <c r="EC782" s="204"/>
      <c r="ED782" s="204"/>
      <c r="EE782" s="204"/>
      <c r="EF782" s="204"/>
      <c r="EG782" s="204"/>
      <c r="EH782" s="204"/>
      <c r="EI782" s="204"/>
      <c r="EJ782" s="204"/>
      <c r="EK782" s="204"/>
      <c r="EL782" s="204"/>
      <c r="EM782" s="204"/>
      <c r="EN782" s="204"/>
      <c r="EO782" s="204"/>
      <c r="EP782" s="204"/>
      <c r="EQ782" s="204"/>
      <c r="ER782" s="204"/>
      <c r="ES782" s="204"/>
      <c r="ET782" s="204"/>
      <c r="EU782" s="204"/>
      <c r="EV782" s="204"/>
      <c r="EW782" s="204"/>
      <c r="EX782" s="204"/>
      <c r="EY782" s="204"/>
      <c r="EZ782" s="204"/>
      <c r="FA782" s="204"/>
      <c r="FB782" s="204"/>
      <c r="FC782" s="204"/>
      <c r="FD782" s="204"/>
      <c r="FE782" s="204"/>
      <c r="FF782" s="204"/>
      <c r="FG782" s="204"/>
      <c r="FH782" s="204"/>
      <c r="FI782" s="204"/>
      <c r="FJ782" s="204"/>
      <c r="FK782" s="204"/>
      <c r="FL782" s="204"/>
      <c r="FM782" s="204"/>
      <c r="FN782" s="204"/>
      <c r="FO782" s="204"/>
      <c r="FP782" s="204"/>
      <c r="FQ782" s="204"/>
      <c r="FR782" s="204"/>
      <c r="FS782" s="204"/>
      <c r="FT782" s="204"/>
      <c r="FU782" s="204"/>
      <c r="FV782" s="204"/>
      <c r="FW782" s="204"/>
      <c r="FX782" s="204"/>
      <c r="FY782" s="204"/>
      <c r="FZ782" s="204"/>
      <c r="GA782" s="204"/>
      <c r="GB782" s="204"/>
      <c r="GC782" s="204"/>
      <c r="GD782" s="204"/>
      <c r="GE782" s="204"/>
      <c r="GF782" s="204"/>
      <c r="GG782" s="204"/>
      <c r="GH782" s="204"/>
      <c r="GI782" s="204"/>
      <c r="GJ782" s="204"/>
      <c r="GK782" s="204"/>
      <c r="GL782" s="204"/>
      <c r="GM782" s="204"/>
      <c r="GN782" s="204"/>
      <c r="GO782" s="204"/>
      <c r="GP782" s="204"/>
      <c r="GQ782" s="204"/>
      <c r="GR782" s="204"/>
      <c r="GS782" s="204"/>
      <c r="GT782" s="204"/>
      <c r="GU782" s="204"/>
      <c r="GV782" s="204"/>
      <c r="GW782" s="204"/>
      <c r="GX782" s="204"/>
      <c r="GY782" s="204"/>
      <c r="GZ782" s="204"/>
      <c r="HA782" s="204"/>
      <c r="HB782" s="204"/>
      <c r="HC782" s="204"/>
      <c r="HD782" s="204"/>
      <c r="HE782" s="204"/>
      <c r="HF782" s="204"/>
      <c r="HG782" s="204"/>
      <c r="HH782" s="204"/>
      <c r="HI782" s="204"/>
      <c r="HJ782" s="204"/>
      <c r="HK782" s="204"/>
      <c r="HL782" s="204"/>
      <c r="HM782" s="204"/>
      <c r="HN782" s="204"/>
      <c r="HO782" s="204"/>
      <c r="HP782" s="204"/>
      <c r="HQ782" s="204"/>
      <c r="HR782" s="204"/>
      <c r="HS782" s="204"/>
      <c r="HT782" s="204"/>
      <c r="HU782" s="204"/>
      <c r="HV782" s="204"/>
      <c r="HW782" s="204"/>
      <c r="HX782" s="204"/>
      <c r="HY782" s="204"/>
      <c r="HZ782" s="204"/>
      <c r="IA782" s="204"/>
      <c r="IB782" s="204"/>
      <c r="IC782" s="204"/>
      <c r="ID782" s="204"/>
      <c r="IE782" s="204"/>
      <c r="IF782" s="204"/>
      <c r="IG782" s="204"/>
      <c r="IH782" s="204"/>
      <c r="II782" s="204"/>
      <c r="IJ782" s="204"/>
      <c r="IK782" s="204"/>
      <c r="IL782" s="204"/>
      <c r="IM782" s="204"/>
      <c r="IN782" s="204"/>
      <c r="IO782" s="204"/>
      <c r="IP782" s="204"/>
      <c r="IQ782" s="204"/>
      <c r="IR782" s="204"/>
      <c r="IS782" s="204"/>
      <c r="IT782" s="204"/>
      <c r="IU782" s="204"/>
      <c r="IV782" s="204"/>
      <c r="IW782" s="204"/>
      <c r="IX782" s="204"/>
      <c r="IY782" s="204"/>
      <c r="IZ782" s="204"/>
      <c r="JA782" s="204"/>
      <c r="JB782" s="204"/>
      <c r="JC782" s="204"/>
      <c r="JD782" s="204"/>
      <c r="JE782" s="204"/>
      <c r="JF782" s="204"/>
      <c r="JG782" s="204"/>
      <c r="JH782" s="204"/>
      <c r="JI782" s="204"/>
      <c r="JJ782" s="204"/>
      <c r="JK782" s="204"/>
      <c r="JL782" s="204"/>
      <c r="JM782" s="204"/>
      <c r="JN782" s="204"/>
      <c r="JO782" s="204"/>
      <c r="JP782" s="204"/>
      <c r="JQ782" s="204"/>
      <c r="JR782" s="204"/>
      <c r="JS782" s="204"/>
      <c r="JT782" s="204"/>
      <c r="JU782" s="204"/>
      <c r="JV782" s="204"/>
      <c r="JW782" s="204"/>
      <c r="JX782" s="204"/>
      <c r="JY782" s="204"/>
      <c r="JZ782" s="204"/>
      <c r="KA782" s="204"/>
      <c r="KB782" s="204"/>
      <c r="KC782" s="204"/>
      <c r="KD782" s="204"/>
      <c r="KE782" s="204"/>
      <c r="KF782" s="204"/>
      <c r="KG782" s="204"/>
      <c r="KH782" s="204"/>
      <c r="KI782" s="204"/>
      <c r="KJ782" s="204"/>
      <c r="KK782" s="204"/>
      <c r="KL782" s="204"/>
      <c r="KM782" s="204"/>
      <c r="KN782" s="204"/>
      <c r="KO782" s="204"/>
      <c r="KP782" s="204"/>
      <c r="KQ782" s="204"/>
      <c r="KR782" s="204"/>
      <c r="KS782" s="204"/>
      <c r="KT782" s="204"/>
      <c r="KU782" s="204"/>
      <c r="KV782" s="204"/>
      <c r="KW782" s="204"/>
      <c r="KX782" s="204"/>
      <c r="KY782" s="204"/>
      <c r="KZ782" s="204"/>
      <c r="LA782" s="204"/>
      <c r="LB782" s="204"/>
      <c r="LC782" s="204"/>
      <c r="LD782" s="204"/>
      <c r="LE782" s="204"/>
      <c r="LF782" s="204"/>
      <c r="LG782" s="204"/>
      <c r="LH782" s="204"/>
      <c r="LI782" s="204"/>
      <c r="LJ782" s="204"/>
      <c r="LK782" s="204"/>
      <c r="LL782" s="204"/>
      <c r="LM782" s="204"/>
      <c r="LN782" s="204"/>
      <c r="LO782" s="204"/>
      <c r="LP782" s="204"/>
      <c r="LQ782" s="204"/>
      <c r="LR782" s="204"/>
      <c r="LS782" s="204"/>
      <c r="LT782" s="204"/>
      <c r="LU782" s="204"/>
      <c r="LV782" s="204"/>
      <c r="LW782" s="204"/>
      <c r="LX782" s="204"/>
      <c r="LY782" s="204"/>
      <c r="LZ782" s="204"/>
      <c r="MA782" s="204"/>
      <c r="MB782" s="204"/>
      <c r="MC782" s="204"/>
      <c r="MD782" s="204"/>
      <c r="ME782" s="204"/>
      <c r="MF782" s="204"/>
      <c r="MG782" s="204"/>
      <c r="MH782" s="204"/>
      <c r="MI782" s="204"/>
      <c r="MJ782" s="204"/>
      <c r="MK782" s="204"/>
      <c r="ML782" s="204"/>
      <c r="MM782" s="204"/>
      <c r="MN782" s="204"/>
      <c r="MO782" s="204"/>
      <c r="MP782" s="204"/>
      <c r="MQ782" s="204"/>
      <c r="MR782" s="204"/>
      <c r="MS782" s="204"/>
      <c r="MT782" s="204"/>
      <c r="MU782" s="204"/>
      <c r="MV782" s="204"/>
      <c r="MW782" s="204"/>
      <c r="MX782" s="204"/>
      <c r="MY782" s="204"/>
      <c r="MZ782" s="204"/>
      <c r="NA782" s="204"/>
      <c r="NB782" s="204"/>
      <c r="NC782" s="204"/>
      <c r="ND782" s="204"/>
      <c r="NE782" s="204"/>
      <c r="NF782" s="204"/>
      <c r="NG782" s="204"/>
      <c r="NH782" s="204"/>
      <c r="NI782" s="204"/>
      <c r="NJ782" s="204"/>
      <c r="NK782" s="204"/>
      <c r="NL782" s="204"/>
      <c r="NM782" s="204"/>
      <c r="NN782" s="204"/>
      <c r="NO782" s="204"/>
      <c r="NP782" s="204"/>
      <c r="NQ782" s="204"/>
      <c r="NR782" s="204"/>
      <c r="NS782" s="204"/>
      <c r="NT782" s="204"/>
      <c r="NU782" s="204"/>
      <c r="NV782" s="204"/>
      <c r="NW782" s="204"/>
      <c r="NX782" s="204"/>
      <c r="NY782" s="204"/>
      <c r="NZ782" s="204"/>
      <c r="OA782" s="204"/>
      <c r="OB782" s="204"/>
      <c r="OC782" s="204"/>
      <c r="OD782" s="204"/>
      <c r="OE782" s="204"/>
      <c r="OF782" s="204"/>
      <c r="OG782" s="204"/>
      <c r="OH782" s="204"/>
      <c r="OI782" s="204"/>
      <c r="OJ782" s="204"/>
      <c r="OK782" s="204"/>
      <c r="OL782" s="204"/>
      <c r="OM782" s="204"/>
      <c r="ON782" s="205"/>
    </row>
    <row r="783" spans="1:404" hidden="1">
      <c r="C783" s="194"/>
      <c r="D783" s="195"/>
      <c r="H783" s="1"/>
      <c r="AB783" s="165"/>
      <c r="AC783" s="165"/>
      <c r="AD783" s="165"/>
      <c r="CP783" s="204"/>
      <c r="CQ783" s="204"/>
      <c r="CR783" s="204"/>
      <c r="CS783" s="204"/>
      <c r="CT783" s="204"/>
      <c r="CU783" s="204"/>
      <c r="CV783" s="204"/>
      <c r="CW783" s="204"/>
      <c r="CX783" s="204"/>
      <c r="CY783" s="204"/>
      <c r="CZ783" s="204"/>
      <c r="DA783" s="204"/>
      <c r="DB783" s="204"/>
      <c r="DC783" s="204"/>
      <c r="DD783" s="204"/>
      <c r="DE783" s="204"/>
      <c r="DF783" s="204"/>
      <c r="DG783" s="204"/>
      <c r="DH783" s="204"/>
      <c r="DI783" s="204"/>
      <c r="DJ783" s="204"/>
      <c r="DK783" s="204"/>
      <c r="DL783" s="204"/>
      <c r="DM783" s="204"/>
      <c r="DN783" s="204"/>
      <c r="DO783" s="204"/>
      <c r="DP783" s="204"/>
      <c r="DQ783" s="204"/>
      <c r="DR783" s="204"/>
      <c r="DS783" s="204"/>
      <c r="DT783" s="204"/>
      <c r="DU783" s="204"/>
      <c r="DV783" s="204"/>
      <c r="DW783" s="204"/>
      <c r="DX783" s="204"/>
      <c r="DY783" s="204"/>
      <c r="DZ783" s="204"/>
      <c r="EA783" s="204"/>
      <c r="EB783" s="204"/>
      <c r="EC783" s="204"/>
      <c r="ED783" s="204"/>
      <c r="EE783" s="204"/>
      <c r="EF783" s="204"/>
      <c r="EG783" s="204"/>
      <c r="EH783" s="204"/>
      <c r="EI783" s="204"/>
      <c r="EJ783" s="204"/>
      <c r="EK783" s="204"/>
      <c r="EL783" s="204"/>
      <c r="EM783" s="204"/>
      <c r="EN783" s="204"/>
      <c r="EO783" s="204"/>
      <c r="EP783" s="204"/>
      <c r="EQ783" s="204"/>
      <c r="ER783" s="204"/>
      <c r="ES783" s="204"/>
      <c r="ET783" s="204"/>
      <c r="EU783" s="204"/>
      <c r="EV783" s="204"/>
      <c r="EW783" s="204"/>
      <c r="EX783" s="204"/>
      <c r="EY783" s="204"/>
      <c r="EZ783" s="204"/>
      <c r="FA783" s="204"/>
      <c r="FB783" s="204"/>
      <c r="FC783" s="204"/>
      <c r="FD783" s="204"/>
      <c r="FE783" s="204"/>
      <c r="FF783" s="204"/>
      <c r="FG783" s="204"/>
      <c r="FH783" s="204"/>
      <c r="FI783" s="204"/>
      <c r="FJ783" s="204"/>
      <c r="FK783" s="204"/>
      <c r="FL783" s="204"/>
      <c r="FM783" s="204"/>
      <c r="FN783" s="204"/>
      <c r="FO783" s="204"/>
      <c r="FP783" s="204"/>
      <c r="FQ783" s="204"/>
      <c r="FR783" s="204"/>
      <c r="FS783" s="204"/>
      <c r="FT783" s="204"/>
      <c r="FU783" s="204"/>
      <c r="FV783" s="204"/>
      <c r="FW783" s="204"/>
      <c r="FX783" s="204"/>
      <c r="FY783" s="204"/>
      <c r="FZ783" s="204"/>
      <c r="GA783" s="204"/>
      <c r="GB783" s="204"/>
      <c r="GC783" s="204"/>
      <c r="GD783" s="204"/>
      <c r="GE783" s="204"/>
      <c r="GF783" s="204"/>
      <c r="GG783" s="204"/>
      <c r="GH783" s="204"/>
      <c r="GI783" s="204"/>
      <c r="GJ783" s="204"/>
      <c r="GK783" s="204"/>
      <c r="GL783" s="204"/>
      <c r="GM783" s="204"/>
      <c r="GN783" s="204"/>
      <c r="GO783" s="204"/>
      <c r="GP783" s="204"/>
      <c r="GQ783" s="204"/>
      <c r="GR783" s="204"/>
      <c r="GS783" s="204"/>
      <c r="GT783" s="204"/>
      <c r="GU783" s="204"/>
      <c r="GV783" s="204"/>
      <c r="GW783" s="204"/>
      <c r="GX783" s="204"/>
      <c r="GY783" s="204"/>
      <c r="GZ783" s="204"/>
      <c r="HA783" s="204"/>
      <c r="HB783" s="204"/>
      <c r="HC783" s="204"/>
      <c r="HD783" s="204"/>
      <c r="HE783" s="204"/>
      <c r="HF783" s="204"/>
      <c r="HG783" s="204"/>
      <c r="HH783" s="204"/>
      <c r="HI783" s="204"/>
      <c r="HJ783" s="204"/>
      <c r="HK783" s="204"/>
      <c r="HL783" s="204"/>
      <c r="HM783" s="204"/>
      <c r="HN783" s="204"/>
      <c r="HO783" s="204"/>
      <c r="HP783" s="204"/>
      <c r="HQ783" s="204"/>
      <c r="HR783" s="204"/>
      <c r="HS783" s="204"/>
      <c r="HT783" s="204"/>
      <c r="HU783" s="204"/>
      <c r="HV783" s="204"/>
      <c r="HW783" s="204"/>
      <c r="HX783" s="204"/>
      <c r="HY783" s="204"/>
      <c r="HZ783" s="204"/>
      <c r="IA783" s="204"/>
      <c r="IB783" s="204"/>
      <c r="IC783" s="204"/>
      <c r="ID783" s="204"/>
      <c r="IE783" s="204"/>
      <c r="IF783" s="204"/>
      <c r="IG783" s="204"/>
      <c r="IH783" s="204"/>
      <c r="II783" s="204"/>
      <c r="IJ783" s="204"/>
      <c r="IK783" s="204"/>
      <c r="IL783" s="204"/>
      <c r="IM783" s="204"/>
      <c r="IN783" s="204"/>
      <c r="IO783" s="204"/>
      <c r="IP783" s="204"/>
      <c r="IQ783" s="204"/>
      <c r="IR783" s="204"/>
      <c r="IS783" s="204"/>
      <c r="IT783" s="204"/>
      <c r="IU783" s="204"/>
      <c r="IV783" s="204"/>
      <c r="IW783" s="204"/>
      <c r="IX783" s="204"/>
      <c r="IY783" s="204"/>
      <c r="IZ783" s="204"/>
      <c r="JA783" s="204"/>
      <c r="JB783" s="204"/>
      <c r="JC783" s="204"/>
      <c r="JD783" s="204"/>
      <c r="JE783" s="204"/>
      <c r="JF783" s="204"/>
      <c r="JG783" s="204"/>
      <c r="JH783" s="204"/>
      <c r="JI783" s="204"/>
      <c r="JJ783" s="204"/>
      <c r="JK783" s="204"/>
      <c r="JL783" s="204"/>
      <c r="JM783" s="204"/>
      <c r="JN783" s="204"/>
      <c r="JO783" s="204"/>
      <c r="JP783" s="204"/>
      <c r="JQ783" s="204"/>
      <c r="JR783" s="204"/>
      <c r="JS783" s="204"/>
      <c r="JT783" s="204"/>
      <c r="JU783" s="204"/>
      <c r="JV783" s="204"/>
      <c r="JW783" s="204"/>
      <c r="JX783" s="204"/>
      <c r="JY783" s="204"/>
      <c r="JZ783" s="204"/>
      <c r="KA783" s="204"/>
      <c r="KB783" s="204"/>
      <c r="KC783" s="204"/>
      <c r="KD783" s="204"/>
      <c r="KE783" s="204"/>
      <c r="KF783" s="204"/>
      <c r="KG783" s="204"/>
      <c r="KH783" s="204"/>
      <c r="KI783" s="204"/>
      <c r="KJ783" s="204"/>
      <c r="KK783" s="204"/>
      <c r="KL783" s="204"/>
      <c r="KM783" s="204"/>
      <c r="KN783" s="204"/>
      <c r="KO783" s="204"/>
      <c r="KP783" s="204"/>
      <c r="KQ783" s="204"/>
      <c r="KR783" s="204"/>
      <c r="KS783" s="204"/>
      <c r="KT783" s="204"/>
      <c r="KU783" s="204"/>
      <c r="KV783" s="204"/>
      <c r="KW783" s="204"/>
      <c r="KX783" s="204"/>
      <c r="KY783" s="204"/>
      <c r="KZ783" s="204"/>
      <c r="LA783" s="204"/>
      <c r="LB783" s="204"/>
      <c r="LC783" s="204"/>
      <c r="LD783" s="204"/>
      <c r="LE783" s="204"/>
      <c r="LF783" s="204"/>
      <c r="LG783" s="204"/>
      <c r="LH783" s="204"/>
      <c r="LI783" s="204"/>
      <c r="LJ783" s="204"/>
      <c r="LK783" s="204"/>
      <c r="LL783" s="204"/>
      <c r="LM783" s="204"/>
      <c r="LN783" s="204"/>
      <c r="LO783" s="204"/>
      <c r="LP783" s="204"/>
      <c r="LQ783" s="204"/>
      <c r="LR783" s="204"/>
      <c r="LS783" s="204"/>
      <c r="LT783" s="204"/>
      <c r="LU783" s="204"/>
      <c r="LV783" s="204"/>
      <c r="LW783" s="204"/>
      <c r="LX783" s="204"/>
      <c r="LY783" s="204"/>
      <c r="LZ783" s="204"/>
      <c r="MA783" s="204"/>
      <c r="MB783" s="204"/>
      <c r="MC783" s="204"/>
      <c r="MD783" s="204"/>
      <c r="ME783" s="204"/>
      <c r="MF783" s="204"/>
      <c r="MG783" s="204"/>
      <c r="MH783" s="204"/>
      <c r="MI783" s="204"/>
      <c r="MJ783" s="204"/>
      <c r="MK783" s="204"/>
      <c r="ML783" s="204"/>
      <c r="MM783" s="204"/>
      <c r="MN783" s="204"/>
      <c r="MO783" s="204"/>
      <c r="MP783" s="204"/>
      <c r="MQ783" s="204"/>
      <c r="MR783" s="204"/>
      <c r="MS783" s="204"/>
      <c r="MT783" s="204"/>
      <c r="MU783" s="204"/>
      <c r="MV783" s="204"/>
      <c r="MW783" s="204"/>
      <c r="MX783" s="204"/>
      <c r="MY783" s="204"/>
      <c r="MZ783" s="204"/>
      <c r="NA783" s="204"/>
      <c r="NB783" s="204"/>
      <c r="NC783" s="204"/>
      <c r="ND783" s="204"/>
      <c r="NE783" s="204"/>
      <c r="NF783" s="204"/>
      <c r="NG783" s="204"/>
      <c r="NH783" s="204"/>
      <c r="NI783" s="204"/>
      <c r="NJ783" s="204"/>
      <c r="NK783" s="204"/>
      <c r="NL783" s="204"/>
      <c r="NM783" s="204"/>
      <c r="NN783" s="204"/>
      <c r="NO783" s="204"/>
      <c r="NP783" s="204"/>
      <c r="NQ783" s="204"/>
      <c r="NR783" s="204"/>
      <c r="NS783" s="204"/>
      <c r="NT783" s="204"/>
      <c r="NU783" s="204"/>
      <c r="NV783" s="204"/>
      <c r="NW783" s="204"/>
      <c r="NX783" s="204"/>
      <c r="NY783" s="204"/>
      <c r="NZ783" s="204"/>
      <c r="OA783" s="204"/>
      <c r="OB783" s="204"/>
      <c r="OC783" s="204"/>
      <c r="OD783" s="204"/>
      <c r="OE783" s="204"/>
      <c r="OF783" s="204"/>
      <c r="OG783" s="204"/>
      <c r="OH783" s="204"/>
      <c r="OI783" s="204"/>
      <c r="OJ783" s="204"/>
      <c r="OK783" s="204"/>
      <c r="OL783" s="204"/>
      <c r="OM783" s="204"/>
      <c r="ON783" s="205"/>
    </row>
    <row r="784" spans="1:404" hidden="1">
      <c r="B784" s="341" t="s">
        <v>1345</v>
      </c>
      <c r="C784" s="341"/>
      <c r="D784" s="341"/>
      <c r="H784" s="1"/>
      <c r="I784" s="332" t="s">
        <v>1111</v>
      </c>
      <c r="J784" s="332"/>
      <c r="AB784" s="279" t="s">
        <v>1113</v>
      </c>
      <c r="AC784" s="279"/>
      <c r="AD784" s="279"/>
      <c r="BG784" s="279" t="s">
        <v>1113</v>
      </c>
      <c r="BH784" s="279"/>
      <c r="BI784" s="279"/>
      <c r="CM784" s="303" t="s">
        <v>1113</v>
      </c>
      <c r="CN784" s="303"/>
      <c r="CO784" s="303"/>
      <c r="CP784" s="304"/>
      <c r="CQ784" s="304"/>
      <c r="CR784" s="304"/>
      <c r="CS784" s="304"/>
      <c r="CT784" s="304"/>
      <c r="CU784" s="304"/>
      <c r="CV784" s="304"/>
      <c r="CW784" s="304"/>
      <c r="CX784" s="304"/>
      <c r="CY784" s="304"/>
      <c r="CZ784" s="304"/>
      <c r="DA784" s="304"/>
      <c r="DB784" s="304"/>
      <c r="DC784" s="304"/>
      <c r="DD784" s="304"/>
      <c r="DE784" s="304"/>
      <c r="DF784" s="304"/>
      <c r="DG784" s="304"/>
      <c r="DH784" s="304"/>
      <c r="DI784" s="304"/>
      <c r="DJ784" s="304"/>
      <c r="DK784" s="304"/>
      <c r="DL784" s="304"/>
      <c r="DM784" s="304"/>
      <c r="DN784" s="304"/>
      <c r="DO784" s="304"/>
      <c r="DP784" s="304"/>
      <c r="DQ784" s="304"/>
      <c r="DR784" s="304"/>
      <c r="DS784" s="304"/>
      <c r="DT784" s="304"/>
      <c r="DU784" s="304"/>
      <c r="DV784" s="304"/>
      <c r="DW784" s="304"/>
      <c r="DX784" s="304"/>
      <c r="DY784" s="304"/>
      <c r="DZ784" s="304"/>
      <c r="EA784" s="304"/>
      <c r="EB784" s="304"/>
      <c r="EC784" s="304"/>
      <c r="ED784" s="304"/>
      <c r="EE784" s="304"/>
      <c r="EF784" s="304"/>
      <c r="EG784" s="304"/>
      <c r="EH784" s="304"/>
      <c r="EI784" s="304"/>
      <c r="EJ784" s="304"/>
      <c r="EK784" s="304"/>
      <c r="EL784" s="304"/>
      <c r="EM784" s="304"/>
      <c r="EN784" s="304"/>
      <c r="EO784" s="304"/>
      <c r="EP784" s="304"/>
      <c r="EQ784" s="304"/>
      <c r="ER784" s="304"/>
      <c r="ES784" s="304"/>
      <c r="ET784" s="304"/>
      <c r="EU784" s="304"/>
      <c r="EV784" s="304"/>
      <c r="EW784" s="304"/>
      <c r="EX784" s="304"/>
      <c r="EY784" s="304"/>
      <c r="EZ784" s="304"/>
      <c r="FA784" s="304"/>
      <c r="FB784" s="304"/>
      <c r="FC784" s="304"/>
      <c r="FD784" s="304"/>
      <c r="FE784" s="304"/>
      <c r="FF784" s="304"/>
      <c r="FG784" s="304"/>
      <c r="FH784" s="304"/>
      <c r="FI784" s="304"/>
      <c r="FJ784" s="304"/>
      <c r="FK784" s="304"/>
      <c r="FL784" s="304"/>
      <c r="FM784" s="304"/>
      <c r="FN784" s="304"/>
      <c r="FO784" s="304"/>
      <c r="FP784" s="304"/>
      <c r="FQ784" s="304"/>
      <c r="FR784" s="304"/>
      <c r="FS784" s="304"/>
      <c r="FT784" s="304"/>
      <c r="FU784" s="304"/>
      <c r="FV784" s="304"/>
      <c r="FW784" s="304"/>
      <c r="FX784" s="304"/>
      <c r="FY784" s="304"/>
      <c r="FZ784" s="304"/>
      <c r="GA784" s="304"/>
      <c r="GB784" s="304"/>
      <c r="GC784" s="304"/>
      <c r="GD784" s="304"/>
      <c r="GE784" s="304"/>
      <c r="GF784" s="304"/>
      <c r="GG784" s="304"/>
      <c r="GH784" s="304"/>
      <c r="GI784" s="304"/>
      <c r="GJ784" s="304"/>
      <c r="GK784" s="304"/>
      <c r="GL784" s="304"/>
      <c r="GM784" s="304"/>
      <c r="GN784" s="304"/>
      <c r="GO784" s="304"/>
      <c r="GP784" s="304"/>
      <c r="GQ784" s="304"/>
      <c r="GR784" s="304"/>
      <c r="GS784" s="304"/>
      <c r="GT784" s="304"/>
      <c r="GU784" s="304"/>
      <c r="GV784" s="304"/>
      <c r="GW784" s="304"/>
      <c r="GX784" s="304"/>
      <c r="GY784" s="304"/>
      <c r="GZ784" s="304"/>
      <c r="HA784" s="304"/>
      <c r="HB784" s="304"/>
      <c r="HC784" s="304"/>
      <c r="HD784" s="304"/>
      <c r="HE784" s="304"/>
      <c r="HF784" s="304"/>
      <c r="HG784" s="304"/>
      <c r="HH784" s="304"/>
      <c r="HI784" s="304"/>
      <c r="HJ784" s="304"/>
      <c r="HK784" s="304"/>
      <c r="HL784" s="304"/>
      <c r="HM784" s="304"/>
      <c r="HN784" s="304"/>
      <c r="HO784" s="304"/>
      <c r="HP784" s="304"/>
      <c r="HQ784" s="304"/>
      <c r="HR784" s="304"/>
      <c r="HS784" s="304"/>
      <c r="HT784" s="304"/>
      <c r="HU784" s="304"/>
      <c r="HV784" s="304"/>
      <c r="HW784" s="304"/>
      <c r="HX784" s="304"/>
      <c r="HY784" s="304"/>
      <c r="HZ784" s="304"/>
      <c r="IA784" s="304"/>
      <c r="IB784" s="304"/>
      <c r="IC784" s="304"/>
      <c r="ID784" s="304"/>
      <c r="IE784" s="304"/>
      <c r="IF784" s="304"/>
      <c r="IG784" s="304"/>
      <c r="IH784" s="304"/>
      <c r="II784" s="304"/>
      <c r="IJ784" s="304"/>
      <c r="IK784" s="304"/>
      <c r="IL784" s="304"/>
      <c r="IM784" s="304"/>
      <c r="IN784" s="304"/>
      <c r="IO784" s="304"/>
      <c r="IP784" s="304"/>
      <c r="IQ784" s="304"/>
      <c r="IR784" s="304"/>
      <c r="IS784" s="304"/>
      <c r="IT784" s="304"/>
      <c r="IU784" s="304"/>
      <c r="IV784" s="304"/>
      <c r="IW784" s="304"/>
      <c r="IX784" s="304"/>
      <c r="IY784" s="304"/>
      <c r="IZ784" s="304"/>
      <c r="JA784" s="304"/>
      <c r="JB784" s="304"/>
      <c r="JC784" s="304"/>
      <c r="JD784" s="304"/>
      <c r="JE784" s="304"/>
      <c r="JF784" s="304"/>
      <c r="JG784" s="304"/>
      <c r="JH784" s="304"/>
      <c r="JI784" s="304"/>
      <c r="JJ784" s="304"/>
      <c r="JK784" s="304"/>
      <c r="JL784" s="304"/>
      <c r="JM784" s="304"/>
      <c r="JN784" s="304"/>
      <c r="JO784" s="304"/>
      <c r="JP784" s="304"/>
      <c r="JQ784" s="304"/>
      <c r="JR784" s="304"/>
      <c r="JS784" s="304"/>
      <c r="JT784" s="304"/>
      <c r="JU784" s="304"/>
      <c r="JV784" s="304"/>
      <c r="JW784" s="304"/>
      <c r="JX784" s="304"/>
      <c r="JY784" s="304"/>
      <c r="JZ784" s="304"/>
      <c r="KA784" s="304"/>
      <c r="KB784" s="304"/>
      <c r="KC784" s="304"/>
      <c r="KD784" s="304"/>
      <c r="KE784" s="304"/>
      <c r="KF784" s="304"/>
      <c r="KG784" s="304"/>
      <c r="KH784" s="304"/>
      <c r="KI784" s="304"/>
      <c r="KJ784" s="304"/>
      <c r="KK784" s="304"/>
      <c r="KL784" s="304"/>
      <c r="KM784" s="304"/>
      <c r="KN784" s="304"/>
      <c r="KO784" s="304"/>
      <c r="KP784" s="304"/>
      <c r="KQ784" s="304"/>
      <c r="KR784" s="304"/>
      <c r="KS784" s="304"/>
      <c r="KT784" s="304"/>
      <c r="KU784" s="304"/>
      <c r="KV784" s="304"/>
      <c r="KW784" s="304"/>
      <c r="KX784" s="304"/>
      <c r="KY784" s="304"/>
      <c r="KZ784" s="304"/>
      <c r="LA784" s="304"/>
      <c r="LB784" s="304"/>
      <c r="LC784" s="304"/>
      <c r="LD784" s="304"/>
      <c r="LE784" s="304"/>
      <c r="LF784" s="304"/>
      <c r="LG784" s="304"/>
      <c r="LH784" s="304"/>
      <c r="LI784" s="304"/>
      <c r="LJ784" s="304"/>
      <c r="LK784" s="304"/>
      <c r="LL784" s="304"/>
      <c r="LM784" s="304"/>
      <c r="LN784" s="304"/>
      <c r="LO784" s="304"/>
      <c r="LP784" s="304"/>
      <c r="LQ784" s="304"/>
      <c r="LR784" s="304"/>
      <c r="LS784" s="304"/>
      <c r="LT784" s="304"/>
      <c r="LU784" s="304"/>
      <c r="LV784" s="304"/>
      <c r="LW784" s="304"/>
      <c r="LX784" s="304"/>
      <c r="LY784" s="304"/>
      <c r="LZ784" s="304"/>
      <c r="MA784" s="304"/>
      <c r="MB784" s="304"/>
      <c r="MC784" s="304"/>
      <c r="MD784" s="304"/>
      <c r="ME784" s="304"/>
      <c r="MF784" s="304"/>
      <c r="MG784" s="304"/>
      <c r="MH784" s="304"/>
      <c r="MI784" s="304"/>
      <c r="MJ784" s="304"/>
      <c r="MK784" s="304"/>
      <c r="ML784" s="304"/>
      <c r="MM784" s="304"/>
      <c r="MN784" s="304"/>
      <c r="MO784" s="304"/>
      <c r="MP784" s="304"/>
      <c r="MQ784" s="304"/>
      <c r="MR784" s="304"/>
      <c r="MS784" s="304"/>
      <c r="MT784" s="304"/>
      <c r="MU784" s="304"/>
      <c r="MV784" s="304"/>
      <c r="MW784" s="304"/>
      <c r="MX784" s="304"/>
      <c r="MY784" s="304"/>
      <c r="MZ784" s="304"/>
      <c r="NA784" s="304"/>
      <c r="NB784" s="304"/>
      <c r="NC784" s="304"/>
      <c r="ND784" s="304"/>
      <c r="NE784" s="304"/>
      <c r="NF784" s="304"/>
      <c r="NG784" s="304"/>
      <c r="NH784" s="304"/>
      <c r="NI784" s="304"/>
      <c r="NJ784" s="304"/>
      <c r="NK784" s="304"/>
      <c r="NL784" s="304"/>
      <c r="NM784" s="304"/>
      <c r="NN784" s="304"/>
      <c r="NO784" s="304"/>
      <c r="NP784" s="304"/>
      <c r="NQ784" s="304"/>
      <c r="NR784" s="304"/>
      <c r="NS784" s="304"/>
      <c r="NT784" s="304"/>
      <c r="NU784" s="304"/>
      <c r="NV784" s="304"/>
      <c r="NW784" s="304"/>
      <c r="NX784" s="304"/>
      <c r="NY784" s="304"/>
      <c r="NZ784" s="304"/>
      <c r="OA784" s="304"/>
      <c r="OB784" s="304"/>
      <c r="OC784" s="304"/>
      <c r="OD784" s="304"/>
      <c r="OE784" s="304"/>
      <c r="OF784" s="304"/>
      <c r="OG784" s="304"/>
      <c r="OH784" s="304"/>
      <c r="OI784" s="304"/>
      <c r="OJ784" s="304"/>
      <c r="OK784" s="304"/>
      <c r="OL784" s="304"/>
      <c r="OM784" s="304"/>
      <c r="ON784" s="304"/>
    </row>
    <row r="785" spans="94:404" hidden="1">
      <c r="CP785" s="204"/>
      <c r="CQ785" s="204"/>
      <c r="CR785" s="204"/>
      <c r="CS785" s="204"/>
      <c r="CT785" s="204"/>
      <c r="CU785" s="204"/>
      <c r="CV785" s="204"/>
      <c r="CW785" s="204"/>
      <c r="CX785" s="204"/>
      <c r="CY785" s="204"/>
      <c r="CZ785" s="204"/>
      <c r="DA785" s="204"/>
      <c r="DB785" s="204"/>
      <c r="DC785" s="204"/>
      <c r="DD785" s="204"/>
      <c r="DE785" s="204"/>
      <c r="DF785" s="204"/>
      <c r="DG785" s="204"/>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4"/>
      <c r="EH785" s="204"/>
      <c r="EI785" s="204"/>
      <c r="EJ785" s="204"/>
      <c r="EK785" s="204"/>
      <c r="EL785" s="204"/>
      <c r="EM785" s="204"/>
      <c r="EN785" s="204"/>
      <c r="EO785" s="204"/>
      <c r="EP785" s="204"/>
      <c r="EQ785" s="204"/>
      <c r="ER785" s="204"/>
      <c r="ES785" s="204"/>
      <c r="ET785" s="204"/>
      <c r="EU785" s="204"/>
      <c r="EV785" s="204"/>
      <c r="EW785" s="204"/>
      <c r="EX785" s="204"/>
      <c r="EY785" s="204"/>
      <c r="EZ785" s="204"/>
      <c r="FA785" s="204"/>
      <c r="FB785" s="204"/>
      <c r="FC785" s="204"/>
      <c r="FD785" s="204"/>
      <c r="FE785" s="204"/>
      <c r="FF785" s="204"/>
      <c r="FG785" s="204"/>
      <c r="FH785" s="204"/>
      <c r="FI785" s="204"/>
      <c r="FJ785" s="204"/>
      <c r="FK785" s="204"/>
      <c r="FL785" s="204"/>
      <c r="FM785" s="204"/>
      <c r="FN785" s="204"/>
      <c r="FO785" s="204"/>
      <c r="FP785" s="204"/>
      <c r="FQ785" s="204"/>
      <c r="FR785" s="204"/>
      <c r="FS785" s="204"/>
      <c r="FT785" s="204"/>
      <c r="FU785" s="204"/>
      <c r="FV785" s="204"/>
      <c r="FW785" s="204"/>
      <c r="FX785" s="204"/>
      <c r="FY785" s="204"/>
      <c r="FZ785" s="204"/>
      <c r="GA785" s="204"/>
      <c r="GB785" s="204"/>
      <c r="GC785" s="204"/>
      <c r="GD785" s="204"/>
      <c r="GE785" s="204"/>
      <c r="GF785" s="204"/>
      <c r="GG785" s="204"/>
      <c r="GH785" s="204"/>
      <c r="GI785" s="204"/>
      <c r="GJ785" s="204"/>
      <c r="GK785" s="204"/>
      <c r="GL785" s="204"/>
      <c r="GM785" s="204"/>
      <c r="GN785" s="204"/>
      <c r="GO785" s="204"/>
      <c r="GP785" s="204"/>
      <c r="GQ785" s="204"/>
      <c r="GR785" s="204"/>
      <c r="GS785" s="204"/>
      <c r="GT785" s="204"/>
      <c r="GU785" s="204"/>
      <c r="GV785" s="204"/>
      <c r="GW785" s="204"/>
      <c r="GX785" s="204"/>
      <c r="GY785" s="204"/>
      <c r="GZ785" s="204"/>
      <c r="HA785" s="204"/>
      <c r="HB785" s="204"/>
      <c r="HC785" s="204"/>
      <c r="HD785" s="204"/>
      <c r="HE785" s="204"/>
      <c r="HF785" s="204"/>
      <c r="HG785" s="204"/>
      <c r="HH785" s="204"/>
      <c r="HI785" s="204"/>
      <c r="HJ785" s="204"/>
      <c r="HK785" s="204"/>
      <c r="HL785" s="204"/>
      <c r="HM785" s="204"/>
      <c r="HN785" s="204"/>
      <c r="HO785" s="204"/>
      <c r="HP785" s="204"/>
      <c r="HQ785" s="204"/>
      <c r="HR785" s="204"/>
      <c r="HS785" s="204"/>
      <c r="HT785" s="204"/>
      <c r="HU785" s="204"/>
      <c r="HV785" s="204"/>
      <c r="HW785" s="204"/>
      <c r="HX785" s="204"/>
      <c r="HY785" s="204"/>
      <c r="HZ785" s="204"/>
      <c r="IA785" s="204"/>
      <c r="IB785" s="204"/>
      <c r="IC785" s="204"/>
      <c r="ID785" s="204"/>
      <c r="IE785" s="204"/>
      <c r="IF785" s="204"/>
      <c r="IG785" s="204"/>
      <c r="IH785" s="204"/>
      <c r="II785" s="204"/>
      <c r="IJ785" s="204"/>
      <c r="IK785" s="204"/>
      <c r="IL785" s="204"/>
      <c r="IM785" s="204"/>
      <c r="IN785" s="204"/>
      <c r="IO785" s="204"/>
      <c r="IP785" s="204"/>
      <c r="IQ785" s="204"/>
      <c r="IR785" s="204"/>
      <c r="IS785" s="204"/>
      <c r="IT785" s="204"/>
      <c r="IU785" s="204"/>
      <c r="IV785" s="204"/>
      <c r="IW785" s="204"/>
      <c r="IX785" s="204"/>
      <c r="IY785" s="204"/>
      <c r="IZ785" s="204"/>
      <c r="JA785" s="204"/>
      <c r="JB785" s="204"/>
      <c r="JC785" s="204"/>
      <c r="JD785" s="204"/>
      <c r="JE785" s="204"/>
      <c r="JF785" s="204"/>
      <c r="JG785" s="204"/>
      <c r="JH785" s="204"/>
      <c r="JI785" s="204"/>
      <c r="JJ785" s="204"/>
      <c r="JK785" s="204"/>
      <c r="JL785" s="204"/>
      <c r="JM785" s="204"/>
      <c r="JN785" s="204"/>
      <c r="JO785" s="204"/>
      <c r="JP785" s="204"/>
      <c r="JQ785" s="204"/>
      <c r="JR785" s="204"/>
      <c r="JS785" s="204"/>
      <c r="JT785" s="204"/>
      <c r="JU785" s="204"/>
      <c r="JV785" s="204"/>
      <c r="JW785" s="204"/>
      <c r="JX785" s="204"/>
      <c r="JY785" s="204"/>
      <c r="JZ785" s="204"/>
      <c r="KA785" s="204"/>
      <c r="KB785" s="204"/>
      <c r="KC785" s="204"/>
      <c r="KD785" s="204"/>
      <c r="KE785" s="204"/>
      <c r="KF785" s="204"/>
      <c r="KG785" s="204"/>
      <c r="KH785" s="204"/>
      <c r="KI785" s="204"/>
      <c r="KJ785" s="204"/>
      <c r="KK785" s="204"/>
      <c r="KL785" s="204"/>
      <c r="KM785" s="204"/>
      <c r="KN785" s="204"/>
      <c r="KO785" s="204"/>
      <c r="KP785" s="204"/>
      <c r="KQ785" s="204"/>
      <c r="KR785" s="204"/>
      <c r="KS785" s="204"/>
      <c r="KT785" s="204"/>
      <c r="KU785" s="204"/>
      <c r="KV785" s="204"/>
      <c r="KW785" s="204"/>
      <c r="KX785" s="204"/>
      <c r="KY785" s="204"/>
      <c r="KZ785" s="204"/>
      <c r="LA785" s="204"/>
      <c r="LB785" s="204"/>
      <c r="LC785" s="204"/>
      <c r="LD785" s="204"/>
      <c r="LE785" s="204"/>
      <c r="LF785" s="204"/>
      <c r="LG785" s="204"/>
      <c r="LH785" s="204"/>
      <c r="LI785" s="204"/>
      <c r="LJ785" s="204"/>
      <c r="LK785" s="204"/>
      <c r="LL785" s="204"/>
      <c r="LM785" s="204"/>
      <c r="LN785" s="204"/>
      <c r="LO785" s="204"/>
      <c r="LP785" s="204"/>
      <c r="LQ785" s="204"/>
      <c r="LR785" s="204"/>
      <c r="LS785" s="204"/>
      <c r="LT785" s="204"/>
      <c r="LU785" s="204"/>
      <c r="LV785" s="204"/>
      <c r="LW785" s="204"/>
      <c r="LX785" s="204"/>
      <c r="LY785" s="204"/>
      <c r="LZ785" s="204"/>
      <c r="MA785" s="204"/>
      <c r="MB785" s="204"/>
      <c r="MC785" s="204"/>
      <c r="MD785" s="204"/>
      <c r="ME785" s="204"/>
      <c r="MF785" s="204"/>
      <c r="MG785" s="204"/>
      <c r="MH785" s="204"/>
      <c r="MI785" s="204"/>
      <c r="MJ785" s="204"/>
      <c r="MK785" s="204"/>
      <c r="ML785" s="204"/>
      <c r="MM785" s="204"/>
      <c r="MN785" s="204"/>
      <c r="MO785" s="204"/>
      <c r="MP785" s="204"/>
      <c r="MQ785" s="204"/>
      <c r="MR785" s="204"/>
      <c r="MS785" s="204"/>
      <c r="MT785" s="204"/>
      <c r="MU785" s="204"/>
      <c r="MV785" s="204"/>
      <c r="MW785" s="204"/>
      <c r="MX785" s="204"/>
      <c r="MY785" s="204"/>
      <c r="MZ785" s="204"/>
      <c r="NA785" s="204"/>
      <c r="NB785" s="204"/>
      <c r="NC785" s="204"/>
      <c r="ND785" s="204"/>
      <c r="NE785" s="204"/>
      <c r="NF785" s="204"/>
      <c r="NG785" s="204"/>
      <c r="NH785" s="204"/>
      <c r="NI785" s="204"/>
      <c r="NJ785" s="204"/>
      <c r="NK785" s="204"/>
      <c r="NL785" s="204"/>
      <c r="NM785" s="204"/>
      <c r="NN785" s="204"/>
      <c r="NO785" s="204"/>
      <c r="NP785" s="204"/>
      <c r="NQ785" s="204"/>
      <c r="NR785" s="204"/>
      <c r="NS785" s="204"/>
      <c r="NT785" s="204"/>
      <c r="NU785" s="204"/>
      <c r="NV785" s="204"/>
      <c r="NW785" s="204"/>
      <c r="NX785" s="204"/>
      <c r="NY785" s="204"/>
      <c r="NZ785" s="204"/>
      <c r="OA785" s="204"/>
      <c r="OB785" s="204"/>
      <c r="OC785" s="204"/>
      <c r="OD785" s="204"/>
      <c r="OE785" s="204"/>
      <c r="OF785" s="204"/>
      <c r="OG785" s="204"/>
      <c r="OH785" s="204"/>
      <c r="OI785" s="204"/>
      <c r="OJ785" s="204"/>
      <c r="OK785" s="204"/>
      <c r="OL785" s="204"/>
      <c r="OM785" s="204"/>
      <c r="ON785" s="205"/>
    </row>
    <row r="786" spans="94:404">
      <c r="CP786" s="204"/>
      <c r="CQ786" s="204"/>
      <c r="CR786" s="204"/>
      <c r="CS786" s="204"/>
      <c r="CT786" s="204"/>
      <c r="CU786" s="204"/>
      <c r="CV786" s="204"/>
      <c r="CW786" s="204"/>
      <c r="CX786" s="204"/>
      <c r="CY786" s="204"/>
      <c r="CZ786" s="204"/>
      <c r="DA786" s="204"/>
      <c r="DB786" s="204"/>
      <c r="DC786" s="204"/>
      <c r="DD786" s="204"/>
      <c r="DE786" s="204"/>
      <c r="DF786" s="204"/>
      <c r="DG786" s="204"/>
      <c r="DH786" s="204"/>
      <c r="DI786" s="204"/>
      <c r="DJ786" s="204"/>
      <c r="DK786" s="204"/>
      <c r="DL786" s="204"/>
      <c r="DM786" s="204"/>
      <c r="DN786" s="204"/>
      <c r="DO786" s="204"/>
      <c r="DP786" s="204"/>
      <c r="DQ786" s="204"/>
      <c r="DR786" s="204"/>
      <c r="DS786" s="204"/>
      <c r="DT786" s="204"/>
      <c r="DU786" s="204"/>
      <c r="DV786" s="204"/>
      <c r="DW786" s="204"/>
      <c r="DX786" s="204"/>
      <c r="DY786" s="204"/>
      <c r="DZ786" s="204"/>
      <c r="EA786" s="204"/>
      <c r="EB786" s="204"/>
      <c r="EC786" s="204"/>
      <c r="ED786" s="204"/>
      <c r="EE786" s="204"/>
      <c r="EF786" s="204"/>
      <c r="EG786" s="204"/>
      <c r="EH786" s="204"/>
      <c r="EI786" s="204"/>
      <c r="EJ786" s="204"/>
      <c r="EK786" s="204"/>
      <c r="EL786" s="204"/>
      <c r="EM786" s="204"/>
      <c r="EN786" s="204"/>
      <c r="EO786" s="204"/>
      <c r="EP786" s="204"/>
      <c r="EQ786" s="204"/>
      <c r="ER786" s="204"/>
      <c r="ES786" s="204"/>
      <c r="ET786" s="204"/>
      <c r="EU786" s="204"/>
      <c r="EV786" s="204"/>
      <c r="EW786" s="204"/>
      <c r="EX786" s="204"/>
      <c r="EY786" s="204"/>
      <c r="EZ786" s="204"/>
      <c r="FA786" s="204"/>
      <c r="FB786" s="204"/>
      <c r="FC786" s="204"/>
      <c r="FD786" s="204"/>
      <c r="FE786" s="204"/>
      <c r="FF786" s="204"/>
      <c r="FG786" s="204"/>
      <c r="FH786" s="204"/>
      <c r="FI786" s="204"/>
      <c r="FJ786" s="204"/>
      <c r="FK786" s="204"/>
      <c r="FL786" s="204"/>
      <c r="FM786" s="204"/>
      <c r="FN786" s="204"/>
      <c r="FO786" s="204"/>
      <c r="FP786" s="204"/>
      <c r="FQ786" s="204"/>
      <c r="FR786" s="204"/>
      <c r="FS786" s="204"/>
      <c r="FT786" s="204"/>
      <c r="FU786" s="204"/>
      <c r="FV786" s="204"/>
      <c r="FW786" s="204"/>
      <c r="FX786" s="204"/>
      <c r="FY786" s="204"/>
      <c r="FZ786" s="204"/>
      <c r="GA786" s="204"/>
      <c r="GB786" s="204"/>
      <c r="GC786" s="204"/>
      <c r="GD786" s="204"/>
      <c r="GE786" s="204"/>
      <c r="GF786" s="204"/>
      <c r="GG786" s="204"/>
      <c r="GH786" s="204"/>
      <c r="GI786" s="204"/>
      <c r="GJ786" s="204"/>
      <c r="GK786" s="204"/>
      <c r="GL786" s="204"/>
      <c r="GM786" s="204"/>
      <c r="GN786" s="204"/>
      <c r="GO786" s="204"/>
      <c r="GP786" s="204"/>
      <c r="GQ786" s="204"/>
      <c r="GR786" s="204"/>
      <c r="GS786" s="204"/>
      <c r="GT786" s="204"/>
      <c r="GU786" s="204"/>
      <c r="GV786" s="204"/>
      <c r="GW786" s="204"/>
      <c r="GX786" s="204"/>
      <c r="GY786" s="204"/>
      <c r="GZ786" s="204"/>
      <c r="HA786" s="204"/>
      <c r="HB786" s="204"/>
      <c r="HC786" s="204"/>
      <c r="HD786" s="204"/>
      <c r="HE786" s="204"/>
      <c r="HF786" s="204"/>
      <c r="HG786" s="204"/>
      <c r="HH786" s="204"/>
      <c r="HI786" s="204"/>
      <c r="HJ786" s="204"/>
      <c r="HK786" s="204"/>
      <c r="HL786" s="204"/>
      <c r="HM786" s="204"/>
      <c r="HN786" s="204"/>
      <c r="HO786" s="204"/>
      <c r="HP786" s="204"/>
      <c r="HQ786" s="204"/>
      <c r="HR786" s="204"/>
      <c r="HS786" s="204"/>
      <c r="HT786" s="204"/>
      <c r="HU786" s="204"/>
      <c r="HV786" s="204"/>
      <c r="HW786" s="204"/>
      <c r="HX786" s="204"/>
      <c r="HY786" s="204"/>
      <c r="HZ786" s="204"/>
      <c r="IA786" s="204"/>
      <c r="IB786" s="204"/>
      <c r="IC786" s="204"/>
      <c r="ID786" s="204"/>
      <c r="IE786" s="204"/>
      <c r="IF786" s="204"/>
      <c r="IG786" s="204"/>
      <c r="IH786" s="204"/>
      <c r="II786" s="204"/>
      <c r="IJ786" s="204"/>
      <c r="IK786" s="204"/>
      <c r="IL786" s="204"/>
      <c r="IM786" s="204"/>
      <c r="IN786" s="204"/>
      <c r="IO786" s="204"/>
      <c r="IP786" s="204"/>
      <c r="IQ786" s="204"/>
      <c r="IR786" s="204"/>
      <c r="IS786" s="204"/>
      <c r="IT786" s="204"/>
      <c r="IU786" s="204"/>
      <c r="IV786" s="204"/>
      <c r="IW786" s="204"/>
      <c r="IX786" s="204"/>
      <c r="IY786" s="204"/>
      <c r="IZ786" s="204"/>
      <c r="JA786" s="204"/>
      <c r="JB786" s="204"/>
      <c r="JC786" s="204"/>
      <c r="JD786" s="204"/>
      <c r="JE786" s="204"/>
      <c r="JF786" s="204"/>
      <c r="JG786" s="204"/>
      <c r="JH786" s="204"/>
      <c r="JI786" s="204"/>
      <c r="JJ786" s="204"/>
      <c r="JK786" s="204"/>
      <c r="JL786" s="204"/>
      <c r="JM786" s="204"/>
      <c r="JN786" s="204"/>
      <c r="JO786" s="204"/>
      <c r="JP786" s="204"/>
      <c r="JQ786" s="204"/>
      <c r="JR786" s="204"/>
      <c r="JS786" s="204"/>
      <c r="JT786" s="204"/>
      <c r="JU786" s="204"/>
      <c r="JV786" s="204"/>
      <c r="JW786" s="204"/>
      <c r="JX786" s="204"/>
      <c r="JY786" s="204"/>
      <c r="JZ786" s="204"/>
      <c r="KA786" s="204"/>
      <c r="KB786" s="204"/>
      <c r="KC786" s="204"/>
      <c r="KD786" s="204"/>
      <c r="KE786" s="204"/>
      <c r="KF786" s="204"/>
      <c r="KG786" s="204"/>
      <c r="KH786" s="204"/>
      <c r="KI786" s="204"/>
      <c r="KJ786" s="204"/>
      <c r="KK786" s="204"/>
      <c r="KL786" s="204"/>
      <c r="KM786" s="204"/>
      <c r="KN786" s="204"/>
      <c r="KO786" s="204"/>
      <c r="KP786" s="204"/>
      <c r="KQ786" s="204"/>
      <c r="KR786" s="204"/>
      <c r="KS786" s="204"/>
      <c r="KT786" s="204"/>
      <c r="KU786" s="204"/>
      <c r="KV786" s="204"/>
      <c r="KW786" s="204"/>
      <c r="KX786" s="204"/>
      <c r="KY786" s="204"/>
      <c r="KZ786" s="204"/>
      <c r="LA786" s="204"/>
      <c r="LB786" s="204"/>
      <c r="LC786" s="204"/>
      <c r="LD786" s="204"/>
      <c r="LE786" s="204"/>
      <c r="LF786" s="204"/>
      <c r="LG786" s="204"/>
      <c r="LH786" s="204"/>
      <c r="LI786" s="204"/>
      <c r="LJ786" s="204"/>
      <c r="LK786" s="204"/>
      <c r="LL786" s="204"/>
      <c r="LM786" s="204"/>
      <c r="LN786" s="204"/>
      <c r="LO786" s="204"/>
      <c r="LP786" s="204"/>
      <c r="LQ786" s="204"/>
      <c r="LR786" s="204"/>
      <c r="LS786" s="204"/>
      <c r="LT786" s="204"/>
      <c r="LU786" s="204"/>
      <c r="LV786" s="204"/>
      <c r="LW786" s="204"/>
      <c r="LX786" s="204"/>
      <c r="LY786" s="204"/>
      <c r="LZ786" s="204"/>
      <c r="MA786" s="204"/>
      <c r="MB786" s="204"/>
      <c r="MC786" s="204"/>
      <c r="MD786" s="204"/>
      <c r="ME786" s="204"/>
      <c r="MF786" s="204"/>
      <c r="MG786" s="204"/>
      <c r="MH786" s="204"/>
      <c r="MI786" s="204"/>
      <c r="MJ786" s="204"/>
      <c r="MK786" s="204"/>
      <c r="ML786" s="204"/>
      <c r="MM786" s="204"/>
      <c r="MN786" s="204"/>
      <c r="MO786" s="204"/>
      <c r="MP786" s="204"/>
      <c r="MQ786" s="204"/>
      <c r="MR786" s="204"/>
      <c r="MS786" s="204"/>
      <c r="MT786" s="204"/>
      <c r="MU786" s="204"/>
      <c r="MV786" s="204"/>
      <c r="MW786" s="204"/>
      <c r="MX786" s="204"/>
      <c r="MY786" s="204"/>
      <c r="MZ786" s="204"/>
      <c r="NA786" s="204"/>
      <c r="NB786" s="204"/>
      <c r="NC786" s="204"/>
      <c r="ND786" s="204"/>
      <c r="NE786" s="204"/>
      <c r="NF786" s="204"/>
      <c r="NG786" s="204"/>
      <c r="NH786" s="204"/>
      <c r="NI786" s="204"/>
      <c r="NJ786" s="204"/>
      <c r="NK786" s="204"/>
      <c r="NL786" s="204"/>
      <c r="NM786" s="204"/>
      <c r="NN786" s="204"/>
      <c r="NO786" s="204"/>
      <c r="NP786" s="204"/>
      <c r="NQ786" s="204"/>
      <c r="NR786" s="204"/>
      <c r="NS786" s="204"/>
      <c r="NT786" s="204"/>
      <c r="NU786" s="204"/>
      <c r="NV786" s="204"/>
      <c r="NW786" s="204"/>
      <c r="NX786" s="204"/>
      <c r="NY786" s="204"/>
      <c r="NZ786" s="204"/>
      <c r="OA786" s="204"/>
      <c r="OB786" s="204"/>
      <c r="OC786" s="204"/>
      <c r="OD786" s="204"/>
      <c r="OE786" s="204"/>
      <c r="OF786" s="204"/>
      <c r="OG786" s="204"/>
      <c r="OH786" s="204"/>
      <c r="OI786" s="204"/>
      <c r="OJ786" s="204"/>
      <c r="OK786" s="204"/>
      <c r="OL786" s="204"/>
      <c r="OM786" s="204"/>
      <c r="ON786" s="205"/>
    </row>
    <row r="787" spans="94:404">
      <c r="CP787" s="204"/>
      <c r="CQ787" s="204"/>
      <c r="CR787" s="204"/>
      <c r="CS787" s="204"/>
      <c r="CT787" s="204"/>
      <c r="CU787" s="204"/>
      <c r="CV787" s="204"/>
      <c r="CW787" s="204"/>
      <c r="CX787" s="204"/>
      <c r="CY787" s="204"/>
      <c r="CZ787" s="204"/>
      <c r="DA787" s="204"/>
      <c r="DB787" s="204"/>
      <c r="DC787" s="204"/>
      <c r="DD787" s="204"/>
      <c r="DE787" s="204"/>
      <c r="DF787" s="204"/>
      <c r="DG787" s="204"/>
      <c r="DH787" s="204"/>
      <c r="DI787" s="204"/>
      <c r="DJ787" s="204"/>
      <c r="DK787" s="204"/>
      <c r="DL787" s="204"/>
      <c r="DM787" s="204"/>
      <c r="DN787" s="204"/>
      <c r="DO787" s="204"/>
      <c r="DP787" s="204"/>
      <c r="DQ787" s="204"/>
      <c r="DR787" s="204"/>
      <c r="DS787" s="204"/>
      <c r="DT787" s="204"/>
      <c r="DU787" s="204"/>
      <c r="DV787" s="204"/>
      <c r="DW787" s="204"/>
      <c r="DX787" s="204"/>
      <c r="DY787" s="204"/>
      <c r="DZ787" s="204"/>
      <c r="EA787" s="204"/>
      <c r="EB787" s="204"/>
      <c r="EC787" s="204"/>
      <c r="ED787" s="204"/>
      <c r="EE787" s="204"/>
      <c r="EF787" s="204"/>
      <c r="EG787" s="204"/>
      <c r="EH787" s="204"/>
      <c r="EI787" s="204"/>
      <c r="EJ787" s="204"/>
      <c r="EK787" s="204"/>
      <c r="EL787" s="204"/>
      <c r="EM787" s="204"/>
      <c r="EN787" s="204"/>
      <c r="EO787" s="204"/>
      <c r="EP787" s="204"/>
      <c r="EQ787" s="204"/>
      <c r="ER787" s="204"/>
      <c r="ES787" s="204"/>
      <c r="ET787" s="204"/>
      <c r="EU787" s="204"/>
      <c r="EV787" s="204"/>
      <c r="EW787" s="204"/>
      <c r="EX787" s="204"/>
      <c r="EY787" s="204"/>
      <c r="EZ787" s="204"/>
      <c r="FA787" s="204"/>
      <c r="FB787" s="204"/>
      <c r="FC787" s="204"/>
      <c r="FD787" s="204"/>
      <c r="FE787" s="204"/>
      <c r="FF787" s="204"/>
      <c r="FG787" s="204"/>
      <c r="FH787" s="204"/>
      <c r="FI787" s="204"/>
      <c r="FJ787" s="204"/>
      <c r="FK787" s="204"/>
      <c r="FL787" s="204"/>
      <c r="FM787" s="204"/>
      <c r="FN787" s="204"/>
      <c r="FO787" s="204"/>
      <c r="FP787" s="204"/>
      <c r="FQ787" s="204"/>
      <c r="FR787" s="204"/>
      <c r="FS787" s="204"/>
      <c r="FT787" s="204"/>
      <c r="FU787" s="204"/>
      <c r="FV787" s="204"/>
      <c r="FW787" s="204"/>
      <c r="FX787" s="204"/>
      <c r="FY787" s="204"/>
      <c r="FZ787" s="204"/>
      <c r="GA787" s="204"/>
      <c r="GB787" s="204"/>
      <c r="GC787" s="204"/>
      <c r="GD787" s="204"/>
      <c r="GE787" s="204"/>
      <c r="GF787" s="204"/>
      <c r="GG787" s="204"/>
      <c r="GH787" s="204"/>
      <c r="GI787" s="204"/>
      <c r="GJ787" s="204"/>
      <c r="GK787" s="204"/>
      <c r="GL787" s="204"/>
      <c r="GM787" s="204"/>
      <c r="GN787" s="204"/>
      <c r="GO787" s="204"/>
      <c r="GP787" s="204"/>
      <c r="GQ787" s="204"/>
      <c r="GR787" s="204"/>
      <c r="GS787" s="204"/>
      <c r="GT787" s="204"/>
      <c r="GU787" s="204"/>
      <c r="GV787" s="204"/>
      <c r="GW787" s="204"/>
      <c r="GX787" s="204"/>
      <c r="GY787" s="204"/>
      <c r="GZ787" s="204"/>
      <c r="HA787" s="204"/>
      <c r="HB787" s="204"/>
      <c r="HC787" s="204"/>
      <c r="HD787" s="204"/>
      <c r="HE787" s="204"/>
      <c r="HF787" s="204"/>
      <c r="HG787" s="204"/>
      <c r="HH787" s="204"/>
      <c r="HI787" s="204"/>
      <c r="HJ787" s="204"/>
      <c r="HK787" s="204"/>
      <c r="HL787" s="204"/>
      <c r="HM787" s="204"/>
      <c r="HN787" s="204"/>
      <c r="HO787" s="204"/>
      <c r="HP787" s="204"/>
      <c r="HQ787" s="204"/>
      <c r="HR787" s="204"/>
      <c r="HS787" s="204"/>
      <c r="HT787" s="204"/>
      <c r="HU787" s="204"/>
      <c r="HV787" s="204"/>
      <c r="HW787" s="204"/>
      <c r="HX787" s="204"/>
      <c r="HY787" s="204"/>
      <c r="HZ787" s="204"/>
      <c r="IA787" s="204"/>
      <c r="IB787" s="204"/>
      <c r="IC787" s="204"/>
      <c r="ID787" s="204"/>
      <c r="IE787" s="204"/>
      <c r="IF787" s="204"/>
      <c r="IG787" s="204"/>
      <c r="IH787" s="204"/>
      <c r="II787" s="204"/>
      <c r="IJ787" s="204"/>
      <c r="IK787" s="204"/>
      <c r="IL787" s="204"/>
      <c r="IM787" s="204"/>
      <c r="IN787" s="204"/>
      <c r="IO787" s="204"/>
      <c r="IP787" s="204"/>
      <c r="IQ787" s="204"/>
      <c r="IR787" s="204"/>
      <c r="IS787" s="204"/>
      <c r="IT787" s="204"/>
      <c r="IU787" s="204"/>
      <c r="IV787" s="204"/>
      <c r="IW787" s="204"/>
      <c r="IX787" s="204"/>
      <c r="IY787" s="204"/>
      <c r="IZ787" s="204"/>
      <c r="JA787" s="204"/>
      <c r="JB787" s="204"/>
      <c r="JC787" s="204"/>
      <c r="JD787" s="204"/>
      <c r="JE787" s="204"/>
      <c r="JF787" s="204"/>
      <c r="JG787" s="204"/>
      <c r="JH787" s="204"/>
      <c r="JI787" s="204"/>
      <c r="JJ787" s="204"/>
      <c r="JK787" s="204"/>
      <c r="JL787" s="204"/>
      <c r="JM787" s="204"/>
      <c r="JN787" s="204"/>
      <c r="JO787" s="204"/>
      <c r="JP787" s="204"/>
      <c r="JQ787" s="204"/>
      <c r="JR787" s="204"/>
      <c r="JS787" s="204"/>
      <c r="JT787" s="204"/>
      <c r="JU787" s="204"/>
      <c r="JV787" s="204"/>
      <c r="JW787" s="204"/>
      <c r="JX787" s="204"/>
      <c r="JY787" s="204"/>
      <c r="JZ787" s="204"/>
      <c r="KA787" s="204"/>
      <c r="KB787" s="204"/>
      <c r="KC787" s="204"/>
      <c r="KD787" s="204"/>
      <c r="KE787" s="204"/>
      <c r="KF787" s="204"/>
      <c r="KG787" s="204"/>
      <c r="KH787" s="204"/>
      <c r="KI787" s="204"/>
      <c r="KJ787" s="204"/>
      <c r="KK787" s="204"/>
      <c r="KL787" s="204"/>
      <c r="KM787" s="204"/>
      <c r="KN787" s="204"/>
      <c r="KO787" s="204"/>
      <c r="KP787" s="204"/>
      <c r="KQ787" s="204"/>
      <c r="KR787" s="204"/>
      <c r="KS787" s="204"/>
      <c r="KT787" s="204"/>
      <c r="KU787" s="204"/>
      <c r="KV787" s="204"/>
      <c r="KW787" s="204"/>
      <c r="KX787" s="204"/>
      <c r="KY787" s="204"/>
      <c r="KZ787" s="204"/>
      <c r="LA787" s="204"/>
      <c r="LB787" s="204"/>
      <c r="LC787" s="204"/>
      <c r="LD787" s="204"/>
      <c r="LE787" s="204"/>
      <c r="LF787" s="204"/>
      <c r="LG787" s="204"/>
      <c r="LH787" s="204"/>
      <c r="LI787" s="204"/>
      <c r="LJ787" s="204"/>
      <c r="LK787" s="204"/>
      <c r="LL787" s="204"/>
      <c r="LM787" s="204"/>
      <c r="LN787" s="204"/>
      <c r="LO787" s="204"/>
      <c r="LP787" s="204"/>
      <c r="LQ787" s="204"/>
      <c r="LR787" s="204"/>
      <c r="LS787" s="204"/>
      <c r="LT787" s="204"/>
      <c r="LU787" s="204"/>
      <c r="LV787" s="204"/>
      <c r="LW787" s="204"/>
      <c r="LX787" s="204"/>
      <c r="LY787" s="204"/>
      <c r="LZ787" s="204"/>
      <c r="MA787" s="204"/>
      <c r="MB787" s="204"/>
      <c r="MC787" s="204"/>
      <c r="MD787" s="204"/>
      <c r="ME787" s="204"/>
      <c r="MF787" s="204"/>
      <c r="MG787" s="204"/>
      <c r="MH787" s="204"/>
      <c r="MI787" s="204"/>
      <c r="MJ787" s="204"/>
      <c r="MK787" s="204"/>
      <c r="ML787" s="204"/>
      <c r="MM787" s="204"/>
      <c r="MN787" s="204"/>
      <c r="MO787" s="204"/>
      <c r="MP787" s="204"/>
      <c r="MQ787" s="204"/>
      <c r="MR787" s="204"/>
      <c r="MS787" s="204"/>
      <c r="MT787" s="204"/>
      <c r="MU787" s="204"/>
      <c r="MV787" s="204"/>
      <c r="MW787" s="204"/>
      <c r="MX787" s="204"/>
      <c r="MY787" s="204"/>
      <c r="MZ787" s="204"/>
      <c r="NA787" s="204"/>
      <c r="NB787" s="204"/>
      <c r="NC787" s="204"/>
      <c r="ND787" s="204"/>
      <c r="NE787" s="204"/>
      <c r="NF787" s="204"/>
      <c r="NG787" s="204"/>
      <c r="NH787" s="204"/>
      <c r="NI787" s="204"/>
      <c r="NJ787" s="204"/>
      <c r="NK787" s="204"/>
      <c r="NL787" s="204"/>
      <c r="NM787" s="204"/>
      <c r="NN787" s="204"/>
      <c r="NO787" s="204"/>
      <c r="NP787" s="204"/>
      <c r="NQ787" s="204"/>
      <c r="NR787" s="204"/>
      <c r="NS787" s="204"/>
      <c r="NT787" s="204"/>
      <c r="NU787" s="204"/>
      <c r="NV787" s="204"/>
      <c r="NW787" s="204"/>
      <c r="NX787" s="204"/>
      <c r="NY787" s="204"/>
      <c r="NZ787" s="204"/>
      <c r="OA787" s="204"/>
      <c r="OB787" s="204"/>
      <c r="OC787" s="204"/>
      <c r="OD787" s="204"/>
      <c r="OE787" s="204"/>
      <c r="OF787" s="204"/>
      <c r="OG787" s="204"/>
      <c r="OH787" s="204"/>
      <c r="OI787" s="204"/>
      <c r="OJ787" s="204"/>
      <c r="OK787" s="204"/>
      <c r="OL787" s="204"/>
      <c r="OM787" s="204"/>
      <c r="ON787" s="205"/>
    </row>
    <row r="788" spans="94:404">
      <c r="CP788" s="204"/>
      <c r="CQ788" s="204"/>
      <c r="CR788" s="204"/>
      <c r="CS788" s="204"/>
      <c r="CT788" s="204"/>
      <c r="CU788" s="204"/>
      <c r="CV788" s="204"/>
      <c r="CW788" s="204"/>
      <c r="CX788" s="204"/>
      <c r="CY788" s="204"/>
      <c r="CZ788" s="204"/>
      <c r="DA788" s="204"/>
      <c r="DB788" s="204"/>
      <c r="DC788" s="204"/>
      <c r="DD788" s="204"/>
      <c r="DE788" s="204"/>
      <c r="DF788" s="204"/>
      <c r="DG788" s="204"/>
      <c r="DH788" s="204"/>
      <c r="DI788" s="204"/>
      <c r="DJ788" s="204"/>
      <c r="DK788" s="204"/>
      <c r="DL788" s="204"/>
      <c r="DM788" s="204"/>
      <c r="DN788" s="204"/>
      <c r="DO788" s="204"/>
      <c r="DP788" s="204"/>
      <c r="DQ788" s="204"/>
      <c r="DR788" s="204"/>
      <c r="DS788" s="204"/>
      <c r="DT788" s="204"/>
      <c r="DU788" s="204"/>
      <c r="DV788" s="204"/>
      <c r="DW788" s="204"/>
      <c r="DX788" s="204"/>
      <c r="DY788" s="204"/>
      <c r="DZ788" s="204"/>
      <c r="EA788" s="204"/>
      <c r="EB788" s="204"/>
      <c r="EC788" s="204"/>
      <c r="ED788" s="204"/>
      <c r="EE788" s="204"/>
      <c r="EF788" s="204"/>
      <c r="EG788" s="204"/>
      <c r="EH788" s="204"/>
      <c r="EI788" s="204"/>
      <c r="EJ788" s="204"/>
      <c r="EK788" s="204"/>
      <c r="EL788" s="204"/>
      <c r="EM788" s="204"/>
      <c r="EN788" s="204"/>
      <c r="EO788" s="204"/>
      <c r="EP788" s="204"/>
      <c r="EQ788" s="204"/>
      <c r="ER788" s="204"/>
      <c r="ES788" s="204"/>
      <c r="ET788" s="204"/>
      <c r="EU788" s="204"/>
      <c r="EV788" s="204"/>
      <c r="EW788" s="204"/>
      <c r="EX788" s="204"/>
      <c r="EY788" s="204"/>
      <c r="EZ788" s="204"/>
      <c r="FA788" s="204"/>
      <c r="FB788" s="204"/>
      <c r="FC788" s="204"/>
      <c r="FD788" s="204"/>
      <c r="FE788" s="204"/>
      <c r="FF788" s="204"/>
      <c r="FG788" s="204"/>
      <c r="FH788" s="204"/>
      <c r="FI788" s="204"/>
      <c r="FJ788" s="204"/>
      <c r="FK788" s="204"/>
      <c r="FL788" s="204"/>
      <c r="FM788" s="204"/>
      <c r="FN788" s="204"/>
      <c r="FO788" s="204"/>
      <c r="FP788" s="204"/>
      <c r="FQ788" s="204"/>
      <c r="FR788" s="204"/>
      <c r="FS788" s="204"/>
      <c r="FT788" s="204"/>
      <c r="FU788" s="204"/>
      <c r="FV788" s="204"/>
      <c r="FW788" s="204"/>
      <c r="FX788" s="204"/>
      <c r="FY788" s="204"/>
      <c r="FZ788" s="204"/>
      <c r="GA788" s="204"/>
      <c r="GB788" s="204"/>
      <c r="GC788" s="204"/>
      <c r="GD788" s="204"/>
      <c r="GE788" s="204"/>
      <c r="GF788" s="204"/>
      <c r="GG788" s="204"/>
      <c r="GH788" s="204"/>
      <c r="GI788" s="204"/>
      <c r="GJ788" s="204"/>
      <c r="GK788" s="204"/>
      <c r="GL788" s="204"/>
      <c r="GM788" s="204"/>
      <c r="GN788" s="204"/>
      <c r="GO788" s="204"/>
      <c r="GP788" s="204"/>
      <c r="GQ788" s="204"/>
      <c r="GR788" s="204"/>
      <c r="GS788" s="204"/>
      <c r="GT788" s="204"/>
      <c r="GU788" s="204"/>
      <c r="GV788" s="204"/>
      <c r="GW788" s="204"/>
      <c r="GX788" s="204"/>
      <c r="GY788" s="204"/>
      <c r="GZ788" s="204"/>
      <c r="HA788" s="204"/>
      <c r="HB788" s="204"/>
      <c r="HC788" s="204"/>
      <c r="HD788" s="204"/>
      <c r="HE788" s="204"/>
      <c r="HF788" s="204"/>
      <c r="HG788" s="204"/>
      <c r="HH788" s="204"/>
      <c r="HI788" s="204"/>
      <c r="HJ788" s="204"/>
      <c r="HK788" s="204"/>
      <c r="HL788" s="204"/>
      <c r="HM788" s="204"/>
      <c r="HN788" s="204"/>
      <c r="HO788" s="204"/>
      <c r="HP788" s="204"/>
      <c r="HQ788" s="204"/>
      <c r="HR788" s="204"/>
      <c r="HS788" s="204"/>
      <c r="HT788" s="204"/>
      <c r="HU788" s="204"/>
      <c r="HV788" s="204"/>
      <c r="HW788" s="204"/>
      <c r="HX788" s="204"/>
      <c r="HY788" s="204"/>
      <c r="HZ788" s="204"/>
      <c r="IA788" s="204"/>
      <c r="IB788" s="204"/>
      <c r="IC788" s="204"/>
      <c r="ID788" s="204"/>
      <c r="IE788" s="204"/>
      <c r="IF788" s="204"/>
      <c r="IG788" s="204"/>
      <c r="IH788" s="204"/>
      <c r="II788" s="204"/>
      <c r="IJ788" s="204"/>
      <c r="IK788" s="204"/>
      <c r="IL788" s="204"/>
      <c r="IM788" s="204"/>
      <c r="IN788" s="204"/>
      <c r="IO788" s="204"/>
      <c r="IP788" s="204"/>
      <c r="IQ788" s="204"/>
      <c r="IR788" s="204"/>
      <c r="IS788" s="204"/>
      <c r="IT788" s="204"/>
      <c r="IU788" s="204"/>
      <c r="IV788" s="204"/>
      <c r="IW788" s="204"/>
      <c r="IX788" s="204"/>
      <c r="IY788" s="204"/>
      <c r="IZ788" s="204"/>
      <c r="JA788" s="204"/>
      <c r="JB788" s="204"/>
      <c r="JC788" s="204"/>
      <c r="JD788" s="204"/>
      <c r="JE788" s="204"/>
      <c r="JF788" s="204"/>
      <c r="JG788" s="204"/>
      <c r="JH788" s="204"/>
      <c r="JI788" s="204"/>
      <c r="JJ788" s="204"/>
      <c r="JK788" s="204"/>
      <c r="JL788" s="204"/>
      <c r="JM788" s="204"/>
      <c r="JN788" s="204"/>
      <c r="JO788" s="204"/>
      <c r="JP788" s="204"/>
      <c r="JQ788" s="204"/>
      <c r="JR788" s="204"/>
      <c r="JS788" s="204"/>
      <c r="JT788" s="204"/>
      <c r="JU788" s="204"/>
      <c r="JV788" s="204"/>
      <c r="JW788" s="204"/>
      <c r="JX788" s="204"/>
      <c r="JY788" s="204"/>
      <c r="JZ788" s="204"/>
      <c r="KA788" s="204"/>
      <c r="KB788" s="204"/>
      <c r="KC788" s="204"/>
      <c r="KD788" s="204"/>
      <c r="KE788" s="204"/>
      <c r="KF788" s="204"/>
      <c r="KG788" s="204"/>
      <c r="KH788" s="204"/>
      <c r="KI788" s="204"/>
      <c r="KJ788" s="204"/>
      <c r="KK788" s="204"/>
      <c r="KL788" s="204"/>
      <c r="KM788" s="204"/>
      <c r="KN788" s="204"/>
      <c r="KO788" s="204"/>
      <c r="KP788" s="204"/>
      <c r="KQ788" s="204"/>
      <c r="KR788" s="204"/>
      <c r="KS788" s="204"/>
      <c r="KT788" s="204"/>
      <c r="KU788" s="204"/>
      <c r="KV788" s="204"/>
      <c r="KW788" s="204"/>
      <c r="KX788" s="204"/>
      <c r="KY788" s="204"/>
      <c r="KZ788" s="204"/>
      <c r="LA788" s="204"/>
      <c r="LB788" s="204"/>
      <c r="LC788" s="204"/>
      <c r="LD788" s="204"/>
      <c r="LE788" s="204"/>
      <c r="LF788" s="204"/>
      <c r="LG788" s="204"/>
      <c r="LH788" s="204"/>
      <c r="LI788" s="204"/>
      <c r="LJ788" s="204"/>
      <c r="LK788" s="204"/>
      <c r="LL788" s="204"/>
      <c r="LM788" s="204"/>
      <c r="LN788" s="204"/>
      <c r="LO788" s="204"/>
      <c r="LP788" s="204"/>
      <c r="LQ788" s="204"/>
      <c r="LR788" s="204"/>
      <c r="LS788" s="204"/>
      <c r="LT788" s="204"/>
      <c r="LU788" s="204"/>
      <c r="LV788" s="204"/>
      <c r="LW788" s="204"/>
      <c r="LX788" s="204"/>
      <c r="LY788" s="204"/>
      <c r="LZ788" s="204"/>
      <c r="MA788" s="204"/>
      <c r="MB788" s="204"/>
      <c r="MC788" s="204"/>
      <c r="MD788" s="204"/>
      <c r="ME788" s="204"/>
      <c r="MF788" s="204"/>
      <c r="MG788" s="204"/>
      <c r="MH788" s="204"/>
      <c r="MI788" s="204"/>
      <c r="MJ788" s="204"/>
      <c r="MK788" s="204"/>
      <c r="ML788" s="204"/>
      <c r="MM788" s="204"/>
      <c r="MN788" s="204"/>
      <c r="MO788" s="204"/>
      <c r="MP788" s="204"/>
      <c r="MQ788" s="204"/>
      <c r="MR788" s="204"/>
      <c r="MS788" s="204"/>
      <c r="MT788" s="204"/>
      <c r="MU788" s="204"/>
      <c r="MV788" s="204"/>
      <c r="MW788" s="204"/>
      <c r="MX788" s="204"/>
      <c r="MY788" s="204"/>
      <c r="MZ788" s="204"/>
      <c r="NA788" s="204"/>
      <c r="NB788" s="204"/>
      <c r="NC788" s="204"/>
      <c r="ND788" s="204"/>
      <c r="NE788" s="204"/>
      <c r="NF788" s="204"/>
      <c r="NG788" s="204"/>
      <c r="NH788" s="204"/>
      <c r="NI788" s="204"/>
      <c r="NJ788" s="204"/>
      <c r="NK788" s="204"/>
      <c r="NL788" s="204"/>
      <c r="NM788" s="204"/>
      <c r="NN788" s="204"/>
      <c r="NO788" s="204"/>
      <c r="NP788" s="204"/>
      <c r="NQ788" s="204"/>
      <c r="NR788" s="204"/>
      <c r="NS788" s="204"/>
      <c r="NT788" s="204"/>
      <c r="NU788" s="204"/>
      <c r="NV788" s="204"/>
      <c r="NW788" s="204"/>
      <c r="NX788" s="204"/>
      <c r="NY788" s="204"/>
      <c r="NZ788" s="204"/>
      <c r="OA788" s="204"/>
      <c r="OB788" s="204"/>
      <c r="OC788" s="204"/>
      <c r="OD788" s="204"/>
      <c r="OE788" s="204"/>
      <c r="OF788" s="204"/>
      <c r="OG788" s="204"/>
      <c r="OH788" s="204"/>
      <c r="OI788" s="204"/>
      <c r="OJ788" s="204"/>
      <c r="OK788" s="204"/>
      <c r="OL788" s="204"/>
      <c r="OM788" s="204"/>
      <c r="ON788" s="205"/>
    </row>
    <row r="789" spans="94:404">
      <c r="CP789" s="204"/>
      <c r="CQ789" s="204"/>
      <c r="CR789" s="204"/>
      <c r="CS789" s="204"/>
      <c r="CT789" s="204"/>
      <c r="CU789" s="204"/>
      <c r="CV789" s="204"/>
      <c r="CW789" s="204"/>
      <c r="CX789" s="204"/>
      <c r="CY789" s="204"/>
      <c r="CZ789" s="204"/>
      <c r="DA789" s="204"/>
      <c r="DB789" s="204"/>
      <c r="DC789" s="204"/>
      <c r="DD789" s="204"/>
      <c r="DE789" s="204"/>
      <c r="DF789" s="204"/>
      <c r="DG789" s="204"/>
      <c r="DH789" s="204"/>
      <c r="DI789" s="204"/>
      <c r="DJ789" s="204"/>
      <c r="DK789" s="204"/>
      <c r="DL789" s="204"/>
      <c r="DM789" s="204"/>
      <c r="DN789" s="204"/>
      <c r="DO789" s="204"/>
      <c r="DP789" s="204"/>
      <c r="DQ789" s="204"/>
      <c r="DR789" s="204"/>
      <c r="DS789" s="204"/>
      <c r="DT789" s="204"/>
      <c r="DU789" s="204"/>
      <c r="DV789" s="204"/>
      <c r="DW789" s="204"/>
      <c r="DX789" s="204"/>
      <c r="DY789" s="204"/>
      <c r="DZ789" s="204"/>
      <c r="EA789" s="204"/>
      <c r="EB789" s="204"/>
      <c r="EC789" s="204"/>
      <c r="ED789" s="204"/>
      <c r="EE789" s="204"/>
      <c r="EF789" s="204"/>
      <c r="EG789" s="204"/>
      <c r="EH789" s="204"/>
      <c r="EI789" s="204"/>
      <c r="EJ789" s="204"/>
      <c r="EK789" s="204"/>
      <c r="EL789" s="204"/>
      <c r="EM789" s="204"/>
      <c r="EN789" s="204"/>
      <c r="EO789" s="204"/>
      <c r="EP789" s="204"/>
      <c r="EQ789" s="204"/>
      <c r="ER789" s="204"/>
      <c r="ES789" s="204"/>
      <c r="ET789" s="204"/>
      <c r="EU789" s="204"/>
      <c r="EV789" s="204"/>
      <c r="EW789" s="204"/>
      <c r="EX789" s="204"/>
      <c r="EY789" s="204"/>
      <c r="EZ789" s="204"/>
      <c r="FA789" s="204"/>
      <c r="FB789" s="204"/>
      <c r="FC789" s="204"/>
      <c r="FD789" s="204"/>
      <c r="FE789" s="204"/>
      <c r="FF789" s="204"/>
      <c r="FG789" s="204"/>
      <c r="FH789" s="204"/>
      <c r="FI789" s="204"/>
      <c r="FJ789" s="204"/>
      <c r="FK789" s="204"/>
      <c r="FL789" s="204"/>
      <c r="FM789" s="204"/>
      <c r="FN789" s="204"/>
      <c r="FO789" s="204"/>
      <c r="FP789" s="204"/>
      <c r="FQ789" s="204"/>
      <c r="FR789" s="204"/>
      <c r="FS789" s="204"/>
      <c r="FT789" s="204"/>
      <c r="FU789" s="204"/>
      <c r="FV789" s="204"/>
      <c r="FW789" s="204"/>
      <c r="FX789" s="204"/>
      <c r="FY789" s="204"/>
      <c r="FZ789" s="204"/>
      <c r="GA789" s="204"/>
      <c r="GB789" s="204"/>
      <c r="GC789" s="204"/>
      <c r="GD789" s="204"/>
      <c r="GE789" s="204"/>
      <c r="GF789" s="204"/>
      <c r="GG789" s="204"/>
      <c r="GH789" s="204"/>
      <c r="GI789" s="204"/>
      <c r="GJ789" s="204"/>
      <c r="GK789" s="204"/>
      <c r="GL789" s="204"/>
      <c r="GM789" s="204"/>
      <c r="GN789" s="204"/>
      <c r="GO789" s="204"/>
      <c r="GP789" s="204"/>
      <c r="GQ789" s="204"/>
      <c r="GR789" s="204"/>
      <c r="GS789" s="204"/>
      <c r="GT789" s="204"/>
      <c r="GU789" s="204"/>
      <c r="GV789" s="204"/>
      <c r="GW789" s="204"/>
      <c r="GX789" s="204"/>
      <c r="GY789" s="204"/>
      <c r="GZ789" s="204"/>
      <c r="HA789" s="204"/>
      <c r="HB789" s="204"/>
      <c r="HC789" s="204"/>
      <c r="HD789" s="204"/>
      <c r="HE789" s="204"/>
      <c r="HF789" s="204"/>
      <c r="HG789" s="204"/>
      <c r="HH789" s="204"/>
      <c r="HI789" s="204"/>
      <c r="HJ789" s="204"/>
      <c r="HK789" s="204"/>
      <c r="HL789" s="204"/>
      <c r="HM789" s="204"/>
      <c r="HN789" s="204"/>
      <c r="HO789" s="204"/>
      <c r="HP789" s="204"/>
      <c r="HQ789" s="204"/>
      <c r="HR789" s="204"/>
      <c r="HS789" s="204"/>
      <c r="HT789" s="204"/>
      <c r="HU789" s="204"/>
      <c r="HV789" s="204"/>
      <c r="HW789" s="204"/>
      <c r="HX789" s="204"/>
      <c r="HY789" s="204"/>
      <c r="HZ789" s="204"/>
      <c r="IA789" s="204"/>
      <c r="IB789" s="204"/>
      <c r="IC789" s="204"/>
      <c r="ID789" s="204"/>
      <c r="IE789" s="204"/>
      <c r="IF789" s="204"/>
      <c r="IG789" s="204"/>
      <c r="IH789" s="204"/>
      <c r="II789" s="204"/>
      <c r="IJ789" s="204"/>
      <c r="IK789" s="204"/>
      <c r="IL789" s="204"/>
      <c r="IM789" s="204"/>
      <c r="IN789" s="204"/>
      <c r="IO789" s="204"/>
      <c r="IP789" s="204"/>
      <c r="IQ789" s="204"/>
      <c r="IR789" s="204"/>
      <c r="IS789" s="204"/>
      <c r="IT789" s="204"/>
      <c r="IU789" s="204"/>
      <c r="IV789" s="204"/>
      <c r="IW789" s="204"/>
      <c r="IX789" s="204"/>
      <c r="IY789" s="204"/>
      <c r="IZ789" s="204"/>
      <c r="JA789" s="204"/>
      <c r="JB789" s="204"/>
      <c r="JC789" s="204"/>
      <c r="JD789" s="204"/>
      <c r="JE789" s="204"/>
      <c r="JF789" s="204"/>
      <c r="JG789" s="204"/>
      <c r="JH789" s="204"/>
      <c r="JI789" s="204"/>
      <c r="JJ789" s="204"/>
      <c r="JK789" s="204"/>
      <c r="JL789" s="204"/>
      <c r="JM789" s="204"/>
      <c r="JN789" s="204"/>
      <c r="JO789" s="204"/>
      <c r="JP789" s="204"/>
      <c r="JQ789" s="204"/>
      <c r="JR789" s="204"/>
      <c r="JS789" s="204"/>
      <c r="JT789" s="204"/>
      <c r="JU789" s="204"/>
      <c r="JV789" s="204"/>
      <c r="JW789" s="204"/>
      <c r="JX789" s="204"/>
      <c r="JY789" s="204"/>
      <c r="JZ789" s="204"/>
      <c r="KA789" s="204"/>
      <c r="KB789" s="204"/>
      <c r="KC789" s="204"/>
      <c r="KD789" s="204"/>
      <c r="KE789" s="204"/>
      <c r="KF789" s="204"/>
      <c r="KG789" s="204"/>
      <c r="KH789" s="204"/>
      <c r="KI789" s="204"/>
      <c r="KJ789" s="204"/>
      <c r="KK789" s="204"/>
      <c r="KL789" s="204"/>
      <c r="KM789" s="204"/>
      <c r="KN789" s="204"/>
      <c r="KO789" s="204"/>
      <c r="KP789" s="204"/>
      <c r="KQ789" s="204"/>
      <c r="KR789" s="204"/>
      <c r="KS789" s="204"/>
      <c r="KT789" s="204"/>
      <c r="KU789" s="204"/>
      <c r="KV789" s="204"/>
      <c r="KW789" s="204"/>
      <c r="KX789" s="204"/>
      <c r="KY789" s="204"/>
      <c r="KZ789" s="204"/>
      <c r="LA789" s="204"/>
      <c r="LB789" s="204"/>
      <c r="LC789" s="204"/>
      <c r="LD789" s="204"/>
      <c r="LE789" s="204"/>
      <c r="LF789" s="204"/>
      <c r="LG789" s="204"/>
      <c r="LH789" s="204"/>
      <c r="LI789" s="204"/>
      <c r="LJ789" s="204"/>
      <c r="LK789" s="204"/>
      <c r="LL789" s="204"/>
      <c r="LM789" s="204"/>
      <c r="LN789" s="204"/>
      <c r="LO789" s="204"/>
      <c r="LP789" s="204"/>
      <c r="LQ789" s="204"/>
      <c r="LR789" s="204"/>
      <c r="LS789" s="204"/>
      <c r="LT789" s="204"/>
      <c r="LU789" s="204"/>
      <c r="LV789" s="204"/>
      <c r="LW789" s="204"/>
      <c r="LX789" s="204"/>
      <c r="LY789" s="204"/>
      <c r="LZ789" s="204"/>
      <c r="MA789" s="204"/>
      <c r="MB789" s="204"/>
      <c r="MC789" s="204"/>
      <c r="MD789" s="204"/>
      <c r="ME789" s="204"/>
      <c r="MF789" s="204"/>
      <c r="MG789" s="204"/>
      <c r="MH789" s="204"/>
      <c r="MI789" s="204"/>
      <c r="MJ789" s="204"/>
      <c r="MK789" s="204"/>
      <c r="ML789" s="204"/>
      <c r="MM789" s="204"/>
      <c r="MN789" s="204"/>
      <c r="MO789" s="204"/>
      <c r="MP789" s="204"/>
      <c r="MQ789" s="204"/>
      <c r="MR789" s="204"/>
      <c r="MS789" s="204"/>
      <c r="MT789" s="204"/>
      <c r="MU789" s="204"/>
      <c r="MV789" s="204"/>
      <c r="MW789" s="204"/>
      <c r="MX789" s="204"/>
      <c r="MY789" s="204"/>
      <c r="MZ789" s="204"/>
      <c r="NA789" s="204"/>
      <c r="NB789" s="204"/>
      <c r="NC789" s="204"/>
      <c r="ND789" s="204"/>
      <c r="NE789" s="204"/>
      <c r="NF789" s="204"/>
      <c r="NG789" s="204"/>
      <c r="NH789" s="204"/>
      <c r="NI789" s="204"/>
      <c r="NJ789" s="204"/>
      <c r="NK789" s="204"/>
      <c r="NL789" s="204"/>
      <c r="NM789" s="204"/>
      <c r="NN789" s="204"/>
      <c r="NO789" s="204"/>
      <c r="NP789" s="204"/>
      <c r="NQ789" s="204"/>
      <c r="NR789" s="204"/>
      <c r="NS789" s="204"/>
      <c r="NT789" s="204"/>
      <c r="NU789" s="204"/>
      <c r="NV789" s="204"/>
      <c r="NW789" s="204"/>
      <c r="NX789" s="204"/>
      <c r="NY789" s="204"/>
      <c r="NZ789" s="204"/>
      <c r="OA789" s="204"/>
      <c r="OB789" s="204"/>
      <c r="OC789" s="204"/>
      <c r="OD789" s="204"/>
      <c r="OE789" s="204"/>
      <c r="OF789" s="204"/>
      <c r="OG789" s="204"/>
      <c r="OH789" s="204"/>
      <c r="OI789" s="204"/>
      <c r="OJ789" s="204"/>
      <c r="OK789" s="204"/>
      <c r="OL789" s="204"/>
      <c r="OM789" s="204"/>
      <c r="ON789" s="205"/>
    </row>
    <row r="790" spans="94:404">
      <c r="CP790" s="204"/>
      <c r="CQ790" s="204"/>
      <c r="CR790" s="204"/>
      <c r="CS790" s="204"/>
      <c r="CT790" s="204"/>
      <c r="CU790" s="204"/>
      <c r="CV790" s="204"/>
      <c r="CW790" s="204"/>
      <c r="CX790" s="204"/>
      <c r="CY790" s="204"/>
      <c r="CZ790" s="204"/>
      <c r="DA790" s="204"/>
      <c r="DB790" s="204"/>
      <c r="DC790" s="204"/>
      <c r="DD790" s="204"/>
      <c r="DE790" s="204"/>
      <c r="DF790" s="204"/>
      <c r="DG790" s="204"/>
      <c r="DH790" s="204"/>
      <c r="DI790" s="204"/>
      <c r="DJ790" s="204"/>
      <c r="DK790" s="204"/>
      <c r="DL790" s="204"/>
      <c r="DM790" s="204"/>
      <c r="DN790" s="204"/>
      <c r="DO790" s="204"/>
      <c r="DP790" s="204"/>
      <c r="DQ790" s="204"/>
      <c r="DR790" s="204"/>
      <c r="DS790" s="204"/>
      <c r="DT790" s="204"/>
      <c r="DU790" s="204"/>
      <c r="DV790" s="204"/>
      <c r="DW790" s="204"/>
      <c r="DX790" s="204"/>
      <c r="DY790" s="204"/>
      <c r="DZ790" s="204"/>
      <c r="EA790" s="204"/>
      <c r="EB790" s="204"/>
      <c r="EC790" s="204"/>
      <c r="ED790" s="204"/>
      <c r="EE790" s="204"/>
      <c r="EF790" s="204"/>
      <c r="EG790" s="204"/>
      <c r="EH790" s="204"/>
      <c r="EI790" s="204"/>
      <c r="EJ790" s="204"/>
      <c r="EK790" s="204"/>
      <c r="EL790" s="204"/>
      <c r="EM790" s="204"/>
      <c r="EN790" s="204"/>
      <c r="EO790" s="204"/>
      <c r="EP790" s="204"/>
      <c r="EQ790" s="204"/>
      <c r="ER790" s="204"/>
      <c r="ES790" s="204"/>
      <c r="ET790" s="204"/>
      <c r="EU790" s="204"/>
      <c r="EV790" s="204"/>
      <c r="EW790" s="204"/>
      <c r="EX790" s="204"/>
      <c r="EY790" s="204"/>
      <c r="EZ790" s="204"/>
      <c r="FA790" s="204"/>
      <c r="FB790" s="204"/>
      <c r="FC790" s="204"/>
      <c r="FD790" s="204"/>
      <c r="FE790" s="204"/>
      <c r="FF790" s="204"/>
      <c r="FG790" s="204"/>
      <c r="FH790" s="204"/>
      <c r="FI790" s="204"/>
      <c r="FJ790" s="204"/>
      <c r="FK790" s="204"/>
      <c r="FL790" s="204"/>
      <c r="FM790" s="204"/>
      <c r="FN790" s="204"/>
      <c r="FO790" s="204"/>
      <c r="FP790" s="204"/>
      <c r="FQ790" s="204"/>
      <c r="FR790" s="204"/>
      <c r="FS790" s="204"/>
      <c r="FT790" s="204"/>
      <c r="FU790" s="204"/>
      <c r="FV790" s="204"/>
      <c r="FW790" s="204"/>
      <c r="FX790" s="204"/>
      <c r="FY790" s="204"/>
      <c r="FZ790" s="204"/>
      <c r="GA790" s="204"/>
      <c r="GB790" s="204"/>
      <c r="GC790" s="204"/>
      <c r="GD790" s="204"/>
      <c r="GE790" s="204"/>
      <c r="GF790" s="204"/>
      <c r="GG790" s="204"/>
      <c r="GH790" s="204"/>
      <c r="GI790" s="204"/>
      <c r="GJ790" s="204"/>
      <c r="GK790" s="204"/>
      <c r="GL790" s="204"/>
      <c r="GM790" s="204"/>
      <c r="GN790" s="204"/>
      <c r="GO790" s="204"/>
      <c r="GP790" s="204"/>
      <c r="GQ790" s="204"/>
      <c r="GR790" s="204"/>
      <c r="GS790" s="204"/>
      <c r="GT790" s="204"/>
      <c r="GU790" s="204"/>
      <c r="GV790" s="204"/>
      <c r="GW790" s="204"/>
      <c r="GX790" s="204"/>
      <c r="GY790" s="204"/>
      <c r="GZ790" s="204"/>
      <c r="HA790" s="204"/>
      <c r="HB790" s="204"/>
      <c r="HC790" s="204"/>
      <c r="HD790" s="204"/>
      <c r="HE790" s="204"/>
      <c r="HF790" s="204"/>
      <c r="HG790" s="204"/>
      <c r="HH790" s="204"/>
      <c r="HI790" s="204"/>
      <c r="HJ790" s="204"/>
      <c r="HK790" s="204"/>
      <c r="HL790" s="204"/>
      <c r="HM790" s="204"/>
      <c r="HN790" s="204"/>
      <c r="HO790" s="204"/>
      <c r="HP790" s="204"/>
      <c r="HQ790" s="204"/>
      <c r="HR790" s="204"/>
      <c r="HS790" s="204"/>
      <c r="HT790" s="204"/>
      <c r="HU790" s="204"/>
      <c r="HV790" s="204"/>
      <c r="HW790" s="204"/>
      <c r="HX790" s="204"/>
      <c r="HY790" s="204"/>
      <c r="HZ790" s="204"/>
      <c r="IA790" s="204"/>
      <c r="IB790" s="204"/>
      <c r="IC790" s="204"/>
      <c r="ID790" s="204"/>
      <c r="IE790" s="204"/>
      <c r="IF790" s="204"/>
      <c r="IG790" s="204"/>
      <c r="IH790" s="204"/>
      <c r="II790" s="204"/>
      <c r="IJ790" s="204"/>
      <c r="IK790" s="204"/>
      <c r="IL790" s="204"/>
      <c r="IM790" s="204"/>
      <c r="IN790" s="204"/>
      <c r="IO790" s="204"/>
      <c r="IP790" s="204"/>
      <c r="IQ790" s="204"/>
      <c r="IR790" s="204"/>
      <c r="IS790" s="204"/>
      <c r="IT790" s="204"/>
      <c r="IU790" s="204"/>
      <c r="IV790" s="204"/>
      <c r="IW790" s="204"/>
      <c r="IX790" s="204"/>
      <c r="IY790" s="204"/>
      <c r="IZ790" s="204"/>
      <c r="JA790" s="204"/>
      <c r="JB790" s="204"/>
      <c r="JC790" s="204"/>
      <c r="JD790" s="204"/>
      <c r="JE790" s="204"/>
      <c r="JF790" s="204"/>
      <c r="JG790" s="204"/>
      <c r="JH790" s="204"/>
      <c r="JI790" s="204"/>
      <c r="JJ790" s="204"/>
      <c r="JK790" s="204"/>
      <c r="JL790" s="204"/>
      <c r="JM790" s="204"/>
      <c r="JN790" s="204"/>
      <c r="JO790" s="204"/>
      <c r="JP790" s="204"/>
      <c r="JQ790" s="204"/>
      <c r="JR790" s="204"/>
      <c r="JS790" s="204"/>
      <c r="JT790" s="204"/>
      <c r="JU790" s="204"/>
      <c r="JV790" s="204"/>
      <c r="JW790" s="204"/>
      <c r="JX790" s="204"/>
      <c r="JY790" s="204"/>
      <c r="JZ790" s="204"/>
      <c r="KA790" s="204"/>
      <c r="KB790" s="204"/>
      <c r="KC790" s="204"/>
      <c r="KD790" s="204"/>
      <c r="KE790" s="204"/>
      <c r="KF790" s="204"/>
      <c r="KG790" s="204"/>
      <c r="KH790" s="204"/>
      <c r="KI790" s="204"/>
      <c r="KJ790" s="204"/>
      <c r="KK790" s="204"/>
      <c r="KL790" s="204"/>
      <c r="KM790" s="204"/>
      <c r="KN790" s="204"/>
      <c r="KO790" s="204"/>
      <c r="KP790" s="204"/>
      <c r="KQ790" s="204"/>
      <c r="KR790" s="204"/>
      <c r="KS790" s="204"/>
      <c r="KT790" s="204"/>
      <c r="KU790" s="204"/>
      <c r="KV790" s="204"/>
      <c r="KW790" s="204"/>
      <c r="KX790" s="204"/>
      <c r="KY790" s="204"/>
      <c r="KZ790" s="204"/>
      <c r="LA790" s="204"/>
      <c r="LB790" s="204"/>
      <c r="LC790" s="204"/>
      <c r="LD790" s="204"/>
      <c r="LE790" s="204"/>
      <c r="LF790" s="204"/>
      <c r="LG790" s="204"/>
      <c r="LH790" s="204"/>
      <c r="LI790" s="204"/>
      <c r="LJ790" s="204"/>
      <c r="LK790" s="204"/>
      <c r="LL790" s="204"/>
      <c r="LM790" s="204"/>
      <c r="LN790" s="204"/>
      <c r="LO790" s="204"/>
      <c r="LP790" s="204"/>
      <c r="LQ790" s="204"/>
      <c r="LR790" s="204"/>
      <c r="LS790" s="204"/>
      <c r="LT790" s="204"/>
      <c r="LU790" s="204"/>
      <c r="LV790" s="204"/>
      <c r="LW790" s="204"/>
      <c r="LX790" s="204"/>
      <c r="LY790" s="204"/>
      <c r="LZ790" s="204"/>
      <c r="MA790" s="204"/>
      <c r="MB790" s="204"/>
      <c r="MC790" s="204"/>
      <c r="MD790" s="204"/>
      <c r="ME790" s="204"/>
      <c r="MF790" s="204"/>
      <c r="MG790" s="204"/>
      <c r="MH790" s="204"/>
      <c r="MI790" s="204"/>
      <c r="MJ790" s="204"/>
      <c r="MK790" s="204"/>
      <c r="ML790" s="204"/>
      <c r="MM790" s="204"/>
      <c r="MN790" s="204"/>
      <c r="MO790" s="204"/>
      <c r="MP790" s="204"/>
      <c r="MQ790" s="204"/>
      <c r="MR790" s="204"/>
      <c r="MS790" s="204"/>
      <c r="MT790" s="204"/>
      <c r="MU790" s="204"/>
      <c r="MV790" s="204"/>
      <c r="MW790" s="204"/>
      <c r="MX790" s="204"/>
      <c r="MY790" s="204"/>
      <c r="MZ790" s="204"/>
      <c r="NA790" s="204"/>
      <c r="NB790" s="204"/>
      <c r="NC790" s="204"/>
      <c r="ND790" s="204"/>
      <c r="NE790" s="204"/>
      <c r="NF790" s="204"/>
      <c r="NG790" s="204"/>
      <c r="NH790" s="204"/>
      <c r="NI790" s="204"/>
      <c r="NJ790" s="204"/>
      <c r="NK790" s="204"/>
      <c r="NL790" s="204"/>
      <c r="NM790" s="204"/>
      <c r="NN790" s="204"/>
      <c r="NO790" s="204"/>
      <c r="NP790" s="204"/>
      <c r="NQ790" s="204"/>
      <c r="NR790" s="204"/>
      <c r="NS790" s="204"/>
      <c r="NT790" s="204"/>
      <c r="NU790" s="204"/>
      <c r="NV790" s="204"/>
      <c r="NW790" s="204"/>
      <c r="NX790" s="204"/>
      <c r="NY790" s="204"/>
      <c r="NZ790" s="204"/>
      <c r="OA790" s="204"/>
      <c r="OB790" s="204"/>
      <c r="OC790" s="204"/>
      <c r="OD790" s="204"/>
      <c r="OE790" s="204"/>
      <c r="OF790" s="204"/>
      <c r="OG790" s="204"/>
      <c r="OH790" s="204"/>
      <c r="OI790" s="204"/>
      <c r="OJ790" s="204"/>
      <c r="OK790" s="204"/>
      <c r="OL790" s="204"/>
      <c r="OM790" s="204"/>
      <c r="ON790" s="205"/>
    </row>
    <row r="791" spans="94:404">
      <c r="CP791" s="204"/>
      <c r="CQ791" s="204"/>
      <c r="CR791" s="204"/>
      <c r="CS791" s="204"/>
      <c r="CT791" s="204"/>
      <c r="CU791" s="204"/>
      <c r="CV791" s="204"/>
      <c r="CW791" s="204"/>
      <c r="CX791" s="204"/>
      <c r="CY791" s="204"/>
      <c r="CZ791" s="204"/>
      <c r="DA791" s="204"/>
      <c r="DB791" s="204"/>
      <c r="DC791" s="204"/>
      <c r="DD791" s="204"/>
      <c r="DE791" s="204"/>
      <c r="DF791" s="204"/>
      <c r="DG791" s="204"/>
      <c r="DH791" s="204"/>
      <c r="DI791" s="204"/>
      <c r="DJ791" s="204"/>
      <c r="DK791" s="204"/>
      <c r="DL791" s="204"/>
      <c r="DM791" s="204"/>
      <c r="DN791" s="204"/>
      <c r="DO791" s="204"/>
      <c r="DP791" s="204"/>
      <c r="DQ791" s="204"/>
      <c r="DR791" s="204"/>
      <c r="DS791" s="204"/>
      <c r="DT791" s="204"/>
      <c r="DU791" s="204"/>
      <c r="DV791" s="204"/>
      <c r="DW791" s="204"/>
      <c r="DX791" s="204"/>
      <c r="DY791" s="204"/>
      <c r="DZ791" s="204"/>
      <c r="EA791" s="204"/>
      <c r="EB791" s="204"/>
      <c r="EC791" s="204"/>
      <c r="ED791" s="204"/>
      <c r="EE791" s="204"/>
      <c r="EF791" s="204"/>
      <c r="EG791" s="204"/>
      <c r="EH791" s="204"/>
      <c r="EI791" s="204"/>
      <c r="EJ791" s="204"/>
      <c r="EK791" s="204"/>
      <c r="EL791" s="204"/>
      <c r="EM791" s="204"/>
      <c r="EN791" s="204"/>
      <c r="EO791" s="204"/>
      <c r="EP791" s="204"/>
      <c r="EQ791" s="204"/>
      <c r="ER791" s="204"/>
      <c r="ES791" s="204"/>
      <c r="ET791" s="204"/>
      <c r="EU791" s="204"/>
      <c r="EV791" s="204"/>
      <c r="EW791" s="204"/>
      <c r="EX791" s="204"/>
      <c r="EY791" s="204"/>
      <c r="EZ791" s="204"/>
      <c r="FA791" s="204"/>
      <c r="FB791" s="204"/>
      <c r="FC791" s="204"/>
      <c r="FD791" s="204"/>
      <c r="FE791" s="204"/>
      <c r="FF791" s="204"/>
      <c r="FG791" s="204"/>
      <c r="FH791" s="204"/>
      <c r="FI791" s="204"/>
      <c r="FJ791" s="204"/>
      <c r="FK791" s="204"/>
      <c r="FL791" s="204"/>
      <c r="FM791" s="204"/>
      <c r="FN791" s="204"/>
      <c r="FO791" s="204"/>
      <c r="FP791" s="204"/>
      <c r="FQ791" s="204"/>
      <c r="FR791" s="204"/>
      <c r="FS791" s="204"/>
      <c r="FT791" s="204"/>
      <c r="FU791" s="204"/>
      <c r="FV791" s="204"/>
      <c r="FW791" s="204"/>
      <c r="FX791" s="204"/>
      <c r="FY791" s="204"/>
      <c r="FZ791" s="204"/>
      <c r="GA791" s="204"/>
      <c r="GB791" s="204"/>
      <c r="GC791" s="204"/>
      <c r="GD791" s="204"/>
      <c r="GE791" s="204"/>
      <c r="GF791" s="204"/>
      <c r="GG791" s="204"/>
      <c r="GH791" s="204"/>
      <c r="GI791" s="204"/>
      <c r="GJ791" s="204"/>
      <c r="GK791" s="204"/>
      <c r="GL791" s="204"/>
      <c r="GM791" s="204"/>
      <c r="GN791" s="204"/>
      <c r="GO791" s="204"/>
      <c r="GP791" s="204"/>
      <c r="GQ791" s="204"/>
      <c r="GR791" s="204"/>
      <c r="GS791" s="204"/>
      <c r="GT791" s="204"/>
      <c r="GU791" s="204"/>
      <c r="GV791" s="204"/>
      <c r="GW791" s="204"/>
      <c r="GX791" s="204"/>
      <c r="GY791" s="204"/>
      <c r="GZ791" s="204"/>
      <c r="HA791" s="204"/>
      <c r="HB791" s="204"/>
      <c r="HC791" s="204"/>
      <c r="HD791" s="204"/>
      <c r="HE791" s="204"/>
      <c r="HF791" s="204"/>
      <c r="HG791" s="204"/>
      <c r="HH791" s="204"/>
      <c r="HI791" s="204"/>
      <c r="HJ791" s="204"/>
      <c r="HK791" s="204"/>
      <c r="HL791" s="204"/>
      <c r="HM791" s="204"/>
      <c r="HN791" s="204"/>
      <c r="HO791" s="204"/>
      <c r="HP791" s="204"/>
      <c r="HQ791" s="204"/>
      <c r="HR791" s="204"/>
      <c r="HS791" s="204"/>
      <c r="HT791" s="204"/>
      <c r="HU791" s="204"/>
      <c r="HV791" s="204"/>
      <c r="HW791" s="204"/>
      <c r="HX791" s="204"/>
      <c r="HY791" s="204"/>
      <c r="HZ791" s="204"/>
      <c r="IA791" s="204"/>
      <c r="IB791" s="204"/>
      <c r="IC791" s="204"/>
      <c r="ID791" s="204"/>
      <c r="IE791" s="204"/>
      <c r="IF791" s="204"/>
      <c r="IG791" s="204"/>
      <c r="IH791" s="204"/>
      <c r="II791" s="204"/>
      <c r="IJ791" s="204"/>
      <c r="IK791" s="204"/>
      <c r="IL791" s="204"/>
      <c r="IM791" s="204"/>
      <c r="IN791" s="204"/>
      <c r="IO791" s="204"/>
      <c r="IP791" s="204"/>
      <c r="IQ791" s="204"/>
      <c r="IR791" s="204"/>
      <c r="IS791" s="204"/>
      <c r="IT791" s="204"/>
      <c r="IU791" s="204"/>
      <c r="IV791" s="204"/>
      <c r="IW791" s="204"/>
      <c r="IX791" s="204"/>
      <c r="IY791" s="204"/>
      <c r="IZ791" s="204"/>
      <c r="JA791" s="204"/>
      <c r="JB791" s="204"/>
      <c r="JC791" s="204"/>
      <c r="JD791" s="204"/>
      <c r="JE791" s="204"/>
      <c r="JF791" s="204"/>
      <c r="JG791" s="204"/>
      <c r="JH791" s="204"/>
      <c r="JI791" s="204"/>
      <c r="JJ791" s="204"/>
      <c r="JK791" s="204"/>
      <c r="JL791" s="204"/>
      <c r="JM791" s="204"/>
      <c r="JN791" s="204"/>
      <c r="JO791" s="204"/>
      <c r="JP791" s="204"/>
      <c r="JQ791" s="204"/>
      <c r="JR791" s="204"/>
      <c r="JS791" s="204"/>
      <c r="JT791" s="204"/>
      <c r="JU791" s="204"/>
      <c r="JV791" s="204"/>
      <c r="JW791" s="204"/>
      <c r="JX791" s="204"/>
      <c r="JY791" s="204"/>
      <c r="JZ791" s="204"/>
      <c r="KA791" s="204"/>
      <c r="KB791" s="204"/>
      <c r="KC791" s="204"/>
      <c r="KD791" s="204"/>
      <c r="KE791" s="204"/>
      <c r="KF791" s="204"/>
      <c r="KG791" s="204"/>
      <c r="KH791" s="204"/>
      <c r="KI791" s="204"/>
      <c r="KJ791" s="204"/>
      <c r="KK791" s="204"/>
      <c r="KL791" s="204"/>
      <c r="KM791" s="204"/>
      <c r="KN791" s="204"/>
      <c r="KO791" s="204"/>
      <c r="KP791" s="204"/>
      <c r="KQ791" s="204"/>
      <c r="KR791" s="204"/>
      <c r="KS791" s="204"/>
      <c r="KT791" s="204"/>
      <c r="KU791" s="204"/>
      <c r="KV791" s="204"/>
      <c r="KW791" s="204"/>
      <c r="KX791" s="204"/>
      <c r="KY791" s="204"/>
      <c r="KZ791" s="204"/>
      <c r="LA791" s="204"/>
      <c r="LB791" s="204"/>
      <c r="LC791" s="204"/>
      <c r="LD791" s="204"/>
      <c r="LE791" s="204"/>
      <c r="LF791" s="204"/>
      <c r="LG791" s="204"/>
      <c r="LH791" s="204"/>
      <c r="LI791" s="204"/>
      <c r="LJ791" s="204"/>
      <c r="LK791" s="204"/>
      <c r="LL791" s="204"/>
      <c r="LM791" s="204"/>
      <c r="LN791" s="204"/>
      <c r="LO791" s="204"/>
      <c r="LP791" s="204"/>
      <c r="LQ791" s="204"/>
      <c r="LR791" s="204"/>
      <c r="LS791" s="204"/>
      <c r="LT791" s="204"/>
      <c r="LU791" s="204"/>
      <c r="LV791" s="204"/>
      <c r="LW791" s="204"/>
      <c r="LX791" s="204"/>
      <c r="LY791" s="204"/>
      <c r="LZ791" s="204"/>
      <c r="MA791" s="204"/>
      <c r="MB791" s="204"/>
      <c r="MC791" s="204"/>
      <c r="MD791" s="204"/>
      <c r="ME791" s="204"/>
      <c r="MF791" s="204"/>
      <c r="MG791" s="204"/>
      <c r="MH791" s="204"/>
      <c r="MI791" s="204"/>
      <c r="MJ791" s="204"/>
      <c r="MK791" s="204"/>
      <c r="ML791" s="204"/>
      <c r="MM791" s="204"/>
      <c r="MN791" s="204"/>
      <c r="MO791" s="204"/>
      <c r="MP791" s="204"/>
      <c r="MQ791" s="204"/>
      <c r="MR791" s="204"/>
      <c r="MS791" s="204"/>
      <c r="MT791" s="204"/>
      <c r="MU791" s="204"/>
      <c r="MV791" s="204"/>
      <c r="MW791" s="204"/>
      <c r="MX791" s="204"/>
      <c r="MY791" s="204"/>
      <c r="MZ791" s="204"/>
      <c r="NA791" s="204"/>
      <c r="NB791" s="204"/>
      <c r="NC791" s="204"/>
      <c r="ND791" s="204"/>
      <c r="NE791" s="204"/>
      <c r="NF791" s="204"/>
      <c r="NG791" s="204"/>
      <c r="NH791" s="204"/>
      <c r="NI791" s="204"/>
      <c r="NJ791" s="204"/>
      <c r="NK791" s="204"/>
      <c r="NL791" s="204"/>
      <c r="NM791" s="204"/>
      <c r="NN791" s="204"/>
      <c r="NO791" s="204"/>
      <c r="NP791" s="204"/>
      <c r="NQ791" s="204"/>
      <c r="NR791" s="204"/>
      <c r="NS791" s="204"/>
      <c r="NT791" s="204"/>
      <c r="NU791" s="204"/>
      <c r="NV791" s="204"/>
      <c r="NW791" s="204"/>
      <c r="NX791" s="204"/>
      <c r="NY791" s="204"/>
      <c r="NZ791" s="204"/>
      <c r="OA791" s="204"/>
      <c r="OB791" s="204"/>
      <c r="OC791" s="204"/>
      <c r="OD791" s="204"/>
      <c r="OE791" s="204"/>
      <c r="OF791" s="204"/>
      <c r="OG791" s="204"/>
      <c r="OH791" s="204"/>
      <c r="OI791" s="204"/>
      <c r="OJ791" s="204"/>
      <c r="OK791" s="204"/>
      <c r="OL791" s="204"/>
      <c r="OM791" s="204"/>
      <c r="ON791" s="205"/>
    </row>
    <row r="792" spans="94:404">
      <c r="CP792" s="204"/>
      <c r="CQ792" s="204"/>
      <c r="CR792" s="204"/>
      <c r="CS792" s="204"/>
      <c r="CT792" s="204"/>
      <c r="CU792" s="204"/>
      <c r="CV792" s="204"/>
      <c r="CW792" s="204"/>
      <c r="CX792" s="204"/>
      <c r="CY792" s="204"/>
      <c r="CZ792" s="204"/>
      <c r="DA792" s="204"/>
      <c r="DB792" s="204"/>
      <c r="DC792" s="204"/>
      <c r="DD792" s="204"/>
      <c r="DE792" s="204"/>
      <c r="DF792" s="204"/>
      <c r="DG792" s="204"/>
      <c r="DH792" s="204"/>
      <c r="DI792" s="204"/>
      <c r="DJ792" s="204"/>
      <c r="DK792" s="204"/>
      <c r="DL792" s="204"/>
      <c r="DM792" s="204"/>
      <c r="DN792" s="204"/>
      <c r="DO792" s="204"/>
      <c r="DP792" s="204"/>
      <c r="DQ792" s="204"/>
      <c r="DR792" s="204"/>
      <c r="DS792" s="204"/>
      <c r="DT792" s="204"/>
      <c r="DU792" s="204"/>
      <c r="DV792" s="204"/>
      <c r="DW792" s="204"/>
      <c r="DX792" s="204"/>
      <c r="DY792" s="204"/>
      <c r="DZ792" s="204"/>
      <c r="EA792" s="204"/>
      <c r="EB792" s="204"/>
      <c r="EC792" s="204"/>
      <c r="ED792" s="204"/>
      <c r="EE792" s="204"/>
      <c r="EF792" s="204"/>
      <c r="EG792" s="204"/>
      <c r="EH792" s="204"/>
      <c r="EI792" s="204"/>
      <c r="EJ792" s="204"/>
      <c r="EK792" s="204"/>
      <c r="EL792" s="204"/>
      <c r="EM792" s="204"/>
      <c r="EN792" s="204"/>
      <c r="EO792" s="204"/>
      <c r="EP792" s="204"/>
      <c r="EQ792" s="204"/>
      <c r="ER792" s="204"/>
      <c r="ES792" s="204"/>
      <c r="ET792" s="204"/>
      <c r="EU792" s="204"/>
      <c r="EV792" s="204"/>
      <c r="EW792" s="204"/>
      <c r="EX792" s="204"/>
      <c r="EY792" s="204"/>
      <c r="EZ792" s="204"/>
      <c r="FA792" s="204"/>
      <c r="FB792" s="204"/>
      <c r="FC792" s="204"/>
      <c r="FD792" s="204"/>
      <c r="FE792" s="204"/>
      <c r="FF792" s="204"/>
      <c r="FG792" s="204"/>
      <c r="FH792" s="204"/>
      <c r="FI792" s="204"/>
      <c r="FJ792" s="204"/>
      <c r="FK792" s="204"/>
      <c r="FL792" s="204"/>
      <c r="FM792" s="204"/>
      <c r="FN792" s="204"/>
      <c r="FO792" s="204"/>
      <c r="FP792" s="204"/>
      <c r="FQ792" s="204"/>
      <c r="FR792" s="204"/>
      <c r="FS792" s="204"/>
      <c r="FT792" s="204"/>
      <c r="FU792" s="204"/>
      <c r="FV792" s="204"/>
      <c r="FW792" s="204"/>
      <c r="FX792" s="204"/>
      <c r="FY792" s="204"/>
      <c r="FZ792" s="204"/>
      <c r="GA792" s="204"/>
      <c r="GB792" s="204"/>
      <c r="GC792" s="204"/>
      <c r="GD792" s="204"/>
      <c r="GE792" s="204"/>
      <c r="GF792" s="204"/>
      <c r="GG792" s="204"/>
      <c r="GH792" s="204"/>
      <c r="GI792" s="204"/>
      <c r="GJ792" s="204"/>
      <c r="GK792" s="204"/>
      <c r="GL792" s="204"/>
      <c r="GM792" s="204"/>
      <c r="GN792" s="204"/>
      <c r="GO792" s="204"/>
      <c r="GP792" s="204"/>
      <c r="GQ792" s="204"/>
      <c r="GR792" s="204"/>
      <c r="GS792" s="204"/>
      <c r="GT792" s="204"/>
      <c r="GU792" s="204"/>
      <c r="GV792" s="204"/>
      <c r="GW792" s="204"/>
      <c r="GX792" s="204"/>
      <c r="GY792" s="204"/>
      <c r="GZ792" s="204"/>
      <c r="HA792" s="204"/>
      <c r="HB792" s="204"/>
      <c r="HC792" s="204"/>
      <c r="HD792" s="204"/>
      <c r="HE792" s="204"/>
      <c r="HF792" s="204"/>
      <c r="HG792" s="204"/>
      <c r="HH792" s="204"/>
      <c r="HI792" s="204"/>
      <c r="HJ792" s="204"/>
      <c r="HK792" s="204"/>
      <c r="HL792" s="204"/>
      <c r="HM792" s="204"/>
      <c r="HN792" s="204"/>
      <c r="HO792" s="204"/>
      <c r="HP792" s="204"/>
      <c r="HQ792" s="204"/>
      <c r="HR792" s="204"/>
      <c r="HS792" s="204"/>
      <c r="HT792" s="204"/>
      <c r="HU792" s="204"/>
      <c r="HV792" s="204"/>
      <c r="HW792" s="204"/>
      <c r="HX792" s="204"/>
      <c r="HY792" s="204"/>
      <c r="HZ792" s="204"/>
      <c r="IA792" s="204"/>
      <c r="IB792" s="204"/>
      <c r="IC792" s="204"/>
      <c r="ID792" s="204"/>
      <c r="IE792" s="204"/>
      <c r="IF792" s="204"/>
      <c r="IG792" s="204"/>
      <c r="IH792" s="204"/>
      <c r="II792" s="204"/>
      <c r="IJ792" s="204"/>
      <c r="IK792" s="204"/>
      <c r="IL792" s="204"/>
      <c r="IM792" s="204"/>
      <c r="IN792" s="204"/>
      <c r="IO792" s="204"/>
      <c r="IP792" s="204"/>
      <c r="IQ792" s="204"/>
      <c r="IR792" s="204"/>
      <c r="IS792" s="204"/>
      <c r="IT792" s="204"/>
      <c r="IU792" s="204"/>
      <c r="IV792" s="204"/>
      <c r="IW792" s="204"/>
      <c r="IX792" s="204"/>
      <c r="IY792" s="204"/>
      <c r="IZ792" s="204"/>
      <c r="JA792" s="204"/>
      <c r="JB792" s="204"/>
      <c r="JC792" s="204"/>
      <c r="JD792" s="204"/>
      <c r="JE792" s="204"/>
      <c r="JF792" s="204"/>
      <c r="JG792" s="204"/>
      <c r="JH792" s="204"/>
      <c r="JI792" s="204"/>
      <c r="JJ792" s="204"/>
      <c r="JK792" s="204"/>
      <c r="JL792" s="204"/>
      <c r="JM792" s="204"/>
      <c r="JN792" s="204"/>
      <c r="JO792" s="204"/>
      <c r="JP792" s="204"/>
      <c r="JQ792" s="204"/>
      <c r="JR792" s="204"/>
      <c r="JS792" s="204"/>
      <c r="JT792" s="204"/>
      <c r="JU792" s="204"/>
      <c r="JV792" s="204"/>
      <c r="JW792" s="204"/>
      <c r="JX792" s="204"/>
      <c r="JY792" s="204"/>
      <c r="JZ792" s="204"/>
      <c r="KA792" s="204"/>
      <c r="KB792" s="204"/>
      <c r="KC792" s="204"/>
      <c r="KD792" s="204"/>
      <c r="KE792" s="204"/>
      <c r="KF792" s="204"/>
      <c r="KG792" s="204"/>
      <c r="KH792" s="204"/>
      <c r="KI792" s="204"/>
      <c r="KJ792" s="204"/>
      <c r="KK792" s="204"/>
      <c r="KL792" s="204"/>
      <c r="KM792" s="204"/>
      <c r="KN792" s="204"/>
      <c r="KO792" s="204"/>
      <c r="KP792" s="204"/>
      <c r="KQ792" s="204"/>
      <c r="KR792" s="204"/>
      <c r="KS792" s="204"/>
      <c r="KT792" s="204"/>
      <c r="KU792" s="204"/>
      <c r="KV792" s="204"/>
      <c r="KW792" s="204"/>
      <c r="KX792" s="204"/>
      <c r="KY792" s="204"/>
      <c r="KZ792" s="204"/>
      <c r="LA792" s="204"/>
      <c r="LB792" s="204"/>
      <c r="LC792" s="204"/>
      <c r="LD792" s="204"/>
      <c r="LE792" s="204"/>
      <c r="LF792" s="204"/>
      <c r="LG792" s="204"/>
      <c r="LH792" s="204"/>
      <c r="LI792" s="204"/>
      <c r="LJ792" s="204"/>
      <c r="LK792" s="204"/>
      <c r="LL792" s="204"/>
      <c r="LM792" s="204"/>
      <c r="LN792" s="204"/>
      <c r="LO792" s="204"/>
      <c r="LP792" s="204"/>
      <c r="LQ792" s="204"/>
      <c r="LR792" s="204"/>
      <c r="LS792" s="204"/>
      <c r="LT792" s="204"/>
      <c r="LU792" s="204"/>
      <c r="LV792" s="204"/>
      <c r="LW792" s="204"/>
      <c r="LX792" s="204"/>
      <c r="LY792" s="204"/>
      <c r="LZ792" s="204"/>
      <c r="MA792" s="204"/>
      <c r="MB792" s="204"/>
      <c r="MC792" s="204"/>
      <c r="MD792" s="204"/>
      <c r="ME792" s="204"/>
      <c r="MF792" s="204"/>
      <c r="MG792" s="204"/>
      <c r="MH792" s="204"/>
      <c r="MI792" s="204"/>
      <c r="MJ792" s="204"/>
      <c r="MK792" s="204"/>
      <c r="ML792" s="204"/>
      <c r="MM792" s="204"/>
      <c r="MN792" s="204"/>
      <c r="MO792" s="204"/>
      <c r="MP792" s="204"/>
      <c r="MQ792" s="204"/>
      <c r="MR792" s="204"/>
      <c r="MS792" s="204"/>
      <c r="MT792" s="204"/>
      <c r="MU792" s="204"/>
      <c r="MV792" s="204"/>
      <c r="MW792" s="204"/>
      <c r="MX792" s="204"/>
      <c r="MY792" s="204"/>
      <c r="MZ792" s="204"/>
      <c r="NA792" s="204"/>
      <c r="NB792" s="204"/>
      <c r="NC792" s="204"/>
      <c r="ND792" s="204"/>
      <c r="NE792" s="204"/>
      <c r="NF792" s="204"/>
      <c r="NG792" s="204"/>
      <c r="NH792" s="204"/>
      <c r="NI792" s="204"/>
      <c r="NJ792" s="204"/>
      <c r="NK792" s="204"/>
      <c r="NL792" s="204"/>
      <c r="NM792" s="204"/>
      <c r="NN792" s="204"/>
      <c r="NO792" s="204"/>
      <c r="NP792" s="204"/>
      <c r="NQ792" s="204"/>
      <c r="NR792" s="204"/>
      <c r="NS792" s="204"/>
      <c r="NT792" s="204"/>
      <c r="NU792" s="204"/>
      <c r="NV792" s="204"/>
      <c r="NW792" s="204"/>
      <c r="NX792" s="204"/>
      <c r="NY792" s="204"/>
      <c r="NZ792" s="204"/>
      <c r="OA792" s="204"/>
      <c r="OB792" s="204"/>
      <c r="OC792" s="204"/>
      <c r="OD792" s="204"/>
      <c r="OE792" s="204"/>
      <c r="OF792" s="204"/>
      <c r="OG792" s="204"/>
      <c r="OH792" s="204"/>
      <c r="OI792" s="204"/>
      <c r="OJ792" s="204"/>
      <c r="OK792" s="204"/>
      <c r="OL792" s="204"/>
      <c r="OM792" s="204"/>
      <c r="ON792" s="205"/>
    </row>
    <row r="793" spans="94:404">
      <c r="CP793" s="204"/>
      <c r="CQ793" s="204"/>
      <c r="CR793" s="204"/>
      <c r="CS793" s="204"/>
      <c r="CT793" s="204"/>
      <c r="CU793" s="204"/>
      <c r="CV793" s="204"/>
      <c r="CW793" s="204"/>
      <c r="CX793" s="204"/>
      <c r="CY793" s="204"/>
      <c r="CZ793" s="204"/>
      <c r="DA793" s="204"/>
      <c r="DB793" s="204"/>
      <c r="DC793" s="204"/>
      <c r="DD793" s="204"/>
      <c r="DE793" s="204"/>
      <c r="DF793" s="204"/>
      <c r="DG793" s="204"/>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4"/>
      <c r="EH793" s="204"/>
      <c r="EI793" s="204"/>
      <c r="EJ793" s="204"/>
      <c r="EK793" s="204"/>
      <c r="EL793" s="204"/>
      <c r="EM793" s="204"/>
      <c r="EN793" s="204"/>
      <c r="EO793" s="204"/>
      <c r="EP793" s="204"/>
      <c r="EQ793" s="204"/>
      <c r="ER793" s="204"/>
      <c r="ES793" s="204"/>
      <c r="ET793" s="204"/>
      <c r="EU793" s="204"/>
      <c r="EV793" s="204"/>
      <c r="EW793" s="204"/>
      <c r="EX793" s="204"/>
      <c r="EY793" s="204"/>
      <c r="EZ793" s="204"/>
      <c r="FA793" s="204"/>
      <c r="FB793" s="204"/>
      <c r="FC793" s="204"/>
      <c r="FD793" s="204"/>
      <c r="FE793" s="204"/>
      <c r="FF793" s="204"/>
      <c r="FG793" s="204"/>
      <c r="FH793" s="204"/>
      <c r="FI793" s="204"/>
      <c r="FJ793" s="204"/>
      <c r="FK793" s="204"/>
      <c r="FL793" s="204"/>
      <c r="FM793" s="204"/>
      <c r="FN793" s="204"/>
      <c r="FO793" s="204"/>
      <c r="FP793" s="204"/>
      <c r="FQ793" s="204"/>
      <c r="FR793" s="204"/>
      <c r="FS793" s="204"/>
      <c r="FT793" s="204"/>
      <c r="FU793" s="204"/>
      <c r="FV793" s="204"/>
      <c r="FW793" s="204"/>
      <c r="FX793" s="204"/>
      <c r="FY793" s="204"/>
      <c r="FZ793" s="204"/>
      <c r="GA793" s="204"/>
      <c r="GB793" s="204"/>
      <c r="GC793" s="204"/>
      <c r="GD793" s="204"/>
      <c r="GE793" s="204"/>
      <c r="GF793" s="204"/>
      <c r="GG793" s="204"/>
      <c r="GH793" s="204"/>
      <c r="GI793" s="204"/>
      <c r="GJ793" s="204"/>
      <c r="GK793" s="204"/>
      <c r="GL793" s="204"/>
      <c r="GM793" s="204"/>
      <c r="GN793" s="204"/>
      <c r="GO793" s="204"/>
      <c r="GP793" s="204"/>
      <c r="GQ793" s="204"/>
      <c r="GR793" s="204"/>
      <c r="GS793" s="204"/>
      <c r="GT793" s="204"/>
      <c r="GU793" s="204"/>
      <c r="GV793" s="204"/>
      <c r="GW793" s="204"/>
      <c r="GX793" s="204"/>
      <c r="GY793" s="204"/>
      <c r="GZ793" s="204"/>
      <c r="HA793" s="204"/>
      <c r="HB793" s="204"/>
      <c r="HC793" s="204"/>
      <c r="HD793" s="204"/>
      <c r="HE793" s="204"/>
      <c r="HF793" s="204"/>
      <c r="HG793" s="204"/>
      <c r="HH793" s="204"/>
      <c r="HI793" s="204"/>
      <c r="HJ793" s="204"/>
      <c r="HK793" s="204"/>
      <c r="HL793" s="204"/>
      <c r="HM793" s="204"/>
      <c r="HN793" s="204"/>
      <c r="HO793" s="204"/>
      <c r="HP793" s="204"/>
      <c r="HQ793" s="204"/>
      <c r="HR793" s="204"/>
      <c r="HS793" s="204"/>
      <c r="HT793" s="204"/>
      <c r="HU793" s="204"/>
      <c r="HV793" s="204"/>
      <c r="HW793" s="204"/>
      <c r="HX793" s="204"/>
      <c r="HY793" s="204"/>
      <c r="HZ793" s="204"/>
      <c r="IA793" s="204"/>
      <c r="IB793" s="204"/>
      <c r="IC793" s="204"/>
      <c r="ID793" s="204"/>
      <c r="IE793" s="204"/>
      <c r="IF793" s="204"/>
      <c r="IG793" s="204"/>
      <c r="IH793" s="204"/>
      <c r="II793" s="204"/>
      <c r="IJ793" s="204"/>
      <c r="IK793" s="204"/>
      <c r="IL793" s="204"/>
      <c r="IM793" s="204"/>
      <c r="IN793" s="204"/>
      <c r="IO793" s="204"/>
      <c r="IP793" s="204"/>
      <c r="IQ793" s="204"/>
      <c r="IR793" s="204"/>
      <c r="IS793" s="204"/>
      <c r="IT793" s="204"/>
      <c r="IU793" s="204"/>
      <c r="IV793" s="204"/>
      <c r="IW793" s="204"/>
      <c r="IX793" s="204"/>
      <c r="IY793" s="204"/>
      <c r="IZ793" s="204"/>
      <c r="JA793" s="204"/>
      <c r="JB793" s="204"/>
      <c r="JC793" s="204"/>
      <c r="JD793" s="204"/>
      <c r="JE793" s="204"/>
      <c r="JF793" s="204"/>
      <c r="JG793" s="204"/>
      <c r="JH793" s="204"/>
      <c r="JI793" s="204"/>
      <c r="JJ793" s="204"/>
      <c r="JK793" s="204"/>
      <c r="JL793" s="204"/>
      <c r="JM793" s="204"/>
      <c r="JN793" s="204"/>
      <c r="JO793" s="204"/>
      <c r="JP793" s="204"/>
      <c r="JQ793" s="204"/>
      <c r="JR793" s="204"/>
      <c r="JS793" s="204"/>
      <c r="JT793" s="204"/>
      <c r="JU793" s="204"/>
      <c r="JV793" s="204"/>
      <c r="JW793" s="204"/>
      <c r="JX793" s="204"/>
      <c r="JY793" s="204"/>
      <c r="JZ793" s="204"/>
      <c r="KA793" s="204"/>
      <c r="KB793" s="204"/>
      <c r="KC793" s="204"/>
      <c r="KD793" s="204"/>
      <c r="KE793" s="204"/>
      <c r="KF793" s="204"/>
      <c r="KG793" s="204"/>
      <c r="KH793" s="204"/>
      <c r="KI793" s="204"/>
      <c r="KJ793" s="204"/>
      <c r="KK793" s="204"/>
      <c r="KL793" s="204"/>
      <c r="KM793" s="204"/>
      <c r="KN793" s="204"/>
      <c r="KO793" s="204"/>
      <c r="KP793" s="204"/>
      <c r="KQ793" s="204"/>
      <c r="KR793" s="204"/>
      <c r="KS793" s="204"/>
      <c r="KT793" s="204"/>
      <c r="KU793" s="204"/>
      <c r="KV793" s="204"/>
      <c r="KW793" s="204"/>
      <c r="KX793" s="204"/>
      <c r="KY793" s="204"/>
      <c r="KZ793" s="204"/>
      <c r="LA793" s="204"/>
      <c r="LB793" s="204"/>
      <c r="LC793" s="204"/>
      <c r="LD793" s="204"/>
      <c r="LE793" s="204"/>
      <c r="LF793" s="204"/>
      <c r="LG793" s="204"/>
      <c r="LH793" s="204"/>
      <c r="LI793" s="204"/>
      <c r="LJ793" s="204"/>
      <c r="LK793" s="204"/>
      <c r="LL793" s="204"/>
      <c r="LM793" s="204"/>
      <c r="LN793" s="204"/>
      <c r="LO793" s="204"/>
      <c r="LP793" s="204"/>
      <c r="LQ793" s="204"/>
      <c r="LR793" s="204"/>
      <c r="LS793" s="204"/>
      <c r="LT793" s="204"/>
      <c r="LU793" s="204"/>
      <c r="LV793" s="204"/>
      <c r="LW793" s="204"/>
      <c r="LX793" s="204"/>
      <c r="LY793" s="204"/>
      <c r="LZ793" s="204"/>
      <c r="MA793" s="204"/>
      <c r="MB793" s="204"/>
      <c r="MC793" s="204"/>
      <c r="MD793" s="204"/>
      <c r="ME793" s="204"/>
      <c r="MF793" s="204"/>
      <c r="MG793" s="204"/>
      <c r="MH793" s="204"/>
      <c r="MI793" s="204"/>
      <c r="MJ793" s="204"/>
      <c r="MK793" s="204"/>
      <c r="ML793" s="204"/>
      <c r="MM793" s="204"/>
      <c r="MN793" s="204"/>
      <c r="MO793" s="204"/>
      <c r="MP793" s="204"/>
      <c r="MQ793" s="204"/>
      <c r="MR793" s="204"/>
      <c r="MS793" s="204"/>
      <c r="MT793" s="204"/>
      <c r="MU793" s="204"/>
      <c r="MV793" s="204"/>
      <c r="MW793" s="204"/>
      <c r="MX793" s="204"/>
      <c r="MY793" s="204"/>
      <c r="MZ793" s="204"/>
      <c r="NA793" s="204"/>
      <c r="NB793" s="204"/>
      <c r="NC793" s="204"/>
      <c r="ND793" s="204"/>
      <c r="NE793" s="204"/>
      <c r="NF793" s="204"/>
      <c r="NG793" s="204"/>
      <c r="NH793" s="204"/>
      <c r="NI793" s="204"/>
      <c r="NJ793" s="204"/>
      <c r="NK793" s="204"/>
      <c r="NL793" s="204"/>
      <c r="NM793" s="204"/>
      <c r="NN793" s="204"/>
      <c r="NO793" s="204"/>
      <c r="NP793" s="204"/>
      <c r="NQ793" s="204"/>
      <c r="NR793" s="204"/>
      <c r="NS793" s="204"/>
      <c r="NT793" s="204"/>
      <c r="NU793" s="204"/>
      <c r="NV793" s="204"/>
      <c r="NW793" s="204"/>
      <c r="NX793" s="204"/>
      <c r="NY793" s="204"/>
      <c r="NZ793" s="204"/>
      <c r="OA793" s="204"/>
      <c r="OB793" s="204"/>
      <c r="OC793" s="204"/>
      <c r="OD793" s="204"/>
      <c r="OE793" s="204"/>
      <c r="OF793" s="204"/>
      <c r="OG793" s="204"/>
      <c r="OH793" s="204"/>
      <c r="OI793" s="204"/>
      <c r="OJ793" s="204"/>
      <c r="OK793" s="204"/>
      <c r="OL793" s="204"/>
      <c r="OM793" s="204"/>
      <c r="ON793" s="205"/>
    </row>
    <row r="794" spans="94:404">
      <c r="CP794" s="204"/>
      <c r="CQ794" s="204"/>
      <c r="CR794" s="204"/>
      <c r="CS794" s="204"/>
      <c r="CT794" s="204"/>
      <c r="CU794" s="204"/>
      <c r="CV794" s="204"/>
      <c r="CW794" s="204"/>
      <c r="CX794" s="204"/>
      <c r="CY794" s="204"/>
      <c r="CZ794" s="204"/>
      <c r="DA794" s="204"/>
      <c r="DB794" s="204"/>
      <c r="DC794" s="204"/>
      <c r="DD794" s="204"/>
      <c r="DE794" s="204"/>
      <c r="DF794" s="204"/>
      <c r="DG794" s="204"/>
      <c r="DH794" s="204"/>
      <c r="DI794" s="204"/>
      <c r="DJ794" s="204"/>
      <c r="DK794" s="204"/>
      <c r="DL794" s="204"/>
      <c r="DM794" s="204"/>
      <c r="DN794" s="204"/>
      <c r="DO794" s="204"/>
      <c r="DP794" s="204"/>
      <c r="DQ794" s="204"/>
      <c r="DR794" s="204"/>
      <c r="DS794" s="204"/>
      <c r="DT794" s="204"/>
      <c r="DU794" s="204"/>
      <c r="DV794" s="204"/>
      <c r="DW794" s="204"/>
      <c r="DX794" s="204"/>
      <c r="DY794" s="204"/>
      <c r="DZ794" s="204"/>
      <c r="EA794" s="204"/>
      <c r="EB794" s="204"/>
      <c r="EC794" s="204"/>
      <c r="ED794" s="204"/>
      <c r="EE794" s="204"/>
      <c r="EF794" s="204"/>
      <c r="EG794" s="204"/>
      <c r="EH794" s="204"/>
      <c r="EI794" s="204"/>
      <c r="EJ794" s="204"/>
      <c r="EK794" s="204"/>
      <c r="EL794" s="204"/>
      <c r="EM794" s="204"/>
      <c r="EN794" s="204"/>
      <c r="EO794" s="204"/>
      <c r="EP794" s="204"/>
      <c r="EQ794" s="204"/>
      <c r="ER794" s="204"/>
      <c r="ES794" s="204"/>
      <c r="ET794" s="204"/>
      <c r="EU794" s="204"/>
      <c r="EV794" s="204"/>
      <c r="EW794" s="204"/>
      <c r="EX794" s="204"/>
      <c r="EY794" s="204"/>
      <c r="EZ794" s="204"/>
      <c r="FA794" s="204"/>
      <c r="FB794" s="204"/>
      <c r="FC794" s="204"/>
      <c r="FD794" s="204"/>
      <c r="FE794" s="204"/>
      <c r="FF794" s="204"/>
      <c r="FG794" s="204"/>
      <c r="FH794" s="204"/>
      <c r="FI794" s="204"/>
      <c r="FJ794" s="204"/>
      <c r="FK794" s="204"/>
      <c r="FL794" s="204"/>
      <c r="FM794" s="204"/>
      <c r="FN794" s="204"/>
      <c r="FO794" s="204"/>
      <c r="FP794" s="204"/>
      <c r="FQ794" s="204"/>
      <c r="FR794" s="204"/>
      <c r="FS794" s="204"/>
      <c r="FT794" s="204"/>
      <c r="FU794" s="204"/>
      <c r="FV794" s="204"/>
      <c r="FW794" s="204"/>
      <c r="FX794" s="204"/>
      <c r="FY794" s="204"/>
      <c r="FZ794" s="204"/>
      <c r="GA794" s="204"/>
      <c r="GB794" s="204"/>
      <c r="GC794" s="204"/>
      <c r="GD794" s="204"/>
      <c r="GE794" s="204"/>
      <c r="GF794" s="204"/>
      <c r="GG794" s="204"/>
      <c r="GH794" s="204"/>
      <c r="GI794" s="204"/>
      <c r="GJ794" s="204"/>
      <c r="GK794" s="204"/>
      <c r="GL794" s="204"/>
      <c r="GM794" s="204"/>
      <c r="GN794" s="204"/>
      <c r="GO794" s="204"/>
      <c r="GP794" s="204"/>
      <c r="GQ794" s="204"/>
      <c r="GR794" s="204"/>
      <c r="GS794" s="204"/>
      <c r="GT794" s="204"/>
      <c r="GU794" s="204"/>
      <c r="GV794" s="204"/>
      <c r="GW794" s="204"/>
      <c r="GX794" s="204"/>
      <c r="GY794" s="204"/>
      <c r="GZ794" s="204"/>
      <c r="HA794" s="204"/>
      <c r="HB794" s="204"/>
      <c r="HC794" s="204"/>
      <c r="HD794" s="204"/>
      <c r="HE794" s="204"/>
      <c r="HF794" s="204"/>
      <c r="HG794" s="204"/>
      <c r="HH794" s="204"/>
      <c r="HI794" s="204"/>
      <c r="HJ794" s="204"/>
      <c r="HK794" s="204"/>
      <c r="HL794" s="204"/>
      <c r="HM794" s="204"/>
      <c r="HN794" s="204"/>
      <c r="HO794" s="204"/>
      <c r="HP794" s="204"/>
      <c r="HQ794" s="204"/>
      <c r="HR794" s="204"/>
      <c r="HS794" s="204"/>
      <c r="HT794" s="204"/>
      <c r="HU794" s="204"/>
      <c r="HV794" s="204"/>
      <c r="HW794" s="204"/>
      <c r="HX794" s="204"/>
      <c r="HY794" s="204"/>
      <c r="HZ794" s="204"/>
      <c r="IA794" s="204"/>
      <c r="IB794" s="204"/>
      <c r="IC794" s="204"/>
      <c r="ID794" s="204"/>
      <c r="IE794" s="204"/>
      <c r="IF794" s="204"/>
      <c r="IG794" s="204"/>
      <c r="IH794" s="204"/>
      <c r="II794" s="204"/>
      <c r="IJ794" s="204"/>
      <c r="IK794" s="204"/>
      <c r="IL794" s="204"/>
      <c r="IM794" s="204"/>
      <c r="IN794" s="204"/>
      <c r="IO794" s="204"/>
      <c r="IP794" s="204"/>
      <c r="IQ794" s="204"/>
      <c r="IR794" s="204"/>
      <c r="IS794" s="204"/>
      <c r="IT794" s="204"/>
      <c r="IU794" s="204"/>
      <c r="IV794" s="204"/>
      <c r="IW794" s="204"/>
      <c r="IX794" s="204"/>
      <c r="IY794" s="204"/>
      <c r="IZ794" s="204"/>
      <c r="JA794" s="204"/>
      <c r="JB794" s="204"/>
      <c r="JC794" s="204"/>
      <c r="JD794" s="204"/>
      <c r="JE794" s="204"/>
      <c r="JF794" s="204"/>
      <c r="JG794" s="204"/>
      <c r="JH794" s="204"/>
      <c r="JI794" s="204"/>
      <c r="JJ794" s="204"/>
      <c r="JK794" s="204"/>
      <c r="JL794" s="204"/>
      <c r="JM794" s="204"/>
      <c r="JN794" s="204"/>
      <c r="JO794" s="204"/>
      <c r="JP794" s="204"/>
      <c r="JQ794" s="204"/>
      <c r="JR794" s="204"/>
      <c r="JS794" s="204"/>
      <c r="JT794" s="204"/>
      <c r="JU794" s="204"/>
      <c r="JV794" s="204"/>
      <c r="JW794" s="204"/>
      <c r="JX794" s="204"/>
      <c r="JY794" s="204"/>
      <c r="JZ794" s="204"/>
      <c r="KA794" s="204"/>
      <c r="KB794" s="204"/>
      <c r="KC794" s="204"/>
      <c r="KD794" s="204"/>
      <c r="KE794" s="204"/>
      <c r="KF794" s="204"/>
      <c r="KG794" s="204"/>
      <c r="KH794" s="204"/>
      <c r="KI794" s="204"/>
      <c r="KJ794" s="204"/>
      <c r="KK794" s="204"/>
      <c r="KL794" s="204"/>
      <c r="KM794" s="204"/>
      <c r="KN794" s="204"/>
      <c r="KO794" s="204"/>
      <c r="KP794" s="204"/>
      <c r="KQ794" s="204"/>
      <c r="KR794" s="204"/>
      <c r="KS794" s="204"/>
      <c r="KT794" s="204"/>
      <c r="KU794" s="204"/>
      <c r="KV794" s="204"/>
      <c r="KW794" s="204"/>
      <c r="KX794" s="204"/>
      <c r="KY794" s="204"/>
      <c r="KZ794" s="204"/>
      <c r="LA794" s="204"/>
      <c r="LB794" s="204"/>
      <c r="LC794" s="204"/>
      <c r="LD794" s="204"/>
      <c r="LE794" s="204"/>
      <c r="LF794" s="204"/>
      <c r="LG794" s="204"/>
      <c r="LH794" s="204"/>
      <c r="LI794" s="204"/>
      <c r="LJ794" s="204"/>
      <c r="LK794" s="204"/>
      <c r="LL794" s="204"/>
      <c r="LM794" s="204"/>
      <c r="LN794" s="204"/>
      <c r="LO794" s="204"/>
      <c r="LP794" s="204"/>
      <c r="LQ794" s="204"/>
      <c r="LR794" s="204"/>
      <c r="LS794" s="204"/>
      <c r="LT794" s="204"/>
      <c r="LU794" s="204"/>
      <c r="LV794" s="204"/>
      <c r="LW794" s="204"/>
      <c r="LX794" s="204"/>
      <c r="LY794" s="204"/>
      <c r="LZ794" s="204"/>
      <c r="MA794" s="204"/>
      <c r="MB794" s="204"/>
      <c r="MC794" s="204"/>
      <c r="MD794" s="204"/>
      <c r="ME794" s="204"/>
      <c r="MF794" s="204"/>
      <c r="MG794" s="204"/>
      <c r="MH794" s="204"/>
      <c r="MI794" s="204"/>
      <c r="MJ794" s="204"/>
      <c r="MK794" s="204"/>
      <c r="ML794" s="204"/>
      <c r="MM794" s="204"/>
      <c r="MN794" s="204"/>
      <c r="MO794" s="204"/>
      <c r="MP794" s="204"/>
      <c r="MQ794" s="204"/>
      <c r="MR794" s="204"/>
      <c r="MS794" s="204"/>
      <c r="MT794" s="204"/>
      <c r="MU794" s="204"/>
      <c r="MV794" s="204"/>
      <c r="MW794" s="204"/>
      <c r="MX794" s="204"/>
      <c r="MY794" s="204"/>
      <c r="MZ794" s="204"/>
      <c r="NA794" s="204"/>
      <c r="NB794" s="204"/>
      <c r="NC794" s="204"/>
      <c r="ND794" s="204"/>
      <c r="NE794" s="204"/>
      <c r="NF794" s="204"/>
      <c r="NG794" s="204"/>
      <c r="NH794" s="204"/>
      <c r="NI794" s="204"/>
      <c r="NJ794" s="204"/>
      <c r="NK794" s="204"/>
      <c r="NL794" s="204"/>
      <c r="NM794" s="204"/>
      <c r="NN794" s="204"/>
      <c r="NO794" s="204"/>
      <c r="NP794" s="204"/>
      <c r="NQ794" s="204"/>
      <c r="NR794" s="204"/>
      <c r="NS794" s="204"/>
      <c r="NT794" s="204"/>
      <c r="NU794" s="204"/>
      <c r="NV794" s="204"/>
      <c r="NW794" s="204"/>
      <c r="NX794" s="204"/>
      <c r="NY794" s="204"/>
      <c r="NZ794" s="204"/>
      <c r="OA794" s="204"/>
      <c r="OB794" s="204"/>
      <c r="OC794" s="204"/>
      <c r="OD794" s="204"/>
      <c r="OE794" s="204"/>
      <c r="OF794" s="204"/>
      <c r="OG794" s="204"/>
      <c r="OH794" s="204"/>
      <c r="OI794" s="204"/>
      <c r="OJ794" s="204"/>
      <c r="OK794" s="204"/>
      <c r="OL794" s="204"/>
      <c r="OM794" s="204"/>
      <c r="ON794" s="205"/>
    </row>
    <row r="795" spans="94:404">
      <c r="CP795" s="204"/>
      <c r="CQ795" s="204"/>
      <c r="CR795" s="204"/>
      <c r="CS795" s="204"/>
      <c r="CT795" s="204"/>
      <c r="CU795" s="204"/>
      <c r="CV795" s="204"/>
      <c r="CW795" s="204"/>
      <c r="CX795" s="204"/>
      <c r="CY795" s="204"/>
      <c r="CZ795" s="204"/>
      <c r="DA795" s="204"/>
      <c r="DB795" s="204"/>
      <c r="DC795" s="204"/>
      <c r="DD795" s="204"/>
      <c r="DE795" s="204"/>
      <c r="DF795" s="204"/>
      <c r="DG795" s="204"/>
      <c r="DH795" s="204"/>
      <c r="DI795" s="204"/>
      <c r="DJ795" s="204"/>
      <c r="DK795" s="204"/>
      <c r="DL795" s="204"/>
      <c r="DM795" s="204"/>
      <c r="DN795" s="204"/>
      <c r="DO795" s="204"/>
      <c r="DP795" s="204"/>
      <c r="DQ795" s="204"/>
      <c r="DR795" s="204"/>
      <c r="DS795" s="204"/>
      <c r="DT795" s="204"/>
      <c r="DU795" s="204"/>
      <c r="DV795" s="204"/>
      <c r="DW795" s="204"/>
      <c r="DX795" s="204"/>
      <c r="DY795" s="204"/>
      <c r="DZ795" s="204"/>
      <c r="EA795" s="204"/>
      <c r="EB795" s="204"/>
      <c r="EC795" s="204"/>
      <c r="ED795" s="204"/>
      <c r="EE795" s="204"/>
      <c r="EF795" s="204"/>
      <c r="EG795" s="204"/>
      <c r="EH795" s="204"/>
      <c r="EI795" s="204"/>
      <c r="EJ795" s="204"/>
      <c r="EK795" s="204"/>
      <c r="EL795" s="204"/>
      <c r="EM795" s="204"/>
      <c r="EN795" s="204"/>
      <c r="EO795" s="204"/>
      <c r="EP795" s="204"/>
      <c r="EQ795" s="204"/>
      <c r="ER795" s="204"/>
      <c r="ES795" s="204"/>
      <c r="ET795" s="204"/>
      <c r="EU795" s="204"/>
      <c r="EV795" s="204"/>
      <c r="EW795" s="204"/>
      <c r="EX795" s="204"/>
      <c r="EY795" s="204"/>
      <c r="EZ795" s="204"/>
      <c r="FA795" s="204"/>
      <c r="FB795" s="204"/>
      <c r="FC795" s="204"/>
      <c r="FD795" s="204"/>
      <c r="FE795" s="204"/>
      <c r="FF795" s="204"/>
      <c r="FG795" s="204"/>
      <c r="FH795" s="204"/>
      <c r="FI795" s="204"/>
      <c r="FJ795" s="204"/>
      <c r="FK795" s="204"/>
      <c r="FL795" s="204"/>
      <c r="FM795" s="204"/>
      <c r="FN795" s="204"/>
      <c r="FO795" s="204"/>
      <c r="FP795" s="204"/>
      <c r="FQ795" s="204"/>
      <c r="FR795" s="204"/>
      <c r="FS795" s="204"/>
      <c r="FT795" s="204"/>
      <c r="FU795" s="204"/>
      <c r="FV795" s="204"/>
      <c r="FW795" s="204"/>
      <c r="FX795" s="204"/>
      <c r="FY795" s="204"/>
      <c r="FZ795" s="204"/>
      <c r="GA795" s="204"/>
      <c r="GB795" s="204"/>
      <c r="GC795" s="204"/>
      <c r="GD795" s="204"/>
      <c r="GE795" s="204"/>
      <c r="GF795" s="204"/>
      <c r="GG795" s="204"/>
      <c r="GH795" s="204"/>
      <c r="GI795" s="204"/>
      <c r="GJ795" s="204"/>
      <c r="GK795" s="204"/>
      <c r="GL795" s="204"/>
      <c r="GM795" s="204"/>
      <c r="GN795" s="204"/>
      <c r="GO795" s="204"/>
      <c r="GP795" s="204"/>
      <c r="GQ795" s="204"/>
      <c r="GR795" s="204"/>
      <c r="GS795" s="204"/>
      <c r="GT795" s="204"/>
      <c r="GU795" s="204"/>
      <c r="GV795" s="204"/>
      <c r="GW795" s="204"/>
      <c r="GX795" s="204"/>
      <c r="GY795" s="204"/>
      <c r="GZ795" s="204"/>
      <c r="HA795" s="204"/>
      <c r="HB795" s="204"/>
      <c r="HC795" s="204"/>
      <c r="HD795" s="204"/>
      <c r="HE795" s="204"/>
      <c r="HF795" s="204"/>
      <c r="HG795" s="204"/>
      <c r="HH795" s="204"/>
      <c r="HI795" s="204"/>
      <c r="HJ795" s="204"/>
      <c r="HK795" s="204"/>
      <c r="HL795" s="204"/>
      <c r="HM795" s="204"/>
      <c r="HN795" s="204"/>
      <c r="HO795" s="204"/>
      <c r="HP795" s="204"/>
      <c r="HQ795" s="204"/>
      <c r="HR795" s="204"/>
      <c r="HS795" s="204"/>
      <c r="HT795" s="204"/>
      <c r="HU795" s="204"/>
      <c r="HV795" s="204"/>
      <c r="HW795" s="204"/>
      <c r="HX795" s="204"/>
      <c r="HY795" s="204"/>
      <c r="HZ795" s="204"/>
      <c r="IA795" s="204"/>
      <c r="IB795" s="204"/>
      <c r="IC795" s="204"/>
      <c r="ID795" s="204"/>
      <c r="IE795" s="204"/>
      <c r="IF795" s="204"/>
      <c r="IG795" s="204"/>
      <c r="IH795" s="204"/>
      <c r="II795" s="204"/>
      <c r="IJ795" s="204"/>
      <c r="IK795" s="204"/>
      <c r="IL795" s="204"/>
      <c r="IM795" s="204"/>
      <c r="IN795" s="204"/>
      <c r="IO795" s="204"/>
      <c r="IP795" s="204"/>
      <c r="IQ795" s="204"/>
      <c r="IR795" s="204"/>
      <c r="IS795" s="204"/>
      <c r="IT795" s="204"/>
      <c r="IU795" s="204"/>
      <c r="IV795" s="204"/>
      <c r="IW795" s="204"/>
      <c r="IX795" s="204"/>
      <c r="IY795" s="204"/>
      <c r="IZ795" s="204"/>
      <c r="JA795" s="204"/>
      <c r="JB795" s="204"/>
      <c r="JC795" s="204"/>
      <c r="JD795" s="204"/>
      <c r="JE795" s="204"/>
      <c r="JF795" s="204"/>
      <c r="JG795" s="204"/>
      <c r="JH795" s="204"/>
      <c r="JI795" s="204"/>
      <c r="JJ795" s="204"/>
      <c r="JK795" s="204"/>
      <c r="JL795" s="204"/>
      <c r="JM795" s="204"/>
      <c r="JN795" s="204"/>
      <c r="JO795" s="204"/>
      <c r="JP795" s="204"/>
      <c r="JQ795" s="204"/>
      <c r="JR795" s="204"/>
      <c r="JS795" s="204"/>
      <c r="JT795" s="204"/>
      <c r="JU795" s="204"/>
      <c r="JV795" s="204"/>
      <c r="JW795" s="204"/>
      <c r="JX795" s="204"/>
      <c r="JY795" s="204"/>
      <c r="JZ795" s="204"/>
      <c r="KA795" s="204"/>
      <c r="KB795" s="204"/>
      <c r="KC795" s="204"/>
      <c r="KD795" s="204"/>
      <c r="KE795" s="204"/>
      <c r="KF795" s="204"/>
      <c r="KG795" s="204"/>
      <c r="KH795" s="204"/>
      <c r="KI795" s="204"/>
      <c r="KJ795" s="204"/>
      <c r="KK795" s="204"/>
      <c r="KL795" s="204"/>
      <c r="KM795" s="204"/>
      <c r="KN795" s="204"/>
      <c r="KO795" s="204"/>
      <c r="KP795" s="204"/>
      <c r="KQ795" s="204"/>
      <c r="KR795" s="204"/>
      <c r="KS795" s="204"/>
      <c r="KT795" s="204"/>
      <c r="KU795" s="204"/>
      <c r="KV795" s="204"/>
      <c r="KW795" s="204"/>
      <c r="KX795" s="204"/>
      <c r="KY795" s="204"/>
      <c r="KZ795" s="204"/>
      <c r="LA795" s="204"/>
      <c r="LB795" s="204"/>
      <c r="LC795" s="204"/>
      <c r="LD795" s="204"/>
      <c r="LE795" s="204"/>
      <c r="LF795" s="204"/>
      <c r="LG795" s="204"/>
      <c r="LH795" s="204"/>
      <c r="LI795" s="204"/>
      <c r="LJ795" s="204"/>
      <c r="LK795" s="204"/>
      <c r="LL795" s="204"/>
      <c r="LM795" s="204"/>
      <c r="LN795" s="204"/>
      <c r="LO795" s="204"/>
      <c r="LP795" s="204"/>
      <c r="LQ795" s="204"/>
      <c r="LR795" s="204"/>
      <c r="LS795" s="204"/>
      <c r="LT795" s="204"/>
      <c r="LU795" s="204"/>
      <c r="LV795" s="204"/>
      <c r="LW795" s="204"/>
      <c r="LX795" s="204"/>
      <c r="LY795" s="204"/>
      <c r="LZ795" s="204"/>
      <c r="MA795" s="204"/>
      <c r="MB795" s="204"/>
      <c r="MC795" s="204"/>
      <c r="MD795" s="204"/>
      <c r="ME795" s="204"/>
      <c r="MF795" s="204"/>
      <c r="MG795" s="204"/>
      <c r="MH795" s="204"/>
      <c r="MI795" s="204"/>
      <c r="MJ795" s="204"/>
      <c r="MK795" s="204"/>
      <c r="ML795" s="204"/>
      <c r="MM795" s="204"/>
      <c r="MN795" s="204"/>
      <c r="MO795" s="204"/>
      <c r="MP795" s="204"/>
      <c r="MQ795" s="204"/>
      <c r="MR795" s="204"/>
      <c r="MS795" s="204"/>
      <c r="MT795" s="204"/>
      <c r="MU795" s="204"/>
      <c r="MV795" s="204"/>
      <c r="MW795" s="204"/>
      <c r="MX795" s="204"/>
      <c r="MY795" s="204"/>
      <c r="MZ795" s="204"/>
      <c r="NA795" s="204"/>
      <c r="NB795" s="204"/>
      <c r="NC795" s="204"/>
      <c r="ND795" s="204"/>
      <c r="NE795" s="204"/>
      <c r="NF795" s="204"/>
      <c r="NG795" s="204"/>
      <c r="NH795" s="204"/>
      <c r="NI795" s="204"/>
      <c r="NJ795" s="204"/>
      <c r="NK795" s="204"/>
      <c r="NL795" s="204"/>
      <c r="NM795" s="204"/>
      <c r="NN795" s="204"/>
      <c r="NO795" s="204"/>
      <c r="NP795" s="204"/>
      <c r="NQ795" s="204"/>
      <c r="NR795" s="204"/>
      <c r="NS795" s="204"/>
      <c r="NT795" s="204"/>
      <c r="NU795" s="204"/>
      <c r="NV795" s="204"/>
      <c r="NW795" s="204"/>
      <c r="NX795" s="204"/>
      <c r="NY795" s="204"/>
      <c r="NZ795" s="204"/>
      <c r="OA795" s="204"/>
      <c r="OB795" s="204"/>
      <c r="OC795" s="204"/>
      <c r="OD795" s="204"/>
      <c r="OE795" s="204"/>
      <c r="OF795" s="204"/>
      <c r="OG795" s="204"/>
      <c r="OH795" s="204"/>
      <c r="OI795" s="204"/>
      <c r="OJ795" s="204"/>
      <c r="OK795" s="204"/>
      <c r="OL795" s="204"/>
      <c r="OM795" s="204"/>
      <c r="ON795" s="205"/>
    </row>
    <row r="796" spans="94:404">
      <c r="CP796" s="204"/>
      <c r="CQ796" s="204"/>
      <c r="CR796" s="204"/>
      <c r="CS796" s="204"/>
      <c r="CT796" s="204"/>
      <c r="CU796" s="204"/>
      <c r="CV796" s="204"/>
      <c r="CW796" s="204"/>
      <c r="CX796" s="204"/>
      <c r="CY796" s="204"/>
      <c r="CZ796" s="204"/>
      <c r="DA796" s="204"/>
      <c r="DB796" s="204"/>
      <c r="DC796" s="204"/>
      <c r="DD796" s="204"/>
      <c r="DE796" s="204"/>
      <c r="DF796" s="204"/>
      <c r="DG796" s="204"/>
      <c r="DH796" s="204"/>
      <c r="DI796" s="204"/>
      <c r="DJ796" s="204"/>
      <c r="DK796" s="204"/>
      <c r="DL796" s="204"/>
      <c r="DM796" s="204"/>
      <c r="DN796" s="204"/>
      <c r="DO796" s="204"/>
      <c r="DP796" s="204"/>
      <c r="DQ796" s="204"/>
      <c r="DR796" s="204"/>
      <c r="DS796" s="204"/>
      <c r="DT796" s="204"/>
      <c r="DU796" s="204"/>
      <c r="DV796" s="204"/>
      <c r="DW796" s="204"/>
      <c r="DX796" s="204"/>
      <c r="DY796" s="204"/>
      <c r="DZ796" s="204"/>
      <c r="EA796" s="204"/>
      <c r="EB796" s="204"/>
      <c r="EC796" s="204"/>
      <c r="ED796" s="204"/>
      <c r="EE796" s="204"/>
      <c r="EF796" s="204"/>
      <c r="EG796" s="204"/>
      <c r="EH796" s="204"/>
      <c r="EI796" s="204"/>
      <c r="EJ796" s="204"/>
      <c r="EK796" s="204"/>
      <c r="EL796" s="204"/>
      <c r="EM796" s="204"/>
      <c r="EN796" s="204"/>
      <c r="EO796" s="204"/>
      <c r="EP796" s="204"/>
      <c r="EQ796" s="204"/>
      <c r="ER796" s="204"/>
      <c r="ES796" s="204"/>
      <c r="ET796" s="204"/>
      <c r="EU796" s="204"/>
      <c r="EV796" s="204"/>
      <c r="EW796" s="204"/>
      <c r="EX796" s="204"/>
      <c r="EY796" s="204"/>
      <c r="EZ796" s="204"/>
      <c r="FA796" s="204"/>
      <c r="FB796" s="204"/>
      <c r="FC796" s="204"/>
      <c r="FD796" s="204"/>
      <c r="FE796" s="204"/>
      <c r="FF796" s="204"/>
      <c r="FG796" s="204"/>
      <c r="FH796" s="204"/>
      <c r="FI796" s="204"/>
      <c r="FJ796" s="204"/>
      <c r="FK796" s="204"/>
      <c r="FL796" s="204"/>
      <c r="FM796" s="204"/>
      <c r="FN796" s="204"/>
      <c r="FO796" s="204"/>
      <c r="FP796" s="204"/>
      <c r="FQ796" s="204"/>
      <c r="FR796" s="204"/>
      <c r="FS796" s="204"/>
      <c r="FT796" s="204"/>
      <c r="FU796" s="204"/>
      <c r="FV796" s="204"/>
      <c r="FW796" s="204"/>
      <c r="FX796" s="204"/>
      <c r="FY796" s="204"/>
      <c r="FZ796" s="204"/>
      <c r="GA796" s="204"/>
      <c r="GB796" s="204"/>
      <c r="GC796" s="204"/>
      <c r="GD796" s="204"/>
      <c r="GE796" s="204"/>
      <c r="GF796" s="204"/>
      <c r="GG796" s="204"/>
      <c r="GH796" s="204"/>
      <c r="GI796" s="204"/>
      <c r="GJ796" s="204"/>
      <c r="GK796" s="204"/>
      <c r="GL796" s="204"/>
      <c r="GM796" s="204"/>
      <c r="GN796" s="204"/>
      <c r="GO796" s="204"/>
      <c r="GP796" s="204"/>
      <c r="GQ796" s="204"/>
      <c r="GR796" s="204"/>
      <c r="GS796" s="204"/>
      <c r="GT796" s="204"/>
      <c r="GU796" s="204"/>
      <c r="GV796" s="204"/>
      <c r="GW796" s="204"/>
      <c r="GX796" s="204"/>
      <c r="GY796" s="204"/>
      <c r="GZ796" s="204"/>
      <c r="HA796" s="204"/>
      <c r="HB796" s="204"/>
      <c r="HC796" s="204"/>
      <c r="HD796" s="204"/>
      <c r="HE796" s="204"/>
      <c r="HF796" s="204"/>
      <c r="HG796" s="204"/>
      <c r="HH796" s="204"/>
      <c r="HI796" s="204"/>
      <c r="HJ796" s="204"/>
      <c r="HK796" s="204"/>
      <c r="HL796" s="204"/>
      <c r="HM796" s="204"/>
      <c r="HN796" s="204"/>
      <c r="HO796" s="204"/>
      <c r="HP796" s="204"/>
      <c r="HQ796" s="204"/>
      <c r="HR796" s="204"/>
      <c r="HS796" s="204"/>
      <c r="HT796" s="204"/>
      <c r="HU796" s="204"/>
      <c r="HV796" s="204"/>
      <c r="HW796" s="204"/>
      <c r="HX796" s="204"/>
      <c r="HY796" s="204"/>
      <c r="HZ796" s="204"/>
      <c r="IA796" s="204"/>
      <c r="IB796" s="204"/>
      <c r="IC796" s="204"/>
      <c r="ID796" s="204"/>
      <c r="IE796" s="204"/>
      <c r="IF796" s="204"/>
      <c r="IG796" s="204"/>
      <c r="IH796" s="204"/>
      <c r="II796" s="204"/>
      <c r="IJ796" s="204"/>
      <c r="IK796" s="204"/>
      <c r="IL796" s="204"/>
      <c r="IM796" s="204"/>
      <c r="IN796" s="204"/>
      <c r="IO796" s="204"/>
      <c r="IP796" s="204"/>
      <c r="IQ796" s="204"/>
      <c r="IR796" s="204"/>
      <c r="IS796" s="204"/>
      <c r="IT796" s="204"/>
      <c r="IU796" s="204"/>
      <c r="IV796" s="204"/>
      <c r="IW796" s="204"/>
      <c r="IX796" s="204"/>
      <c r="IY796" s="204"/>
      <c r="IZ796" s="204"/>
      <c r="JA796" s="204"/>
      <c r="JB796" s="204"/>
      <c r="JC796" s="204"/>
      <c r="JD796" s="204"/>
      <c r="JE796" s="204"/>
      <c r="JF796" s="204"/>
      <c r="JG796" s="204"/>
      <c r="JH796" s="204"/>
      <c r="JI796" s="204"/>
      <c r="JJ796" s="204"/>
      <c r="JK796" s="204"/>
      <c r="JL796" s="204"/>
      <c r="JM796" s="204"/>
      <c r="JN796" s="204"/>
      <c r="JO796" s="204"/>
      <c r="JP796" s="204"/>
      <c r="JQ796" s="204"/>
      <c r="JR796" s="204"/>
      <c r="JS796" s="204"/>
      <c r="JT796" s="204"/>
      <c r="JU796" s="204"/>
      <c r="JV796" s="204"/>
      <c r="JW796" s="204"/>
      <c r="JX796" s="204"/>
      <c r="JY796" s="204"/>
      <c r="JZ796" s="204"/>
      <c r="KA796" s="204"/>
      <c r="KB796" s="204"/>
      <c r="KC796" s="204"/>
      <c r="KD796" s="204"/>
      <c r="KE796" s="204"/>
      <c r="KF796" s="204"/>
      <c r="KG796" s="204"/>
      <c r="KH796" s="204"/>
      <c r="KI796" s="204"/>
      <c r="KJ796" s="204"/>
      <c r="KK796" s="204"/>
      <c r="KL796" s="204"/>
      <c r="KM796" s="204"/>
      <c r="KN796" s="204"/>
      <c r="KO796" s="204"/>
      <c r="KP796" s="204"/>
      <c r="KQ796" s="204"/>
      <c r="KR796" s="204"/>
      <c r="KS796" s="204"/>
      <c r="KT796" s="204"/>
      <c r="KU796" s="204"/>
      <c r="KV796" s="204"/>
      <c r="KW796" s="204"/>
      <c r="KX796" s="204"/>
      <c r="KY796" s="204"/>
      <c r="KZ796" s="204"/>
      <c r="LA796" s="204"/>
      <c r="LB796" s="204"/>
      <c r="LC796" s="204"/>
      <c r="LD796" s="204"/>
      <c r="LE796" s="204"/>
      <c r="LF796" s="204"/>
      <c r="LG796" s="204"/>
      <c r="LH796" s="204"/>
      <c r="LI796" s="204"/>
      <c r="LJ796" s="204"/>
      <c r="LK796" s="204"/>
      <c r="LL796" s="204"/>
      <c r="LM796" s="204"/>
      <c r="LN796" s="204"/>
      <c r="LO796" s="204"/>
      <c r="LP796" s="204"/>
      <c r="LQ796" s="204"/>
      <c r="LR796" s="204"/>
      <c r="LS796" s="204"/>
      <c r="LT796" s="204"/>
      <c r="LU796" s="204"/>
      <c r="LV796" s="204"/>
      <c r="LW796" s="204"/>
      <c r="LX796" s="204"/>
      <c r="LY796" s="204"/>
      <c r="LZ796" s="204"/>
      <c r="MA796" s="204"/>
      <c r="MB796" s="204"/>
      <c r="MC796" s="204"/>
      <c r="MD796" s="204"/>
      <c r="ME796" s="204"/>
      <c r="MF796" s="204"/>
      <c r="MG796" s="204"/>
      <c r="MH796" s="204"/>
      <c r="MI796" s="204"/>
      <c r="MJ796" s="204"/>
      <c r="MK796" s="204"/>
      <c r="ML796" s="204"/>
      <c r="MM796" s="204"/>
      <c r="MN796" s="204"/>
      <c r="MO796" s="204"/>
      <c r="MP796" s="204"/>
      <c r="MQ796" s="204"/>
      <c r="MR796" s="204"/>
      <c r="MS796" s="204"/>
      <c r="MT796" s="204"/>
      <c r="MU796" s="204"/>
      <c r="MV796" s="204"/>
      <c r="MW796" s="204"/>
      <c r="MX796" s="204"/>
      <c r="MY796" s="204"/>
      <c r="MZ796" s="204"/>
      <c r="NA796" s="204"/>
      <c r="NB796" s="204"/>
      <c r="NC796" s="204"/>
      <c r="ND796" s="204"/>
      <c r="NE796" s="204"/>
      <c r="NF796" s="204"/>
      <c r="NG796" s="204"/>
      <c r="NH796" s="204"/>
      <c r="NI796" s="204"/>
      <c r="NJ796" s="204"/>
      <c r="NK796" s="204"/>
      <c r="NL796" s="204"/>
      <c r="NM796" s="204"/>
      <c r="NN796" s="204"/>
      <c r="NO796" s="204"/>
      <c r="NP796" s="204"/>
      <c r="NQ796" s="204"/>
      <c r="NR796" s="204"/>
      <c r="NS796" s="204"/>
      <c r="NT796" s="204"/>
      <c r="NU796" s="204"/>
      <c r="NV796" s="204"/>
      <c r="NW796" s="204"/>
      <c r="NX796" s="204"/>
      <c r="NY796" s="204"/>
      <c r="NZ796" s="204"/>
      <c r="OA796" s="204"/>
      <c r="OB796" s="204"/>
      <c r="OC796" s="204"/>
      <c r="OD796" s="204"/>
      <c r="OE796" s="204"/>
      <c r="OF796" s="204"/>
      <c r="OG796" s="204"/>
      <c r="OH796" s="204"/>
      <c r="OI796" s="204"/>
      <c r="OJ796" s="204"/>
      <c r="OK796" s="204"/>
      <c r="OL796" s="204"/>
      <c r="OM796" s="204"/>
      <c r="ON796" s="205"/>
    </row>
    <row r="797" spans="94:404">
      <c r="CP797" s="204"/>
      <c r="CQ797" s="204"/>
      <c r="CR797" s="204"/>
      <c r="CS797" s="204"/>
      <c r="CT797" s="204"/>
      <c r="CU797" s="204"/>
      <c r="CV797" s="204"/>
      <c r="CW797" s="204"/>
      <c r="CX797" s="204"/>
      <c r="CY797" s="204"/>
      <c r="CZ797" s="204"/>
      <c r="DA797" s="204"/>
      <c r="DB797" s="204"/>
      <c r="DC797" s="204"/>
      <c r="DD797" s="204"/>
      <c r="DE797" s="204"/>
      <c r="DF797" s="204"/>
      <c r="DG797" s="204"/>
      <c r="DH797" s="204"/>
      <c r="DI797" s="204"/>
      <c r="DJ797" s="204"/>
      <c r="DK797" s="204"/>
      <c r="DL797" s="204"/>
      <c r="DM797" s="204"/>
      <c r="DN797" s="204"/>
      <c r="DO797" s="204"/>
      <c r="DP797" s="204"/>
      <c r="DQ797" s="204"/>
      <c r="DR797" s="204"/>
      <c r="DS797" s="204"/>
      <c r="DT797" s="204"/>
      <c r="DU797" s="204"/>
      <c r="DV797" s="204"/>
      <c r="DW797" s="204"/>
      <c r="DX797" s="204"/>
      <c r="DY797" s="204"/>
      <c r="DZ797" s="204"/>
      <c r="EA797" s="204"/>
      <c r="EB797" s="204"/>
      <c r="EC797" s="204"/>
      <c r="ED797" s="204"/>
      <c r="EE797" s="204"/>
      <c r="EF797" s="204"/>
      <c r="EG797" s="204"/>
      <c r="EH797" s="204"/>
      <c r="EI797" s="204"/>
      <c r="EJ797" s="204"/>
      <c r="EK797" s="204"/>
      <c r="EL797" s="204"/>
      <c r="EM797" s="204"/>
      <c r="EN797" s="204"/>
      <c r="EO797" s="204"/>
      <c r="EP797" s="204"/>
      <c r="EQ797" s="204"/>
      <c r="ER797" s="204"/>
      <c r="ES797" s="204"/>
      <c r="ET797" s="204"/>
      <c r="EU797" s="204"/>
      <c r="EV797" s="204"/>
      <c r="EW797" s="204"/>
      <c r="EX797" s="204"/>
      <c r="EY797" s="204"/>
      <c r="EZ797" s="204"/>
      <c r="FA797" s="204"/>
      <c r="FB797" s="204"/>
      <c r="FC797" s="204"/>
      <c r="FD797" s="204"/>
      <c r="FE797" s="204"/>
      <c r="FF797" s="204"/>
      <c r="FG797" s="204"/>
      <c r="FH797" s="204"/>
      <c r="FI797" s="204"/>
      <c r="FJ797" s="204"/>
      <c r="FK797" s="204"/>
      <c r="FL797" s="204"/>
      <c r="FM797" s="204"/>
      <c r="FN797" s="204"/>
      <c r="FO797" s="204"/>
      <c r="FP797" s="204"/>
      <c r="FQ797" s="204"/>
      <c r="FR797" s="204"/>
      <c r="FS797" s="204"/>
      <c r="FT797" s="204"/>
      <c r="FU797" s="204"/>
      <c r="FV797" s="204"/>
      <c r="FW797" s="204"/>
      <c r="FX797" s="204"/>
      <c r="FY797" s="204"/>
      <c r="FZ797" s="204"/>
      <c r="GA797" s="204"/>
      <c r="GB797" s="204"/>
      <c r="GC797" s="204"/>
      <c r="GD797" s="204"/>
      <c r="GE797" s="204"/>
      <c r="GF797" s="204"/>
      <c r="GG797" s="204"/>
      <c r="GH797" s="204"/>
      <c r="GI797" s="204"/>
      <c r="GJ797" s="204"/>
      <c r="GK797" s="204"/>
      <c r="GL797" s="204"/>
      <c r="GM797" s="204"/>
      <c r="GN797" s="204"/>
      <c r="GO797" s="204"/>
      <c r="GP797" s="204"/>
      <c r="GQ797" s="204"/>
      <c r="GR797" s="204"/>
      <c r="GS797" s="204"/>
      <c r="GT797" s="204"/>
      <c r="GU797" s="204"/>
      <c r="GV797" s="204"/>
      <c r="GW797" s="204"/>
      <c r="GX797" s="204"/>
      <c r="GY797" s="204"/>
      <c r="GZ797" s="204"/>
      <c r="HA797" s="204"/>
      <c r="HB797" s="204"/>
      <c r="HC797" s="204"/>
      <c r="HD797" s="204"/>
      <c r="HE797" s="204"/>
      <c r="HF797" s="204"/>
      <c r="HG797" s="204"/>
      <c r="HH797" s="204"/>
      <c r="HI797" s="204"/>
      <c r="HJ797" s="204"/>
      <c r="HK797" s="204"/>
      <c r="HL797" s="204"/>
      <c r="HM797" s="204"/>
      <c r="HN797" s="204"/>
      <c r="HO797" s="204"/>
      <c r="HP797" s="204"/>
      <c r="HQ797" s="204"/>
      <c r="HR797" s="204"/>
      <c r="HS797" s="204"/>
      <c r="HT797" s="204"/>
      <c r="HU797" s="204"/>
      <c r="HV797" s="204"/>
      <c r="HW797" s="204"/>
      <c r="HX797" s="204"/>
      <c r="HY797" s="204"/>
      <c r="HZ797" s="204"/>
      <c r="IA797" s="204"/>
      <c r="IB797" s="204"/>
      <c r="IC797" s="204"/>
      <c r="ID797" s="204"/>
      <c r="IE797" s="204"/>
      <c r="IF797" s="204"/>
      <c r="IG797" s="204"/>
      <c r="IH797" s="204"/>
      <c r="II797" s="204"/>
      <c r="IJ797" s="204"/>
      <c r="IK797" s="204"/>
      <c r="IL797" s="204"/>
      <c r="IM797" s="204"/>
      <c r="IN797" s="204"/>
      <c r="IO797" s="204"/>
      <c r="IP797" s="204"/>
      <c r="IQ797" s="204"/>
      <c r="IR797" s="204"/>
      <c r="IS797" s="204"/>
      <c r="IT797" s="204"/>
      <c r="IU797" s="204"/>
      <c r="IV797" s="204"/>
      <c r="IW797" s="204"/>
      <c r="IX797" s="204"/>
      <c r="IY797" s="204"/>
      <c r="IZ797" s="204"/>
      <c r="JA797" s="204"/>
      <c r="JB797" s="204"/>
      <c r="JC797" s="204"/>
      <c r="JD797" s="204"/>
      <c r="JE797" s="204"/>
      <c r="JF797" s="204"/>
      <c r="JG797" s="204"/>
      <c r="JH797" s="204"/>
      <c r="JI797" s="204"/>
      <c r="JJ797" s="204"/>
      <c r="JK797" s="204"/>
      <c r="JL797" s="204"/>
      <c r="JM797" s="204"/>
      <c r="JN797" s="204"/>
      <c r="JO797" s="204"/>
      <c r="JP797" s="204"/>
      <c r="JQ797" s="204"/>
      <c r="JR797" s="204"/>
      <c r="JS797" s="204"/>
      <c r="JT797" s="204"/>
      <c r="JU797" s="204"/>
      <c r="JV797" s="204"/>
      <c r="JW797" s="204"/>
      <c r="JX797" s="204"/>
      <c r="JY797" s="204"/>
      <c r="JZ797" s="204"/>
      <c r="KA797" s="204"/>
      <c r="KB797" s="204"/>
      <c r="KC797" s="204"/>
      <c r="KD797" s="204"/>
      <c r="KE797" s="204"/>
      <c r="KF797" s="204"/>
      <c r="KG797" s="204"/>
      <c r="KH797" s="204"/>
      <c r="KI797" s="204"/>
      <c r="KJ797" s="204"/>
      <c r="KK797" s="204"/>
      <c r="KL797" s="204"/>
      <c r="KM797" s="204"/>
      <c r="KN797" s="204"/>
      <c r="KO797" s="204"/>
      <c r="KP797" s="204"/>
      <c r="KQ797" s="204"/>
      <c r="KR797" s="204"/>
      <c r="KS797" s="204"/>
      <c r="KT797" s="204"/>
      <c r="KU797" s="204"/>
      <c r="KV797" s="204"/>
      <c r="KW797" s="204"/>
      <c r="KX797" s="204"/>
      <c r="KY797" s="204"/>
      <c r="KZ797" s="204"/>
      <c r="LA797" s="204"/>
      <c r="LB797" s="204"/>
      <c r="LC797" s="204"/>
      <c r="LD797" s="204"/>
      <c r="LE797" s="204"/>
      <c r="LF797" s="204"/>
      <c r="LG797" s="204"/>
      <c r="LH797" s="204"/>
      <c r="LI797" s="204"/>
      <c r="LJ797" s="204"/>
      <c r="LK797" s="204"/>
      <c r="LL797" s="204"/>
      <c r="LM797" s="204"/>
      <c r="LN797" s="204"/>
      <c r="LO797" s="204"/>
      <c r="LP797" s="204"/>
      <c r="LQ797" s="204"/>
      <c r="LR797" s="204"/>
      <c r="LS797" s="204"/>
      <c r="LT797" s="204"/>
      <c r="LU797" s="204"/>
      <c r="LV797" s="204"/>
      <c r="LW797" s="204"/>
      <c r="LX797" s="204"/>
      <c r="LY797" s="204"/>
      <c r="LZ797" s="204"/>
      <c r="MA797" s="204"/>
      <c r="MB797" s="204"/>
      <c r="MC797" s="204"/>
      <c r="MD797" s="204"/>
      <c r="ME797" s="204"/>
      <c r="MF797" s="204"/>
      <c r="MG797" s="204"/>
      <c r="MH797" s="204"/>
      <c r="MI797" s="204"/>
      <c r="MJ797" s="204"/>
      <c r="MK797" s="204"/>
      <c r="ML797" s="204"/>
      <c r="MM797" s="204"/>
      <c r="MN797" s="204"/>
      <c r="MO797" s="204"/>
      <c r="MP797" s="204"/>
      <c r="MQ797" s="204"/>
      <c r="MR797" s="204"/>
      <c r="MS797" s="204"/>
      <c r="MT797" s="204"/>
      <c r="MU797" s="204"/>
      <c r="MV797" s="204"/>
      <c r="MW797" s="204"/>
      <c r="MX797" s="204"/>
      <c r="MY797" s="204"/>
      <c r="MZ797" s="204"/>
      <c r="NA797" s="204"/>
      <c r="NB797" s="204"/>
      <c r="NC797" s="204"/>
      <c r="ND797" s="204"/>
      <c r="NE797" s="204"/>
      <c r="NF797" s="204"/>
      <c r="NG797" s="204"/>
      <c r="NH797" s="204"/>
      <c r="NI797" s="204"/>
      <c r="NJ797" s="204"/>
      <c r="NK797" s="204"/>
      <c r="NL797" s="204"/>
      <c r="NM797" s="204"/>
      <c r="NN797" s="204"/>
      <c r="NO797" s="204"/>
      <c r="NP797" s="204"/>
      <c r="NQ797" s="204"/>
      <c r="NR797" s="204"/>
      <c r="NS797" s="204"/>
      <c r="NT797" s="204"/>
      <c r="NU797" s="204"/>
      <c r="NV797" s="204"/>
      <c r="NW797" s="204"/>
      <c r="NX797" s="204"/>
      <c r="NY797" s="204"/>
      <c r="NZ797" s="204"/>
      <c r="OA797" s="204"/>
      <c r="OB797" s="204"/>
      <c r="OC797" s="204"/>
      <c r="OD797" s="204"/>
      <c r="OE797" s="204"/>
      <c r="OF797" s="204"/>
      <c r="OG797" s="204"/>
      <c r="OH797" s="204"/>
      <c r="OI797" s="204"/>
      <c r="OJ797" s="204"/>
      <c r="OK797" s="204"/>
      <c r="OL797" s="204"/>
      <c r="OM797" s="204"/>
      <c r="ON797" s="205"/>
    </row>
    <row r="798" spans="94:404">
      <c r="CP798" s="204"/>
      <c r="CQ798" s="204"/>
      <c r="CR798" s="204"/>
      <c r="CS798" s="204"/>
      <c r="CT798" s="204"/>
      <c r="CU798" s="204"/>
      <c r="CV798" s="204"/>
      <c r="CW798" s="204"/>
      <c r="CX798" s="204"/>
      <c r="CY798" s="204"/>
      <c r="CZ798" s="204"/>
      <c r="DA798" s="204"/>
      <c r="DB798" s="204"/>
      <c r="DC798" s="204"/>
      <c r="DD798" s="204"/>
      <c r="DE798" s="204"/>
      <c r="DF798" s="204"/>
      <c r="DG798" s="204"/>
      <c r="DH798" s="204"/>
      <c r="DI798" s="204"/>
      <c r="DJ798" s="204"/>
      <c r="DK798" s="204"/>
      <c r="DL798" s="204"/>
      <c r="DM798" s="204"/>
      <c r="DN798" s="204"/>
      <c r="DO798" s="204"/>
      <c r="DP798" s="204"/>
      <c r="DQ798" s="204"/>
      <c r="DR798" s="204"/>
      <c r="DS798" s="204"/>
      <c r="DT798" s="204"/>
      <c r="DU798" s="204"/>
      <c r="DV798" s="204"/>
      <c r="DW798" s="204"/>
      <c r="DX798" s="204"/>
      <c r="DY798" s="204"/>
      <c r="DZ798" s="204"/>
      <c r="EA798" s="204"/>
      <c r="EB798" s="204"/>
      <c r="EC798" s="204"/>
      <c r="ED798" s="204"/>
      <c r="EE798" s="204"/>
      <c r="EF798" s="204"/>
      <c r="EG798" s="204"/>
      <c r="EH798" s="204"/>
      <c r="EI798" s="204"/>
      <c r="EJ798" s="204"/>
      <c r="EK798" s="204"/>
      <c r="EL798" s="204"/>
      <c r="EM798" s="204"/>
      <c r="EN798" s="204"/>
      <c r="EO798" s="204"/>
      <c r="EP798" s="204"/>
      <c r="EQ798" s="204"/>
      <c r="ER798" s="204"/>
      <c r="ES798" s="204"/>
      <c r="ET798" s="204"/>
      <c r="EU798" s="204"/>
      <c r="EV798" s="204"/>
      <c r="EW798" s="204"/>
      <c r="EX798" s="204"/>
      <c r="EY798" s="204"/>
      <c r="EZ798" s="204"/>
      <c r="FA798" s="204"/>
      <c r="FB798" s="204"/>
      <c r="FC798" s="204"/>
      <c r="FD798" s="204"/>
      <c r="FE798" s="204"/>
      <c r="FF798" s="204"/>
      <c r="FG798" s="204"/>
      <c r="FH798" s="204"/>
      <c r="FI798" s="204"/>
      <c r="FJ798" s="204"/>
      <c r="FK798" s="204"/>
      <c r="FL798" s="204"/>
      <c r="FM798" s="204"/>
      <c r="FN798" s="204"/>
      <c r="FO798" s="204"/>
      <c r="FP798" s="204"/>
      <c r="FQ798" s="204"/>
      <c r="FR798" s="204"/>
      <c r="FS798" s="204"/>
      <c r="FT798" s="204"/>
      <c r="FU798" s="204"/>
      <c r="FV798" s="204"/>
      <c r="FW798" s="204"/>
      <c r="FX798" s="204"/>
      <c r="FY798" s="204"/>
      <c r="FZ798" s="204"/>
      <c r="GA798" s="204"/>
      <c r="GB798" s="204"/>
      <c r="GC798" s="204"/>
      <c r="GD798" s="204"/>
      <c r="GE798" s="204"/>
      <c r="GF798" s="204"/>
      <c r="GG798" s="204"/>
      <c r="GH798" s="204"/>
      <c r="GI798" s="204"/>
      <c r="GJ798" s="204"/>
      <c r="GK798" s="204"/>
      <c r="GL798" s="204"/>
      <c r="GM798" s="204"/>
      <c r="GN798" s="204"/>
      <c r="GO798" s="204"/>
      <c r="GP798" s="204"/>
      <c r="GQ798" s="204"/>
      <c r="GR798" s="204"/>
      <c r="GS798" s="204"/>
      <c r="GT798" s="204"/>
      <c r="GU798" s="204"/>
      <c r="GV798" s="204"/>
      <c r="GW798" s="204"/>
      <c r="GX798" s="204"/>
      <c r="GY798" s="204"/>
      <c r="GZ798" s="204"/>
      <c r="HA798" s="204"/>
      <c r="HB798" s="204"/>
      <c r="HC798" s="204"/>
      <c r="HD798" s="204"/>
      <c r="HE798" s="204"/>
      <c r="HF798" s="204"/>
      <c r="HG798" s="204"/>
      <c r="HH798" s="204"/>
      <c r="HI798" s="204"/>
      <c r="HJ798" s="204"/>
      <c r="HK798" s="204"/>
      <c r="HL798" s="204"/>
      <c r="HM798" s="204"/>
      <c r="HN798" s="204"/>
      <c r="HO798" s="204"/>
      <c r="HP798" s="204"/>
      <c r="HQ798" s="204"/>
      <c r="HR798" s="204"/>
      <c r="HS798" s="204"/>
      <c r="HT798" s="204"/>
      <c r="HU798" s="204"/>
      <c r="HV798" s="204"/>
      <c r="HW798" s="204"/>
      <c r="HX798" s="204"/>
      <c r="HY798" s="204"/>
      <c r="HZ798" s="204"/>
      <c r="IA798" s="204"/>
      <c r="IB798" s="204"/>
      <c r="IC798" s="204"/>
      <c r="ID798" s="204"/>
      <c r="IE798" s="204"/>
      <c r="IF798" s="204"/>
      <c r="IG798" s="204"/>
      <c r="IH798" s="204"/>
      <c r="II798" s="204"/>
      <c r="IJ798" s="204"/>
      <c r="IK798" s="204"/>
      <c r="IL798" s="204"/>
      <c r="IM798" s="204"/>
      <c r="IN798" s="204"/>
      <c r="IO798" s="204"/>
      <c r="IP798" s="204"/>
      <c r="IQ798" s="204"/>
      <c r="IR798" s="204"/>
      <c r="IS798" s="204"/>
      <c r="IT798" s="204"/>
      <c r="IU798" s="204"/>
      <c r="IV798" s="204"/>
      <c r="IW798" s="204"/>
      <c r="IX798" s="204"/>
      <c r="IY798" s="204"/>
      <c r="IZ798" s="204"/>
      <c r="JA798" s="204"/>
      <c r="JB798" s="204"/>
      <c r="JC798" s="204"/>
      <c r="JD798" s="204"/>
      <c r="JE798" s="204"/>
      <c r="JF798" s="204"/>
      <c r="JG798" s="204"/>
      <c r="JH798" s="204"/>
      <c r="JI798" s="204"/>
      <c r="JJ798" s="204"/>
      <c r="JK798" s="204"/>
      <c r="JL798" s="204"/>
      <c r="JM798" s="204"/>
      <c r="JN798" s="204"/>
      <c r="JO798" s="204"/>
      <c r="JP798" s="204"/>
      <c r="JQ798" s="204"/>
      <c r="JR798" s="204"/>
      <c r="JS798" s="204"/>
      <c r="JT798" s="204"/>
      <c r="JU798" s="204"/>
      <c r="JV798" s="204"/>
      <c r="JW798" s="204"/>
      <c r="JX798" s="204"/>
      <c r="JY798" s="204"/>
      <c r="JZ798" s="204"/>
      <c r="KA798" s="204"/>
      <c r="KB798" s="204"/>
      <c r="KC798" s="204"/>
      <c r="KD798" s="204"/>
      <c r="KE798" s="204"/>
      <c r="KF798" s="204"/>
      <c r="KG798" s="204"/>
      <c r="KH798" s="204"/>
      <c r="KI798" s="204"/>
      <c r="KJ798" s="204"/>
      <c r="KK798" s="204"/>
      <c r="KL798" s="204"/>
      <c r="KM798" s="204"/>
      <c r="KN798" s="204"/>
      <c r="KO798" s="204"/>
      <c r="KP798" s="204"/>
      <c r="KQ798" s="204"/>
      <c r="KR798" s="204"/>
      <c r="KS798" s="204"/>
      <c r="KT798" s="204"/>
      <c r="KU798" s="204"/>
      <c r="KV798" s="204"/>
      <c r="KW798" s="204"/>
      <c r="KX798" s="204"/>
      <c r="KY798" s="204"/>
      <c r="KZ798" s="204"/>
      <c r="LA798" s="204"/>
      <c r="LB798" s="204"/>
      <c r="LC798" s="204"/>
      <c r="LD798" s="204"/>
      <c r="LE798" s="204"/>
      <c r="LF798" s="204"/>
      <c r="LG798" s="204"/>
      <c r="LH798" s="204"/>
      <c r="LI798" s="204"/>
      <c r="LJ798" s="204"/>
      <c r="LK798" s="204"/>
      <c r="LL798" s="204"/>
      <c r="LM798" s="204"/>
      <c r="LN798" s="204"/>
      <c r="LO798" s="204"/>
      <c r="LP798" s="204"/>
      <c r="LQ798" s="204"/>
      <c r="LR798" s="204"/>
      <c r="LS798" s="204"/>
      <c r="LT798" s="204"/>
      <c r="LU798" s="204"/>
      <c r="LV798" s="204"/>
      <c r="LW798" s="204"/>
      <c r="LX798" s="204"/>
      <c r="LY798" s="204"/>
      <c r="LZ798" s="204"/>
      <c r="MA798" s="204"/>
      <c r="MB798" s="204"/>
      <c r="MC798" s="204"/>
      <c r="MD798" s="204"/>
      <c r="ME798" s="204"/>
      <c r="MF798" s="204"/>
      <c r="MG798" s="204"/>
      <c r="MH798" s="204"/>
      <c r="MI798" s="204"/>
      <c r="MJ798" s="204"/>
      <c r="MK798" s="204"/>
      <c r="ML798" s="204"/>
      <c r="MM798" s="204"/>
      <c r="MN798" s="204"/>
      <c r="MO798" s="204"/>
      <c r="MP798" s="204"/>
      <c r="MQ798" s="204"/>
      <c r="MR798" s="204"/>
      <c r="MS798" s="204"/>
      <c r="MT798" s="204"/>
      <c r="MU798" s="204"/>
      <c r="MV798" s="204"/>
      <c r="MW798" s="204"/>
      <c r="MX798" s="204"/>
      <c r="MY798" s="204"/>
      <c r="MZ798" s="204"/>
      <c r="NA798" s="204"/>
      <c r="NB798" s="204"/>
      <c r="NC798" s="204"/>
      <c r="ND798" s="204"/>
      <c r="NE798" s="204"/>
      <c r="NF798" s="204"/>
      <c r="NG798" s="204"/>
      <c r="NH798" s="204"/>
      <c r="NI798" s="204"/>
      <c r="NJ798" s="204"/>
      <c r="NK798" s="204"/>
      <c r="NL798" s="204"/>
      <c r="NM798" s="204"/>
      <c r="NN798" s="204"/>
      <c r="NO798" s="204"/>
      <c r="NP798" s="204"/>
      <c r="NQ798" s="204"/>
      <c r="NR798" s="204"/>
      <c r="NS798" s="204"/>
      <c r="NT798" s="204"/>
      <c r="NU798" s="204"/>
      <c r="NV798" s="204"/>
      <c r="NW798" s="204"/>
      <c r="NX798" s="204"/>
      <c r="NY798" s="204"/>
      <c r="NZ798" s="204"/>
      <c r="OA798" s="204"/>
      <c r="OB798" s="204"/>
      <c r="OC798" s="204"/>
      <c r="OD798" s="204"/>
      <c r="OE798" s="204"/>
      <c r="OF798" s="204"/>
      <c r="OG798" s="204"/>
      <c r="OH798" s="204"/>
      <c r="OI798" s="204"/>
      <c r="OJ798" s="204"/>
      <c r="OK798" s="204"/>
      <c r="OL798" s="204"/>
      <c r="OM798" s="204"/>
      <c r="ON798" s="205"/>
    </row>
    <row r="799" spans="94:404">
      <c r="CP799" s="204"/>
      <c r="CQ799" s="204"/>
      <c r="CR799" s="204"/>
      <c r="CS799" s="204"/>
      <c r="CT799" s="204"/>
      <c r="CU799" s="204"/>
      <c r="CV799" s="204"/>
      <c r="CW799" s="204"/>
      <c r="CX799" s="204"/>
      <c r="CY799" s="204"/>
      <c r="CZ799" s="204"/>
      <c r="DA799" s="204"/>
      <c r="DB799" s="204"/>
      <c r="DC799" s="204"/>
      <c r="DD799" s="204"/>
      <c r="DE799" s="204"/>
      <c r="DF799" s="204"/>
      <c r="DG799" s="204"/>
      <c r="DH799" s="204"/>
      <c r="DI799" s="204"/>
      <c r="DJ799" s="204"/>
      <c r="DK799" s="204"/>
      <c r="DL799" s="204"/>
      <c r="DM799" s="204"/>
      <c r="DN799" s="204"/>
      <c r="DO799" s="204"/>
      <c r="DP799" s="204"/>
      <c r="DQ799" s="204"/>
      <c r="DR799" s="204"/>
      <c r="DS799" s="204"/>
      <c r="DT799" s="204"/>
      <c r="DU799" s="204"/>
      <c r="DV799" s="204"/>
      <c r="DW799" s="204"/>
      <c r="DX799" s="204"/>
      <c r="DY799" s="204"/>
      <c r="DZ799" s="204"/>
      <c r="EA799" s="204"/>
      <c r="EB799" s="204"/>
      <c r="EC799" s="204"/>
      <c r="ED799" s="204"/>
      <c r="EE799" s="204"/>
      <c r="EF799" s="204"/>
      <c r="EG799" s="204"/>
      <c r="EH799" s="204"/>
      <c r="EI799" s="204"/>
      <c r="EJ799" s="204"/>
      <c r="EK799" s="204"/>
      <c r="EL799" s="204"/>
      <c r="EM799" s="204"/>
      <c r="EN799" s="204"/>
      <c r="EO799" s="204"/>
      <c r="EP799" s="204"/>
      <c r="EQ799" s="204"/>
      <c r="ER799" s="204"/>
      <c r="ES799" s="204"/>
      <c r="ET799" s="204"/>
      <c r="EU799" s="204"/>
      <c r="EV799" s="204"/>
      <c r="EW799" s="204"/>
      <c r="EX799" s="204"/>
      <c r="EY799" s="204"/>
      <c r="EZ799" s="204"/>
      <c r="FA799" s="204"/>
      <c r="FB799" s="204"/>
      <c r="FC799" s="204"/>
      <c r="FD799" s="204"/>
      <c r="FE799" s="204"/>
      <c r="FF799" s="204"/>
      <c r="FG799" s="204"/>
      <c r="FH799" s="204"/>
      <c r="FI799" s="204"/>
      <c r="FJ799" s="204"/>
      <c r="FK799" s="204"/>
      <c r="FL799" s="204"/>
      <c r="FM799" s="204"/>
      <c r="FN799" s="204"/>
      <c r="FO799" s="204"/>
      <c r="FP799" s="204"/>
      <c r="FQ799" s="204"/>
      <c r="FR799" s="204"/>
      <c r="FS799" s="204"/>
      <c r="FT799" s="204"/>
      <c r="FU799" s="204"/>
      <c r="FV799" s="204"/>
      <c r="FW799" s="204"/>
      <c r="FX799" s="204"/>
      <c r="FY799" s="204"/>
      <c r="FZ799" s="204"/>
      <c r="GA799" s="204"/>
      <c r="GB799" s="204"/>
      <c r="GC799" s="204"/>
      <c r="GD799" s="204"/>
      <c r="GE799" s="204"/>
      <c r="GF799" s="204"/>
      <c r="GG799" s="204"/>
      <c r="GH799" s="204"/>
      <c r="GI799" s="204"/>
      <c r="GJ799" s="204"/>
      <c r="GK799" s="204"/>
      <c r="GL799" s="204"/>
      <c r="GM799" s="204"/>
      <c r="GN799" s="204"/>
      <c r="GO799" s="204"/>
      <c r="GP799" s="204"/>
      <c r="GQ799" s="204"/>
      <c r="GR799" s="204"/>
      <c r="GS799" s="204"/>
      <c r="GT799" s="204"/>
      <c r="GU799" s="204"/>
      <c r="GV799" s="204"/>
      <c r="GW799" s="204"/>
      <c r="GX799" s="204"/>
      <c r="GY799" s="204"/>
      <c r="GZ799" s="204"/>
      <c r="HA799" s="204"/>
      <c r="HB799" s="204"/>
      <c r="HC799" s="204"/>
      <c r="HD799" s="204"/>
      <c r="HE799" s="204"/>
      <c r="HF799" s="204"/>
      <c r="HG799" s="204"/>
      <c r="HH799" s="204"/>
      <c r="HI799" s="204"/>
      <c r="HJ799" s="204"/>
      <c r="HK799" s="204"/>
      <c r="HL799" s="204"/>
      <c r="HM799" s="204"/>
      <c r="HN799" s="204"/>
      <c r="HO799" s="204"/>
      <c r="HP799" s="204"/>
      <c r="HQ799" s="204"/>
      <c r="HR799" s="204"/>
      <c r="HS799" s="204"/>
      <c r="HT799" s="204"/>
      <c r="HU799" s="204"/>
      <c r="HV799" s="204"/>
      <c r="HW799" s="204"/>
      <c r="HX799" s="204"/>
      <c r="HY799" s="204"/>
      <c r="HZ799" s="204"/>
      <c r="IA799" s="204"/>
      <c r="IB799" s="204"/>
      <c r="IC799" s="204"/>
      <c r="ID799" s="204"/>
      <c r="IE799" s="204"/>
      <c r="IF799" s="204"/>
      <c r="IG799" s="204"/>
      <c r="IH799" s="204"/>
      <c r="II799" s="204"/>
      <c r="IJ799" s="204"/>
      <c r="IK799" s="204"/>
      <c r="IL799" s="204"/>
      <c r="IM799" s="204"/>
      <c r="IN799" s="204"/>
      <c r="IO799" s="204"/>
      <c r="IP799" s="204"/>
      <c r="IQ799" s="204"/>
      <c r="IR799" s="204"/>
      <c r="IS799" s="204"/>
      <c r="IT799" s="204"/>
      <c r="IU799" s="204"/>
      <c r="IV799" s="204"/>
      <c r="IW799" s="204"/>
      <c r="IX799" s="204"/>
      <c r="IY799" s="204"/>
      <c r="IZ799" s="204"/>
      <c r="JA799" s="204"/>
      <c r="JB799" s="204"/>
      <c r="JC799" s="204"/>
      <c r="JD799" s="204"/>
      <c r="JE799" s="204"/>
      <c r="JF799" s="204"/>
      <c r="JG799" s="204"/>
      <c r="JH799" s="204"/>
      <c r="JI799" s="204"/>
      <c r="JJ799" s="204"/>
      <c r="JK799" s="204"/>
      <c r="JL799" s="204"/>
      <c r="JM799" s="204"/>
      <c r="JN799" s="204"/>
      <c r="JO799" s="204"/>
      <c r="JP799" s="204"/>
      <c r="JQ799" s="204"/>
      <c r="JR799" s="204"/>
      <c r="JS799" s="204"/>
      <c r="JT799" s="204"/>
      <c r="JU799" s="204"/>
      <c r="JV799" s="204"/>
      <c r="JW799" s="204"/>
      <c r="JX799" s="204"/>
      <c r="JY799" s="204"/>
      <c r="JZ799" s="204"/>
      <c r="KA799" s="204"/>
      <c r="KB799" s="204"/>
      <c r="KC799" s="204"/>
      <c r="KD799" s="204"/>
      <c r="KE799" s="204"/>
      <c r="KF799" s="204"/>
      <c r="KG799" s="204"/>
      <c r="KH799" s="204"/>
      <c r="KI799" s="204"/>
      <c r="KJ799" s="204"/>
      <c r="KK799" s="204"/>
      <c r="KL799" s="204"/>
      <c r="KM799" s="204"/>
      <c r="KN799" s="204"/>
      <c r="KO799" s="204"/>
      <c r="KP799" s="204"/>
      <c r="KQ799" s="204"/>
      <c r="KR799" s="204"/>
      <c r="KS799" s="204"/>
      <c r="KT799" s="204"/>
      <c r="KU799" s="204"/>
      <c r="KV799" s="204"/>
      <c r="KW799" s="204"/>
      <c r="KX799" s="204"/>
      <c r="KY799" s="204"/>
      <c r="KZ799" s="204"/>
      <c r="LA799" s="204"/>
      <c r="LB799" s="204"/>
      <c r="LC799" s="204"/>
      <c r="LD799" s="204"/>
      <c r="LE799" s="204"/>
      <c r="LF799" s="204"/>
      <c r="LG799" s="204"/>
      <c r="LH799" s="204"/>
      <c r="LI799" s="204"/>
      <c r="LJ799" s="204"/>
      <c r="LK799" s="204"/>
      <c r="LL799" s="204"/>
      <c r="LM799" s="204"/>
      <c r="LN799" s="204"/>
      <c r="LO799" s="204"/>
      <c r="LP799" s="204"/>
      <c r="LQ799" s="204"/>
      <c r="LR799" s="204"/>
      <c r="LS799" s="204"/>
      <c r="LT799" s="204"/>
      <c r="LU799" s="204"/>
      <c r="LV799" s="204"/>
      <c r="LW799" s="204"/>
      <c r="LX799" s="204"/>
      <c r="LY799" s="204"/>
      <c r="LZ799" s="204"/>
      <c r="MA799" s="204"/>
      <c r="MB799" s="204"/>
      <c r="MC799" s="204"/>
      <c r="MD799" s="204"/>
      <c r="ME799" s="204"/>
      <c r="MF799" s="204"/>
      <c r="MG799" s="204"/>
      <c r="MH799" s="204"/>
      <c r="MI799" s="204"/>
      <c r="MJ799" s="204"/>
      <c r="MK799" s="204"/>
      <c r="ML799" s="204"/>
      <c r="MM799" s="204"/>
      <c r="MN799" s="204"/>
      <c r="MO799" s="204"/>
      <c r="MP799" s="204"/>
      <c r="MQ799" s="204"/>
      <c r="MR799" s="204"/>
      <c r="MS799" s="204"/>
      <c r="MT799" s="204"/>
      <c r="MU799" s="204"/>
      <c r="MV799" s="204"/>
      <c r="MW799" s="204"/>
      <c r="MX799" s="204"/>
      <c r="MY799" s="204"/>
      <c r="MZ799" s="204"/>
      <c r="NA799" s="204"/>
      <c r="NB799" s="204"/>
      <c r="NC799" s="204"/>
      <c r="ND799" s="204"/>
      <c r="NE799" s="204"/>
      <c r="NF799" s="204"/>
      <c r="NG799" s="204"/>
      <c r="NH799" s="204"/>
      <c r="NI799" s="204"/>
      <c r="NJ799" s="204"/>
      <c r="NK799" s="204"/>
      <c r="NL799" s="204"/>
      <c r="NM799" s="204"/>
      <c r="NN799" s="204"/>
      <c r="NO799" s="204"/>
      <c r="NP799" s="204"/>
      <c r="NQ799" s="204"/>
      <c r="NR799" s="204"/>
      <c r="NS799" s="204"/>
      <c r="NT799" s="204"/>
      <c r="NU799" s="204"/>
      <c r="NV799" s="204"/>
      <c r="NW799" s="204"/>
      <c r="NX799" s="204"/>
      <c r="NY799" s="204"/>
      <c r="NZ799" s="204"/>
      <c r="OA799" s="204"/>
      <c r="OB799" s="204"/>
      <c r="OC799" s="204"/>
      <c r="OD799" s="204"/>
      <c r="OE799" s="204"/>
      <c r="OF799" s="204"/>
      <c r="OG799" s="204"/>
      <c r="OH799" s="204"/>
      <c r="OI799" s="204"/>
      <c r="OJ799" s="204"/>
      <c r="OK799" s="204"/>
      <c r="OL799" s="204"/>
      <c r="OM799" s="204"/>
      <c r="ON799" s="205"/>
    </row>
    <row r="800" spans="94:404">
      <c r="CP800" s="204"/>
      <c r="CQ800" s="204"/>
      <c r="CR800" s="204"/>
      <c r="CS800" s="204"/>
      <c r="CT800" s="204"/>
      <c r="CU800" s="204"/>
      <c r="CV800" s="204"/>
      <c r="CW800" s="204"/>
      <c r="CX800" s="204"/>
      <c r="CY800" s="204"/>
      <c r="CZ800" s="204"/>
      <c r="DA800" s="204"/>
      <c r="DB800" s="204"/>
      <c r="DC800" s="204"/>
      <c r="DD800" s="204"/>
      <c r="DE800" s="204"/>
      <c r="DF800" s="204"/>
      <c r="DG800" s="204"/>
      <c r="DH800" s="204"/>
      <c r="DI800" s="204"/>
      <c r="DJ800" s="204"/>
      <c r="DK800" s="204"/>
      <c r="DL800" s="204"/>
      <c r="DM800" s="204"/>
      <c r="DN800" s="204"/>
      <c r="DO800" s="204"/>
      <c r="DP800" s="204"/>
      <c r="DQ800" s="204"/>
      <c r="DR800" s="204"/>
      <c r="DS800" s="204"/>
      <c r="DT800" s="204"/>
      <c r="DU800" s="204"/>
      <c r="DV800" s="204"/>
      <c r="DW800" s="204"/>
      <c r="DX800" s="204"/>
      <c r="DY800" s="204"/>
      <c r="DZ800" s="204"/>
      <c r="EA800" s="204"/>
      <c r="EB800" s="204"/>
      <c r="EC800" s="204"/>
      <c r="ED800" s="204"/>
      <c r="EE800" s="204"/>
      <c r="EF800" s="204"/>
      <c r="EG800" s="204"/>
      <c r="EH800" s="204"/>
      <c r="EI800" s="204"/>
      <c r="EJ800" s="204"/>
      <c r="EK800" s="204"/>
      <c r="EL800" s="204"/>
      <c r="EM800" s="204"/>
      <c r="EN800" s="204"/>
      <c r="EO800" s="204"/>
      <c r="EP800" s="204"/>
      <c r="EQ800" s="204"/>
      <c r="ER800" s="204"/>
      <c r="ES800" s="204"/>
      <c r="ET800" s="204"/>
      <c r="EU800" s="204"/>
      <c r="EV800" s="204"/>
      <c r="EW800" s="204"/>
      <c r="EX800" s="204"/>
      <c r="EY800" s="204"/>
      <c r="EZ800" s="204"/>
      <c r="FA800" s="204"/>
      <c r="FB800" s="204"/>
      <c r="FC800" s="204"/>
      <c r="FD800" s="204"/>
      <c r="FE800" s="204"/>
      <c r="FF800" s="204"/>
      <c r="FG800" s="204"/>
      <c r="FH800" s="204"/>
      <c r="FI800" s="204"/>
      <c r="FJ800" s="204"/>
      <c r="FK800" s="204"/>
      <c r="FL800" s="204"/>
      <c r="FM800" s="204"/>
      <c r="FN800" s="204"/>
      <c r="FO800" s="204"/>
      <c r="FP800" s="204"/>
      <c r="FQ800" s="204"/>
      <c r="FR800" s="204"/>
      <c r="FS800" s="204"/>
      <c r="FT800" s="204"/>
      <c r="FU800" s="204"/>
      <c r="FV800" s="204"/>
      <c r="FW800" s="204"/>
      <c r="FX800" s="204"/>
      <c r="FY800" s="204"/>
      <c r="FZ800" s="204"/>
      <c r="GA800" s="204"/>
      <c r="GB800" s="204"/>
      <c r="GC800" s="204"/>
      <c r="GD800" s="204"/>
      <c r="GE800" s="204"/>
      <c r="GF800" s="204"/>
      <c r="GG800" s="204"/>
      <c r="GH800" s="204"/>
      <c r="GI800" s="204"/>
      <c r="GJ800" s="204"/>
      <c r="GK800" s="204"/>
      <c r="GL800" s="204"/>
      <c r="GM800" s="204"/>
      <c r="GN800" s="204"/>
      <c r="GO800" s="204"/>
      <c r="GP800" s="204"/>
      <c r="GQ800" s="204"/>
      <c r="GR800" s="204"/>
      <c r="GS800" s="204"/>
      <c r="GT800" s="204"/>
      <c r="GU800" s="204"/>
      <c r="GV800" s="204"/>
      <c r="GW800" s="204"/>
      <c r="GX800" s="204"/>
      <c r="GY800" s="204"/>
      <c r="GZ800" s="204"/>
      <c r="HA800" s="204"/>
      <c r="HB800" s="204"/>
      <c r="HC800" s="204"/>
      <c r="HD800" s="204"/>
      <c r="HE800" s="204"/>
      <c r="HF800" s="204"/>
      <c r="HG800" s="204"/>
      <c r="HH800" s="204"/>
      <c r="HI800" s="204"/>
      <c r="HJ800" s="204"/>
      <c r="HK800" s="204"/>
      <c r="HL800" s="204"/>
      <c r="HM800" s="204"/>
      <c r="HN800" s="204"/>
      <c r="HO800" s="204"/>
      <c r="HP800" s="204"/>
      <c r="HQ800" s="204"/>
      <c r="HR800" s="204"/>
      <c r="HS800" s="204"/>
      <c r="HT800" s="204"/>
      <c r="HU800" s="204"/>
      <c r="HV800" s="204"/>
      <c r="HW800" s="204"/>
      <c r="HX800" s="204"/>
      <c r="HY800" s="204"/>
      <c r="HZ800" s="204"/>
      <c r="IA800" s="204"/>
      <c r="IB800" s="204"/>
      <c r="IC800" s="204"/>
      <c r="ID800" s="204"/>
      <c r="IE800" s="204"/>
      <c r="IF800" s="204"/>
      <c r="IG800" s="204"/>
      <c r="IH800" s="204"/>
      <c r="II800" s="204"/>
      <c r="IJ800" s="204"/>
      <c r="IK800" s="204"/>
      <c r="IL800" s="204"/>
      <c r="IM800" s="204"/>
      <c r="IN800" s="204"/>
      <c r="IO800" s="204"/>
      <c r="IP800" s="204"/>
      <c r="IQ800" s="204"/>
      <c r="IR800" s="204"/>
      <c r="IS800" s="204"/>
      <c r="IT800" s="204"/>
      <c r="IU800" s="204"/>
      <c r="IV800" s="204"/>
      <c r="IW800" s="204"/>
      <c r="IX800" s="204"/>
      <c r="IY800" s="204"/>
      <c r="IZ800" s="204"/>
      <c r="JA800" s="204"/>
      <c r="JB800" s="204"/>
      <c r="JC800" s="204"/>
      <c r="JD800" s="204"/>
      <c r="JE800" s="204"/>
      <c r="JF800" s="204"/>
      <c r="JG800" s="204"/>
      <c r="JH800" s="204"/>
      <c r="JI800" s="204"/>
      <c r="JJ800" s="204"/>
      <c r="JK800" s="204"/>
      <c r="JL800" s="204"/>
      <c r="JM800" s="204"/>
      <c r="JN800" s="204"/>
      <c r="JO800" s="204"/>
      <c r="JP800" s="204"/>
      <c r="JQ800" s="204"/>
      <c r="JR800" s="204"/>
      <c r="JS800" s="204"/>
      <c r="JT800" s="204"/>
      <c r="JU800" s="204"/>
      <c r="JV800" s="204"/>
      <c r="JW800" s="204"/>
      <c r="JX800" s="204"/>
      <c r="JY800" s="204"/>
      <c r="JZ800" s="204"/>
      <c r="KA800" s="204"/>
      <c r="KB800" s="204"/>
      <c r="KC800" s="204"/>
      <c r="KD800" s="204"/>
      <c r="KE800" s="204"/>
      <c r="KF800" s="204"/>
      <c r="KG800" s="204"/>
      <c r="KH800" s="204"/>
      <c r="KI800" s="204"/>
      <c r="KJ800" s="204"/>
      <c r="KK800" s="204"/>
      <c r="KL800" s="204"/>
      <c r="KM800" s="204"/>
      <c r="KN800" s="204"/>
      <c r="KO800" s="204"/>
      <c r="KP800" s="204"/>
      <c r="KQ800" s="204"/>
      <c r="KR800" s="204"/>
      <c r="KS800" s="204"/>
      <c r="KT800" s="204"/>
      <c r="KU800" s="204"/>
      <c r="KV800" s="204"/>
      <c r="KW800" s="204"/>
      <c r="KX800" s="204"/>
      <c r="KY800" s="204"/>
      <c r="KZ800" s="204"/>
      <c r="LA800" s="204"/>
      <c r="LB800" s="204"/>
      <c r="LC800" s="204"/>
      <c r="LD800" s="204"/>
      <c r="LE800" s="204"/>
      <c r="LF800" s="204"/>
      <c r="LG800" s="204"/>
      <c r="LH800" s="204"/>
      <c r="LI800" s="204"/>
      <c r="LJ800" s="204"/>
      <c r="LK800" s="204"/>
      <c r="LL800" s="204"/>
      <c r="LM800" s="204"/>
      <c r="LN800" s="204"/>
      <c r="LO800" s="204"/>
      <c r="LP800" s="204"/>
      <c r="LQ800" s="204"/>
      <c r="LR800" s="204"/>
      <c r="LS800" s="204"/>
      <c r="LT800" s="204"/>
      <c r="LU800" s="204"/>
      <c r="LV800" s="204"/>
      <c r="LW800" s="204"/>
      <c r="LX800" s="204"/>
      <c r="LY800" s="204"/>
      <c r="LZ800" s="204"/>
      <c r="MA800" s="204"/>
      <c r="MB800" s="204"/>
      <c r="MC800" s="204"/>
      <c r="MD800" s="204"/>
      <c r="ME800" s="204"/>
      <c r="MF800" s="204"/>
      <c r="MG800" s="204"/>
      <c r="MH800" s="204"/>
      <c r="MI800" s="204"/>
      <c r="MJ800" s="204"/>
      <c r="MK800" s="204"/>
      <c r="ML800" s="204"/>
      <c r="MM800" s="204"/>
      <c r="MN800" s="204"/>
      <c r="MO800" s="204"/>
      <c r="MP800" s="204"/>
      <c r="MQ800" s="204"/>
      <c r="MR800" s="204"/>
      <c r="MS800" s="204"/>
      <c r="MT800" s="204"/>
      <c r="MU800" s="204"/>
      <c r="MV800" s="204"/>
      <c r="MW800" s="204"/>
      <c r="MX800" s="204"/>
      <c r="MY800" s="204"/>
      <c r="MZ800" s="204"/>
      <c r="NA800" s="204"/>
      <c r="NB800" s="204"/>
      <c r="NC800" s="204"/>
      <c r="ND800" s="204"/>
      <c r="NE800" s="204"/>
      <c r="NF800" s="204"/>
      <c r="NG800" s="204"/>
      <c r="NH800" s="204"/>
      <c r="NI800" s="204"/>
      <c r="NJ800" s="204"/>
      <c r="NK800" s="204"/>
      <c r="NL800" s="204"/>
      <c r="NM800" s="204"/>
      <c r="NN800" s="204"/>
      <c r="NO800" s="204"/>
      <c r="NP800" s="204"/>
      <c r="NQ800" s="204"/>
      <c r="NR800" s="204"/>
      <c r="NS800" s="204"/>
      <c r="NT800" s="204"/>
      <c r="NU800" s="204"/>
      <c r="NV800" s="204"/>
      <c r="NW800" s="204"/>
      <c r="NX800" s="204"/>
      <c r="NY800" s="204"/>
      <c r="NZ800" s="204"/>
      <c r="OA800" s="204"/>
      <c r="OB800" s="204"/>
      <c r="OC800" s="204"/>
      <c r="OD800" s="204"/>
      <c r="OE800" s="204"/>
      <c r="OF800" s="204"/>
      <c r="OG800" s="204"/>
      <c r="OH800" s="204"/>
      <c r="OI800" s="204"/>
      <c r="OJ800" s="204"/>
      <c r="OK800" s="204"/>
      <c r="OL800" s="204"/>
      <c r="OM800" s="204"/>
      <c r="ON800" s="205"/>
    </row>
    <row r="801" spans="94:404">
      <c r="CP801" s="204"/>
      <c r="CQ801" s="204"/>
      <c r="CR801" s="204"/>
      <c r="CS801" s="204"/>
      <c r="CT801" s="204"/>
      <c r="CU801" s="204"/>
      <c r="CV801" s="204"/>
      <c r="CW801" s="204"/>
      <c r="CX801" s="204"/>
      <c r="CY801" s="204"/>
      <c r="CZ801" s="204"/>
      <c r="DA801" s="204"/>
      <c r="DB801" s="204"/>
      <c r="DC801" s="204"/>
      <c r="DD801" s="204"/>
      <c r="DE801" s="204"/>
      <c r="DF801" s="204"/>
      <c r="DG801" s="204"/>
      <c r="DH801" s="204"/>
      <c r="DI801" s="204"/>
      <c r="DJ801" s="204"/>
      <c r="DK801" s="204"/>
      <c r="DL801" s="204"/>
      <c r="DM801" s="204"/>
      <c r="DN801" s="204"/>
      <c r="DO801" s="204"/>
      <c r="DP801" s="204"/>
      <c r="DQ801" s="204"/>
      <c r="DR801" s="204"/>
      <c r="DS801" s="204"/>
      <c r="DT801" s="204"/>
      <c r="DU801" s="204"/>
      <c r="DV801" s="204"/>
      <c r="DW801" s="204"/>
      <c r="DX801" s="204"/>
      <c r="DY801" s="204"/>
      <c r="DZ801" s="204"/>
      <c r="EA801" s="204"/>
      <c r="EB801" s="204"/>
      <c r="EC801" s="204"/>
      <c r="ED801" s="204"/>
      <c r="EE801" s="204"/>
      <c r="EF801" s="204"/>
      <c r="EG801" s="204"/>
      <c r="EH801" s="204"/>
      <c r="EI801" s="204"/>
      <c r="EJ801" s="204"/>
      <c r="EK801" s="204"/>
      <c r="EL801" s="204"/>
      <c r="EM801" s="204"/>
      <c r="EN801" s="204"/>
      <c r="EO801" s="204"/>
      <c r="EP801" s="204"/>
      <c r="EQ801" s="204"/>
      <c r="ER801" s="204"/>
      <c r="ES801" s="204"/>
      <c r="ET801" s="204"/>
      <c r="EU801" s="204"/>
      <c r="EV801" s="204"/>
      <c r="EW801" s="204"/>
      <c r="EX801" s="204"/>
      <c r="EY801" s="204"/>
      <c r="EZ801" s="204"/>
      <c r="FA801" s="204"/>
      <c r="FB801" s="204"/>
      <c r="FC801" s="204"/>
      <c r="FD801" s="204"/>
      <c r="FE801" s="204"/>
      <c r="FF801" s="204"/>
      <c r="FG801" s="204"/>
      <c r="FH801" s="204"/>
      <c r="FI801" s="204"/>
      <c r="FJ801" s="204"/>
      <c r="FK801" s="204"/>
      <c r="FL801" s="204"/>
      <c r="FM801" s="204"/>
      <c r="FN801" s="204"/>
      <c r="FO801" s="204"/>
      <c r="FP801" s="204"/>
      <c r="FQ801" s="204"/>
      <c r="FR801" s="204"/>
      <c r="FS801" s="204"/>
      <c r="FT801" s="204"/>
      <c r="FU801" s="204"/>
      <c r="FV801" s="204"/>
      <c r="FW801" s="204"/>
      <c r="FX801" s="204"/>
      <c r="FY801" s="204"/>
      <c r="FZ801" s="204"/>
      <c r="GA801" s="204"/>
      <c r="GB801" s="204"/>
      <c r="GC801" s="204"/>
      <c r="GD801" s="204"/>
      <c r="GE801" s="204"/>
      <c r="GF801" s="204"/>
      <c r="GG801" s="204"/>
      <c r="GH801" s="204"/>
      <c r="GI801" s="204"/>
      <c r="GJ801" s="204"/>
      <c r="GK801" s="204"/>
      <c r="GL801" s="204"/>
      <c r="GM801" s="204"/>
      <c r="GN801" s="204"/>
      <c r="GO801" s="204"/>
      <c r="GP801" s="204"/>
      <c r="GQ801" s="204"/>
      <c r="GR801" s="204"/>
      <c r="GS801" s="204"/>
      <c r="GT801" s="204"/>
      <c r="GU801" s="204"/>
      <c r="GV801" s="204"/>
      <c r="GW801" s="204"/>
      <c r="GX801" s="204"/>
      <c r="GY801" s="204"/>
      <c r="GZ801" s="204"/>
      <c r="HA801" s="204"/>
      <c r="HB801" s="204"/>
      <c r="HC801" s="204"/>
      <c r="HD801" s="204"/>
      <c r="HE801" s="204"/>
      <c r="HF801" s="204"/>
      <c r="HG801" s="204"/>
      <c r="HH801" s="204"/>
      <c r="HI801" s="204"/>
      <c r="HJ801" s="204"/>
      <c r="HK801" s="204"/>
      <c r="HL801" s="204"/>
      <c r="HM801" s="204"/>
      <c r="HN801" s="204"/>
      <c r="HO801" s="204"/>
      <c r="HP801" s="204"/>
      <c r="HQ801" s="204"/>
      <c r="HR801" s="204"/>
      <c r="HS801" s="204"/>
      <c r="HT801" s="204"/>
      <c r="HU801" s="204"/>
      <c r="HV801" s="204"/>
      <c r="HW801" s="204"/>
      <c r="HX801" s="204"/>
      <c r="HY801" s="204"/>
      <c r="HZ801" s="204"/>
      <c r="IA801" s="204"/>
      <c r="IB801" s="204"/>
      <c r="IC801" s="204"/>
      <c r="ID801" s="204"/>
      <c r="IE801" s="204"/>
      <c r="IF801" s="204"/>
      <c r="IG801" s="204"/>
      <c r="IH801" s="204"/>
      <c r="II801" s="204"/>
      <c r="IJ801" s="204"/>
      <c r="IK801" s="204"/>
      <c r="IL801" s="204"/>
      <c r="IM801" s="204"/>
      <c r="IN801" s="204"/>
      <c r="IO801" s="204"/>
      <c r="IP801" s="204"/>
      <c r="IQ801" s="204"/>
      <c r="IR801" s="204"/>
      <c r="IS801" s="204"/>
      <c r="IT801" s="204"/>
      <c r="IU801" s="204"/>
      <c r="IV801" s="204"/>
      <c r="IW801" s="204"/>
      <c r="IX801" s="204"/>
      <c r="IY801" s="204"/>
      <c r="IZ801" s="204"/>
      <c r="JA801" s="204"/>
      <c r="JB801" s="204"/>
      <c r="JC801" s="204"/>
      <c r="JD801" s="204"/>
      <c r="JE801" s="204"/>
      <c r="JF801" s="204"/>
      <c r="JG801" s="204"/>
      <c r="JH801" s="204"/>
      <c r="JI801" s="204"/>
      <c r="JJ801" s="204"/>
      <c r="JK801" s="204"/>
      <c r="JL801" s="204"/>
      <c r="JM801" s="204"/>
      <c r="JN801" s="204"/>
      <c r="JO801" s="204"/>
      <c r="JP801" s="204"/>
      <c r="JQ801" s="204"/>
      <c r="JR801" s="204"/>
      <c r="JS801" s="204"/>
      <c r="JT801" s="204"/>
      <c r="JU801" s="204"/>
      <c r="JV801" s="204"/>
      <c r="JW801" s="204"/>
      <c r="JX801" s="204"/>
      <c r="JY801" s="204"/>
      <c r="JZ801" s="204"/>
      <c r="KA801" s="204"/>
      <c r="KB801" s="204"/>
      <c r="KC801" s="204"/>
      <c r="KD801" s="204"/>
      <c r="KE801" s="204"/>
      <c r="KF801" s="204"/>
      <c r="KG801" s="204"/>
      <c r="KH801" s="204"/>
      <c r="KI801" s="204"/>
      <c r="KJ801" s="204"/>
      <c r="KK801" s="204"/>
      <c r="KL801" s="204"/>
      <c r="KM801" s="204"/>
      <c r="KN801" s="204"/>
      <c r="KO801" s="204"/>
      <c r="KP801" s="204"/>
      <c r="KQ801" s="204"/>
      <c r="KR801" s="204"/>
      <c r="KS801" s="204"/>
      <c r="KT801" s="204"/>
      <c r="KU801" s="204"/>
      <c r="KV801" s="204"/>
      <c r="KW801" s="204"/>
      <c r="KX801" s="204"/>
      <c r="KY801" s="204"/>
      <c r="KZ801" s="204"/>
      <c r="LA801" s="204"/>
      <c r="LB801" s="204"/>
      <c r="LC801" s="204"/>
      <c r="LD801" s="204"/>
      <c r="LE801" s="204"/>
      <c r="LF801" s="204"/>
      <c r="LG801" s="204"/>
      <c r="LH801" s="204"/>
      <c r="LI801" s="204"/>
      <c r="LJ801" s="204"/>
      <c r="LK801" s="204"/>
      <c r="LL801" s="204"/>
      <c r="LM801" s="204"/>
      <c r="LN801" s="204"/>
      <c r="LO801" s="204"/>
      <c r="LP801" s="204"/>
      <c r="LQ801" s="204"/>
      <c r="LR801" s="204"/>
      <c r="LS801" s="204"/>
      <c r="LT801" s="204"/>
      <c r="LU801" s="204"/>
      <c r="LV801" s="204"/>
      <c r="LW801" s="204"/>
      <c r="LX801" s="204"/>
      <c r="LY801" s="204"/>
      <c r="LZ801" s="204"/>
      <c r="MA801" s="204"/>
      <c r="MB801" s="204"/>
      <c r="MC801" s="204"/>
      <c r="MD801" s="204"/>
      <c r="ME801" s="204"/>
      <c r="MF801" s="204"/>
      <c r="MG801" s="204"/>
      <c r="MH801" s="204"/>
      <c r="MI801" s="204"/>
      <c r="MJ801" s="204"/>
      <c r="MK801" s="204"/>
      <c r="ML801" s="204"/>
      <c r="MM801" s="204"/>
      <c r="MN801" s="204"/>
      <c r="MO801" s="204"/>
      <c r="MP801" s="204"/>
      <c r="MQ801" s="204"/>
      <c r="MR801" s="204"/>
      <c r="MS801" s="204"/>
      <c r="MT801" s="204"/>
      <c r="MU801" s="204"/>
      <c r="MV801" s="204"/>
      <c r="MW801" s="204"/>
      <c r="MX801" s="204"/>
      <c r="MY801" s="204"/>
      <c r="MZ801" s="204"/>
      <c r="NA801" s="204"/>
      <c r="NB801" s="204"/>
      <c r="NC801" s="204"/>
      <c r="ND801" s="204"/>
      <c r="NE801" s="204"/>
      <c r="NF801" s="204"/>
      <c r="NG801" s="204"/>
      <c r="NH801" s="204"/>
      <c r="NI801" s="204"/>
      <c r="NJ801" s="204"/>
      <c r="NK801" s="204"/>
      <c r="NL801" s="204"/>
      <c r="NM801" s="204"/>
      <c r="NN801" s="204"/>
      <c r="NO801" s="204"/>
      <c r="NP801" s="204"/>
      <c r="NQ801" s="204"/>
      <c r="NR801" s="204"/>
      <c r="NS801" s="204"/>
      <c r="NT801" s="204"/>
      <c r="NU801" s="204"/>
      <c r="NV801" s="204"/>
      <c r="NW801" s="204"/>
      <c r="NX801" s="204"/>
      <c r="NY801" s="204"/>
      <c r="NZ801" s="204"/>
      <c r="OA801" s="204"/>
      <c r="OB801" s="204"/>
      <c r="OC801" s="204"/>
      <c r="OD801" s="204"/>
      <c r="OE801" s="204"/>
      <c r="OF801" s="204"/>
      <c r="OG801" s="204"/>
      <c r="OH801" s="204"/>
      <c r="OI801" s="204"/>
      <c r="OJ801" s="204"/>
      <c r="OK801" s="204"/>
      <c r="OL801" s="204"/>
      <c r="OM801" s="204"/>
      <c r="ON801" s="205"/>
    </row>
    <row r="802" spans="94:404">
      <c r="CP802" s="204"/>
      <c r="CQ802" s="204"/>
      <c r="CR802" s="204"/>
      <c r="CS802" s="204"/>
      <c r="CT802" s="204"/>
      <c r="CU802" s="204"/>
      <c r="CV802" s="204"/>
      <c r="CW802" s="204"/>
      <c r="CX802" s="204"/>
      <c r="CY802" s="204"/>
      <c r="CZ802" s="204"/>
      <c r="DA802" s="204"/>
      <c r="DB802" s="204"/>
      <c r="DC802" s="204"/>
      <c r="DD802" s="204"/>
      <c r="DE802" s="204"/>
      <c r="DF802" s="204"/>
      <c r="DG802" s="204"/>
      <c r="DH802" s="204"/>
      <c r="DI802" s="204"/>
      <c r="DJ802" s="204"/>
      <c r="DK802" s="204"/>
      <c r="DL802" s="204"/>
      <c r="DM802" s="204"/>
      <c r="DN802" s="204"/>
      <c r="DO802" s="204"/>
      <c r="DP802" s="204"/>
      <c r="DQ802" s="204"/>
      <c r="DR802" s="204"/>
      <c r="DS802" s="204"/>
      <c r="DT802" s="204"/>
      <c r="DU802" s="204"/>
      <c r="DV802" s="204"/>
      <c r="DW802" s="204"/>
      <c r="DX802" s="204"/>
      <c r="DY802" s="204"/>
      <c r="DZ802" s="204"/>
      <c r="EA802" s="204"/>
      <c r="EB802" s="204"/>
      <c r="EC802" s="204"/>
      <c r="ED802" s="204"/>
      <c r="EE802" s="204"/>
      <c r="EF802" s="204"/>
      <c r="EG802" s="204"/>
      <c r="EH802" s="204"/>
      <c r="EI802" s="204"/>
      <c r="EJ802" s="204"/>
      <c r="EK802" s="204"/>
      <c r="EL802" s="204"/>
      <c r="EM802" s="204"/>
      <c r="EN802" s="204"/>
      <c r="EO802" s="204"/>
      <c r="EP802" s="204"/>
      <c r="EQ802" s="204"/>
      <c r="ER802" s="204"/>
      <c r="ES802" s="204"/>
      <c r="ET802" s="204"/>
      <c r="EU802" s="204"/>
      <c r="EV802" s="204"/>
      <c r="EW802" s="204"/>
      <c r="EX802" s="204"/>
      <c r="EY802" s="204"/>
      <c r="EZ802" s="204"/>
      <c r="FA802" s="204"/>
      <c r="FB802" s="204"/>
      <c r="FC802" s="204"/>
      <c r="FD802" s="204"/>
      <c r="FE802" s="204"/>
      <c r="FF802" s="204"/>
      <c r="FG802" s="204"/>
      <c r="FH802" s="204"/>
      <c r="FI802" s="204"/>
      <c r="FJ802" s="204"/>
      <c r="FK802" s="204"/>
      <c r="FL802" s="204"/>
      <c r="FM802" s="204"/>
      <c r="FN802" s="204"/>
      <c r="FO802" s="204"/>
      <c r="FP802" s="204"/>
      <c r="FQ802" s="204"/>
      <c r="FR802" s="204"/>
      <c r="FS802" s="204"/>
      <c r="FT802" s="204"/>
      <c r="FU802" s="204"/>
      <c r="FV802" s="204"/>
      <c r="FW802" s="204"/>
      <c r="FX802" s="204"/>
      <c r="FY802" s="204"/>
      <c r="FZ802" s="204"/>
      <c r="GA802" s="204"/>
      <c r="GB802" s="204"/>
      <c r="GC802" s="204"/>
      <c r="GD802" s="204"/>
      <c r="GE802" s="204"/>
      <c r="GF802" s="204"/>
      <c r="GG802" s="204"/>
      <c r="GH802" s="204"/>
      <c r="GI802" s="204"/>
      <c r="GJ802" s="204"/>
      <c r="GK802" s="204"/>
      <c r="GL802" s="204"/>
      <c r="GM802" s="204"/>
      <c r="GN802" s="204"/>
      <c r="GO802" s="204"/>
      <c r="GP802" s="204"/>
      <c r="GQ802" s="204"/>
      <c r="GR802" s="204"/>
      <c r="GS802" s="204"/>
      <c r="GT802" s="204"/>
      <c r="GU802" s="204"/>
      <c r="GV802" s="204"/>
      <c r="GW802" s="204"/>
      <c r="GX802" s="204"/>
      <c r="GY802" s="204"/>
      <c r="GZ802" s="204"/>
      <c r="HA802" s="204"/>
      <c r="HB802" s="204"/>
      <c r="HC802" s="204"/>
      <c r="HD802" s="204"/>
      <c r="HE802" s="204"/>
      <c r="HF802" s="204"/>
      <c r="HG802" s="204"/>
      <c r="HH802" s="204"/>
      <c r="HI802" s="204"/>
      <c r="HJ802" s="204"/>
      <c r="HK802" s="204"/>
      <c r="HL802" s="204"/>
      <c r="HM802" s="204"/>
      <c r="HN802" s="204"/>
      <c r="HO802" s="204"/>
      <c r="HP802" s="204"/>
      <c r="HQ802" s="204"/>
      <c r="HR802" s="204"/>
      <c r="HS802" s="204"/>
      <c r="HT802" s="204"/>
      <c r="HU802" s="204"/>
      <c r="HV802" s="204"/>
      <c r="HW802" s="204"/>
      <c r="HX802" s="204"/>
      <c r="HY802" s="204"/>
      <c r="HZ802" s="204"/>
      <c r="IA802" s="204"/>
      <c r="IB802" s="204"/>
      <c r="IC802" s="204"/>
      <c r="ID802" s="204"/>
      <c r="IE802" s="204"/>
      <c r="IF802" s="204"/>
      <c r="IG802" s="204"/>
      <c r="IH802" s="204"/>
      <c r="II802" s="204"/>
      <c r="IJ802" s="204"/>
      <c r="IK802" s="204"/>
      <c r="IL802" s="204"/>
      <c r="IM802" s="204"/>
      <c r="IN802" s="204"/>
      <c r="IO802" s="204"/>
      <c r="IP802" s="204"/>
      <c r="IQ802" s="204"/>
      <c r="IR802" s="204"/>
      <c r="IS802" s="204"/>
      <c r="IT802" s="204"/>
      <c r="IU802" s="204"/>
      <c r="IV802" s="204"/>
      <c r="IW802" s="204"/>
      <c r="IX802" s="204"/>
      <c r="IY802" s="204"/>
      <c r="IZ802" s="204"/>
      <c r="JA802" s="204"/>
      <c r="JB802" s="204"/>
      <c r="JC802" s="204"/>
      <c r="JD802" s="204"/>
      <c r="JE802" s="204"/>
      <c r="JF802" s="204"/>
      <c r="JG802" s="204"/>
      <c r="JH802" s="204"/>
      <c r="JI802" s="204"/>
      <c r="JJ802" s="204"/>
      <c r="JK802" s="204"/>
      <c r="JL802" s="204"/>
      <c r="JM802" s="204"/>
      <c r="JN802" s="204"/>
      <c r="JO802" s="204"/>
      <c r="JP802" s="204"/>
      <c r="JQ802" s="204"/>
      <c r="JR802" s="204"/>
      <c r="JS802" s="204"/>
      <c r="JT802" s="204"/>
      <c r="JU802" s="204"/>
      <c r="JV802" s="204"/>
      <c r="JW802" s="204"/>
      <c r="JX802" s="204"/>
      <c r="JY802" s="204"/>
      <c r="JZ802" s="204"/>
      <c r="KA802" s="204"/>
      <c r="KB802" s="204"/>
      <c r="KC802" s="204"/>
      <c r="KD802" s="204"/>
      <c r="KE802" s="204"/>
      <c r="KF802" s="204"/>
      <c r="KG802" s="204"/>
      <c r="KH802" s="204"/>
      <c r="KI802" s="204"/>
      <c r="KJ802" s="204"/>
      <c r="KK802" s="204"/>
      <c r="KL802" s="204"/>
      <c r="KM802" s="204"/>
      <c r="KN802" s="204"/>
      <c r="KO802" s="204"/>
      <c r="KP802" s="204"/>
      <c r="KQ802" s="204"/>
      <c r="KR802" s="204"/>
      <c r="KS802" s="204"/>
      <c r="KT802" s="204"/>
      <c r="KU802" s="204"/>
      <c r="KV802" s="204"/>
      <c r="KW802" s="204"/>
      <c r="KX802" s="204"/>
      <c r="KY802" s="204"/>
      <c r="KZ802" s="204"/>
      <c r="LA802" s="204"/>
      <c r="LB802" s="204"/>
      <c r="LC802" s="204"/>
      <c r="LD802" s="204"/>
      <c r="LE802" s="204"/>
      <c r="LF802" s="204"/>
      <c r="LG802" s="204"/>
      <c r="LH802" s="204"/>
      <c r="LI802" s="204"/>
      <c r="LJ802" s="204"/>
      <c r="LK802" s="204"/>
      <c r="LL802" s="204"/>
      <c r="LM802" s="204"/>
      <c r="LN802" s="204"/>
      <c r="LO802" s="204"/>
      <c r="LP802" s="204"/>
      <c r="LQ802" s="204"/>
      <c r="LR802" s="204"/>
      <c r="LS802" s="204"/>
      <c r="LT802" s="204"/>
      <c r="LU802" s="204"/>
      <c r="LV802" s="204"/>
      <c r="LW802" s="204"/>
      <c r="LX802" s="204"/>
      <c r="LY802" s="204"/>
      <c r="LZ802" s="204"/>
      <c r="MA802" s="204"/>
      <c r="MB802" s="204"/>
      <c r="MC802" s="204"/>
      <c r="MD802" s="204"/>
      <c r="ME802" s="204"/>
      <c r="MF802" s="204"/>
      <c r="MG802" s="204"/>
      <c r="MH802" s="204"/>
      <c r="MI802" s="204"/>
      <c r="MJ802" s="204"/>
      <c r="MK802" s="204"/>
      <c r="ML802" s="204"/>
      <c r="MM802" s="204"/>
      <c r="MN802" s="204"/>
      <c r="MO802" s="204"/>
      <c r="MP802" s="204"/>
      <c r="MQ802" s="204"/>
      <c r="MR802" s="204"/>
      <c r="MS802" s="204"/>
      <c r="MT802" s="204"/>
      <c r="MU802" s="204"/>
      <c r="MV802" s="204"/>
      <c r="MW802" s="204"/>
      <c r="MX802" s="204"/>
      <c r="MY802" s="204"/>
      <c r="MZ802" s="204"/>
      <c r="NA802" s="204"/>
      <c r="NB802" s="204"/>
      <c r="NC802" s="204"/>
      <c r="ND802" s="204"/>
      <c r="NE802" s="204"/>
      <c r="NF802" s="204"/>
      <c r="NG802" s="204"/>
      <c r="NH802" s="204"/>
      <c r="NI802" s="204"/>
      <c r="NJ802" s="204"/>
      <c r="NK802" s="204"/>
      <c r="NL802" s="204"/>
      <c r="NM802" s="204"/>
      <c r="NN802" s="204"/>
      <c r="NO802" s="204"/>
      <c r="NP802" s="204"/>
      <c r="NQ802" s="204"/>
      <c r="NR802" s="204"/>
      <c r="NS802" s="204"/>
      <c r="NT802" s="204"/>
      <c r="NU802" s="204"/>
      <c r="NV802" s="204"/>
      <c r="NW802" s="204"/>
      <c r="NX802" s="204"/>
      <c r="NY802" s="204"/>
      <c r="NZ802" s="204"/>
      <c r="OA802" s="204"/>
      <c r="OB802" s="204"/>
      <c r="OC802" s="204"/>
      <c r="OD802" s="204"/>
      <c r="OE802" s="204"/>
      <c r="OF802" s="204"/>
      <c r="OG802" s="204"/>
      <c r="OH802" s="204"/>
      <c r="OI802" s="204"/>
      <c r="OJ802" s="204"/>
      <c r="OK802" s="204"/>
      <c r="OL802" s="204"/>
      <c r="OM802" s="204"/>
      <c r="ON802" s="205"/>
    </row>
    <row r="803" spans="94:404">
      <c r="CP803" s="204"/>
      <c r="CQ803" s="204"/>
      <c r="CR803" s="204"/>
      <c r="CS803" s="204"/>
      <c r="CT803" s="204"/>
      <c r="CU803" s="204"/>
      <c r="CV803" s="204"/>
      <c r="CW803" s="204"/>
      <c r="CX803" s="204"/>
      <c r="CY803" s="204"/>
      <c r="CZ803" s="204"/>
      <c r="DA803" s="204"/>
      <c r="DB803" s="204"/>
      <c r="DC803" s="204"/>
      <c r="DD803" s="204"/>
      <c r="DE803" s="204"/>
      <c r="DF803" s="204"/>
      <c r="DG803" s="204"/>
      <c r="DH803" s="204"/>
      <c r="DI803" s="204"/>
      <c r="DJ803" s="204"/>
      <c r="DK803" s="204"/>
      <c r="DL803" s="204"/>
      <c r="DM803" s="204"/>
      <c r="DN803" s="204"/>
      <c r="DO803" s="204"/>
      <c r="DP803" s="204"/>
      <c r="DQ803" s="204"/>
      <c r="DR803" s="204"/>
      <c r="DS803" s="204"/>
      <c r="DT803" s="204"/>
      <c r="DU803" s="204"/>
      <c r="DV803" s="204"/>
      <c r="DW803" s="204"/>
      <c r="DX803" s="204"/>
      <c r="DY803" s="204"/>
      <c r="DZ803" s="204"/>
      <c r="EA803" s="204"/>
      <c r="EB803" s="204"/>
      <c r="EC803" s="204"/>
      <c r="ED803" s="204"/>
      <c r="EE803" s="204"/>
      <c r="EF803" s="204"/>
      <c r="EG803" s="204"/>
      <c r="EH803" s="204"/>
      <c r="EI803" s="204"/>
      <c r="EJ803" s="204"/>
      <c r="EK803" s="204"/>
      <c r="EL803" s="204"/>
      <c r="EM803" s="204"/>
      <c r="EN803" s="204"/>
      <c r="EO803" s="204"/>
      <c r="EP803" s="204"/>
      <c r="EQ803" s="204"/>
      <c r="ER803" s="204"/>
      <c r="ES803" s="204"/>
      <c r="ET803" s="204"/>
      <c r="EU803" s="204"/>
      <c r="EV803" s="204"/>
      <c r="EW803" s="204"/>
      <c r="EX803" s="204"/>
      <c r="EY803" s="204"/>
      <c r="EZ803" s="204"/>
      <c r="FA803" s="204"/>
      <c r="FB803" s="204"/>
      <c r="FC803" s="204"/>
      <c r="FD803" s="204"/>
      <c r="FE803" s="204"/>
      <c r="FF803" s="204"/>
      <c r="FG803" s="204"/>
      <c r="FH803" s="204"/>
      <c r="FI803" s="204"/>
      <c r="FJ803" s="204"/>
      <c r="FK803" s="204"/>
      <c r="FL803" s="204"/>
      <c r="FM803" s="204"/>
      <c r="FN803" s="204"/>
      <c r="FO803" s="204"/>
      <c r="FP803" s="204"/>
      <c r="FQ803" s="204"/>
      <c r="FR803" s="204"/>
      <c r="FS803" s="204"/>
      <c r="FT803" s="204"/>
      <c r="FU803" s="204"/>
      <c r="FV803" s="204"/>
      <c r="FW803" s="204"/>
      <c r="FX803" s="204"/>
      <c r="FY803" s="204"/>
      <c r="FZ803" s="204"/>
      <c r="GA803" s="204"/>
      <c r="GB803" s="204"/>
      <c r="GC803" s="204"/>
      <c r="GD803" s="204"/>
      <c r="GE803" s="204"/>
      <c r="GF803" s="204"/>
      <c r="GG803" s="204"/>
      <c r="GH803" s="204"/>
      <c r="GI803" s="204"/>
      <c r="GJ803" s="204"/>
      <c r="GK803" s="204"/>
      <c r="GL803" s="204"/>
      <c r="GM803" s="204"/>
      <c r="GN803" s="204"/>
      <c r="GO803" s="204"/>
      <c r="GP803" s="204"/>
      <c r="GQ803" s="204"/>
      <c r="GR803" s="204"/>
      <c r="GS803" s="204"/>
      <c r="GT803" s="204"/>
      <c r="GU803" s="204"/>
      <c r="GV803" s="204"/>
      <c r="GW803" s="204"/>
      <c r="GX803" s="204"/>
      <c r="GY803" s="204"/>
      <c r="GZ803" s="204"/>
      <c r="HA803" s="204"/>
      <c r="HB803" s="204"/>
      <c r="HC803" s="204"/>
      <c r="HD803" s="204"/>
      <c r="HE803" s="204"/>
      <c r="HF803" s="204"/>
      <c r="HG803" s="204"/>
      <c r="HH803" s="204"/>
      <c r="HI803" s="204"/>
      <c r="HJ803" s="204"/>
      <c r="HK803" s="204"/>
      <c r="HL803" s="204"/>
      <c r="HM803" s="204"/>
      <c r="HN803" s="204"/>
      <c r="HO803" s="204"/>
      <c r="HP803" s="204"/>
      <c r="HQ803" s="204"/>
      <c r="HR803" s="204"/>
      <c r="HS803" s="204"/>
      <c r="HT803" s="204"/>
      <c r="HU803" s="204"/>
      <c r="HV803" s="204"/>
      <c r="HW803" s="204"/>
      <c r="HX803" s="204"/>
      <c r="HY803" s="204"/>
      <c r="HZ803" s="204"/>
      <c r="IA803" s="204"/>
      <c r="IB803" s="204"/>
      <c r="IC803" s="204"/>
      <c r="ID803" s="204"/>
      <c r="IE803" s="204"/>
      <c r="IF803" s="204"/>
      <c r="IG803" s="204"/>
      <c r="IH803" s="204"/>
      <c r="II803" s="204"/>
      <c r="IJ803" s="204"/>
      <c r="IK803" s="204"/>
      <c r="IL803" s="204"/>
      <c r="IM803" s="204"/>
      <c r="IN803" s="204"/>
      <c r="IO803" s="204"/>
      <c r="IP803" s="204"/>
      <c r="IQ803" s="204"/>
      <c r="IR803" s="204"/>
      <c r="IS803" s="204"/>
      <c r="IT803" s="204"/>
      <c r="IU803" s="204"/>
      <c r="IV803" s="204"/>
      <c r="IW803" s="204"/>
      <c r="IX803" s="204"/>
      <c r="IY803" s="204"/>
      <c r="IZ803" s="204"/>
      <c r="JA803" s="204"/>
      <c r="JB803" s="204"/>
      <c r="JC803" s="204"/>
      <c r="JD803" s="204"/>
      <c r="JE803" s="204"/>
      <c r="JF803" s="204"/>
      <c r="JG803" s="204"/>
      <c r="JH803" s="204"/>
      <c r="JI803" s="204"/>
      <c r="JJ803" s="204"/>
      <c r="JK803" s="204"/>
      <c r="JL803" s="204"/>
      <c r="JM803" s="204"/>
      <c r="JN803" s="204"/>
      <c r="JO803" s="204"/>
      <c r="JP803" s="204"/>
      <c r="JQ803" s="204"/>
      <c r="JR803" s="204"/>
      <c r="JS803" s="204"/>
      <c r="JT803" s="204"/>
      <c r="JU803" s="204"/>
      <c r="JV803" s="204"/>
      <c r="JW803" s="204"/>
      <c r="JX803" s="204"/>
      <c r="JY803" s="204"/>
      <c r="JZ803" s="204"/>
      <c r="KA803" s="204"/>
      <c r="KB803" s="204"/>
      <c r="KC803" s="204"/>
      <c r="KD803" s="204"/>
      <c r="KE803" s="204"/>
      <c r="KF803" s="204"/>
      <c r="KG803" s="204"/>
      <c r="KH803" s="204"/>
      <c r="KI803" s="204"/>
      <c r="KJ803" s="204"/>
      <c r="KK803" s="204"/>
      <c r="KL803" s="204"/>
      <c r="KM803" s="204"/>
      <c r="KN803" s="204"/>
      <c r="KO803" s="204"/>
      <c r="KP803" s="204"/>
      <c r="KQ803" s="204"/>
      <c r="KR803" s="204"/>
      <c r="KS803" s="204"/>
      <c r="KT803" s="204"/>
      <c r="KU803" s="204"/>
      <c r="KV803" s="204"/>
      <c r="KW803" s="204"/>
      <c r="KX803" s="204"/>
      <c r="KY803" s="204"/>
      <c r="KZ803" s="204"/>
      <c r="LA803" s="204"/>
      <c r="LB803" s="204"/>
      <c r="LC803" s="204"/>
      <c r="LD803" s="204"/>
      <c r="LE803" s="204"/>
      <c r="LF803" s="204"/>
      <c r="LG803" s="204"/>
      <c r="LH803" s="204"/>
      <c r="LI803" s="204"/>
      <c r="LJ803" s="204"/>
      <c r="LK803" s="204"/>
      <c r="LL803" s="204"/>
      <c r="LM803" s="204"/>
      <c r="LN803" s="204"/>
      <c r="LO803" s="204"/>
      <c r="LP803" s="204"/>
      <c r="LQ803" s="204"/>
      <c r="LR803" s="204"/>
      <c r="LS803" s="204"/>
      <c r="LT803" s="204"/>
      <c r="LU803" s="204"/>
      <c r="LV803" s="204"/>
      <c r="LW803" s="204"/>
      <c r="LX803" s="204"/>
      <c r="LY803" s="204"/>
      <c r="LZ803" s="204"/>
      <c r="MA803" s="204"/>
      <c r="MB803" s="204"/>
      <c r="MC803" s="204"/>
      <c r="MD803" s="204"/>
      <c r="ME803" s="204"/>
      <c r="MF803" s="204"/>
      <c r="MG803" s="204"/>
      <c r="MH803" s="204"/>
      <c r="MI803" s="204"/>
      <c r="MJ803" s="204"/>
      <c r="MK803" s="204"/>
      <c r="ML803" s="204"/>
      <c r="MM803" s="204"/>
      <c r="MN803" s="204"/>
      <c r="MO803" s="204"/>
      <c r="MP803" s="204"/>
      <c r="MQ803" s="204"/>
      <c r="MR803" s="204"/>
      <c r="MS803" s="204"/>
      <c r="MT803" s="204"/>
      <c r="MU803" s="204"/>
      <c r="MV803" s="204"/>
      <c r="MW803" s="204"/>
      <c r="MX803" s="204"/>
      <c r="MY803" s="204"/>
      <c r="MZ803" s="204"/>
      <c r="NA803" s="204"/>
      <c r="NB803" s="204"/>
      <c r="NC803" s="204"/>
      <c r="ND803" s="204"/>
      <c r="NE803" s="204"/>
      <c r="NF803" s="204"/>
      <c r="NG803" s="204"/>
      <c r="NH803" s="204"/>
      <c r="NI803" s="204"/>
      <c r="NJ803" s="204"/>
      <c r="NK803" s="204"/>
      <c r="NL803" s="204"/>
      <c r="NM803" s="204"/>
      <c r="NN803" s="204"/>
      <c r="NO803" s="204"/>
      <c r="NP803" s="204"/>
      <c r="NQ803" s="204"/>
      <c r="NR803" s="204"/>
      <c r="NS803" s="204"/>
      <c r="NT803" s="204"/>
      <c r="NU803" s="204"/>
      <c r="NV803" s="204"/>
      <c r="NW803" s="204"/>
      <c r="NX803" s="204"/>
      <c r="NY803" s="204"/>
      <c r="NZ803" s="204"/>
      <c r="OA803" s="204"/>
      <c r="OB803" s="204"/>
      <c r="OC803" s="204"/>
      <c r="OD803" s="204"/>
      <c r="OE803" s="204"/>
      <c r="OF803" s="204"/>
      <c r="OG803" s="204"/>
      <c r="OH803" s="204"/>
      <c r="OI803" s="204"/>
      <c r="OJ803" s="204"/>
      <c r="OK803" s="204"/>
      <c r="OL803" s="204"/>
      <c r="OM803" s="204"/>
      <c r="ON803" s="205"/>
    </row>
    <row r="804" spans="94:404">
      <c r="CP804" s="204"/>
      <c r="CQ804" s="204"/>
      <c r="CR804" s="204"/>
      <c r="CS804" s="204"/>
      <c r="CT804" s="204"/>
      <c r="CU804" s="204"/>
      <c r="CV804" s="204"/>
      <c r="CW804" s="204"/>
      <c r="CX804" s="204"/>
      <c r="CY804" s="204"/>
      <c r="CZ804" s="204"/>
      <c r="DA804" s="204"/>
      <c r="DB804" s="204"/>
      <c r="DC804" s="204"/>
      <c r="DD804" s="204"/>
      <c r="DE804" s="204"/>
      <c r="DF804" s="204"/>
      <c r="DG804" s="204"/>
      <c r="DH804" s="204"/>
      <c r="DI804" s="204"/>
      <c r="DJ804" s="204"/>
      <c r="DK804" s="204"/>
      <c r="DL804" s="204"/>
      <c r="DM804" s="204"/>
      <c r="DN804" s="204"/>
      <c r="DO804" s="204"/>
      <c r="DP804" s="204"/>
      <c r="DQ804" s="204"/>
      <c r="DR804" s="204"/>
      <c r="DS804" s="204"/>
      <c r="DT804" s="204"/>
      <c r="DU804" s="204"/>
      <c r="DV804" s="204"/>
      <c r="DW804" s="204"/>
      <c r="DX804" s="204"/>
      <c r="DY804" s="204"/>
      <c r="DZ804" s="204"/>
      <c r="EA804" s="204"/>
      <c r="EB804" s="204"/>
      <c r="EC804" s="204"/>
      <c r="ED804" s="204"/>
      <c r="EE804" s="204"/>
      <c r="EF804" s="204"/>
      <c r="EG804" s="204"/>
      <c r="EH804" s="204"/>
      <c r="EI804" s="204"/>
      <c r="EJ804" s="204"/>
      <c r="EK804" s="204"/>
      <c r="EL804" s="204"/>
      <c r="EM804" s="204"/>
      <c r="EN804" s="204"/>
      <c r="EO804" s="204"/>
      <c r="EP804" s="204"/>
      <c r="EQ804" s="204"/>
      <c r="ER804" s="204"/>
      <c r="ES804" s="204"/>
      <c r="ET804" s="204"/>
      <c r="EU804" s="204"/>
      <c r="EV804" s="204"/>
      <c r="EW804" s="204"/>
      <c r="EX804" s="204"/>
      <c r="EY804" s="204"/>
      <c r="EZ804" s="204"/>
      <c r="FA804" s="204"/>
      <c r="FB804" s="204"/>
      <c r="FC804" s="204"/>
      <c r="FD804" s="204"/>
      <c r="FE804" s="204"/>
      <c r="FF804" s="204"/>
      <c r="FG804" s="204"/>
      <c r="FH804" s="204"/>
      <c r="FI804" s="204"/>
      <c r="FJ804" s="204"/>
      <c r="FK804" s="204"/>
      <c r="FL804" s="204"/>
      <c r="FM804" s="204"/>
      <c r="FN804" s="204"/>
      <c r="FO804" s="204"/>
      <c r="FP804" s="204"/>
      <c r="FQ804" s="204"/>
      <c r="FR804" s="204"/>
      <c r="FS804" s="204"/>
      <c r="FT804" s="204"/>
      <c r="FU804" s="204"/>
      <c r="FV804" s="204"/>
      <c r="FW804" s="204"/>
      <c r="FX804" s="204"/>
      <c r="FY804" s="204"/>
      <c r="FZ804" s="204"/>
      <c r="GA804" s="204"/>
      <c r="GB804" s="204"/>
      <c r="GC804" s="204"/>
      <c r="GD804" s="204"/>
      <c r="GE804" s="204"/>
      <c r="GF804" s="204"/>
      <c r="GG804" s="204"/>
      <c r="GH804" s="204"/>
      <c r="GI804" s="204"/>
      <c r="GJ804" s="204"/>
      <c r="GK804" s="204"/>
      <c r="GL804" s="204"/>
      <c r="GM804" s="204"/>
      <c r="GN804" s="204"/>
      <c r="GO804" s="204"/>
      <c r="GP804" s="204"/>
      <c r="GQ804" s="204"/>
      <c r="GR804" s="204"/>
      <c r="GS804" s="204"/>
      <c r="GT804" s="204"/>
      <c r="GU804" s="204"/>
      <c r="GV804" s="204"/>
      <c r="GW804" s="204"/>
      <c r="GX804" s="204"/>
      <c r="GY804" s="204"/>
      <c r="GZ804" s="204"/>
      <c r="HA804" s="204"/>
      <c r="HB804" s="204"/>
      <c r="HC804" s="204"/>
      <c r="HD804" s="204"/>
      <c r="HE804" s="204"/>
      <c r="HF804" s="204"/>
      <c r="HG804" s="204"/>
      <c r="HH804" s="204"/>
      <c r="HI804" s="204"/>
      <c r="HJ804" s="204"/>
      <c r="HK804" s="204"/>
      <c r="HL804" s="204"/>
      <c r="HM804" s="204"/>
      <c r="HN804" s="204"/>
      <c r="HO804" s="204"/>
      <c r="HP804" s="204"/>
      <c r="HQ804" s="204"/>
      <c r="HR804" s="204"/>
      <c r="HS804" s="204"/>
      <c r="HT804" s="204"/>
      <c r="HU804" s="204"/>
      <c r="HV804" s="204"/>
      <c r="HW804" s="204"/>
      <c r="HX804" s="204"/>
      <c r="HY804" s="204"/>
      <c r="HZ804" s="204"/>
      <c r="IA804" s="204"/>
      <c r="IB804" s="204"/>
      <c r="IC804" s="204"/>
      <c r="ID804" s="204"/>
      <c r="IE804" s="204"/>
      <c r="IF804" s="204"/>
      <c r="IG804" s="204"/>
      <c r="IH804" s="204"/>
      <c r="II804" s="204"/>
      <c r="IJ804" s="204"/>
      <c r="IK804" s="204"/>
      <c r="IL804" s="204"/>
      <c r="IM804" s="204"/>
      <c r="IN804" s="204"/>
      <c r="IO804" s="204"/>
      <c r="IP804" s="204"/>
      <c r="IQ804" s="204"/>
      <c r="IR804" s="204"/>
      <c r="IS804" s="204"/>
      <c r="IT804" s="204"/>
      <c r="IU804" s="204"/>
      <c r="IV804" s="204"/>
      <c r="IW804" s="204"/>
      <c r="IX804" s="204"/>
      <c r="IY804" s="204"/>
      <c r="IZ804" s="204"/>
      <c r="JA804" s="204"/>
      <c r="JB804" s="204"/>
      <c r="JC804" s="204"/>
      <c r="JD804" s="204"/>
      <c r="JE804" s="204"/>
      <c r="JF804" s="204"/>
      <c r="JG804" s="204"/>
      <c r="JH804" s="204"/>
      <c r="JI804" s="204"/>
      <c r="JJ804" s="204"/>
      <c r="JK804" s="204"/>
      <c r="JL804" s="204"/>
      <c r="JM804" s="204"/>
      <c r="JN804" s="204"/>
      <c r="JO804" s="204"/>
      <c r="JP804" s="204"/>
      <c r="JQ804" s="204"/>
      <c r="JR804" s="204"/>
      <c r="JS804" s="204"/>
      <c r="JT804" s="204"/>
      <c r="JU804" s="204"/>
      <c r="JV804" s="204"/>
      <c r="JW804" s="204"/>
      <c r="JX804" s="204"/>
      <c r="JY804" s="204"/>
      <c r="JZ804" s="204"/>
      <c r="KA804" s="204"/>
      <c r="KB804" s="204"/>
      <c r="KC804" s="204"/>
      <c r="KD804" s="204"/>
      <c r="KE804" s="204"/>
      <c r="KF804" s="204"/>
      <c r="KG804" s="204"/>
      <c r="KH804" s="204"/>
      <c r="KI804" s="204"/>
      <c r="KJ804" s="204"/>
      <c r="KK804" s="204"/>
      <c r="KL804" s="204"/>
      <c r="KM804" s="204"/>
      <c r="KN804" s="204"/>
      <c r="KO804" s="204"/>
      <c r="KP804" s="204"/>
      <c r="KQ804" s="204"/>
      <c r="KR804" s="204"/>
      <c r="KS804" s="204"/>
      <c r="KT804" s="204"/>
      <c r="KU804" s="204"/>
      <c r="KV804" s="204"/>
      <c r="KW804" s="204"/>
      <c r="KX804" s="204"/>
      <c r="KY804" s="204"/>
      <c r="KZ804" s="204"/>
      <c r="LA804" s="204"/>
      <c r="LB804" s="204"/>
      <c r="LC804" s="204"/>
      <c r="LD804" s="204"/>
      <c r="LE804" s="204"/>
      <c r="LF804" s="204"/>
      <c r="LG804" s="204"/>
      <c r="LH804" s="204"/>
      <c r="LI804" s="204"/>
      <c r="LJ804" s="204"/>
      <c r="LK804" s="204"/>
      <c r="LL804" s="204"/>
      <c r="LM804" s="204"/>
      <c r="LN804" s="204"/>
      <c r="LO804" s="204"/>
      <c r="LP804" s="204"/>
      <c r="LQ804" s="204"/>
      <c r="LR804" s="204"/>
      <c r="LS804" s="204"/>
      <c r="LT804" s="204"/>
      <c r="LU804" s="204"/>
      <c r="LV804" s="204"/>
      <c r="LW804" s="204"/>
      <c r="LX804" s="204"/>
      <c r="LY804" s="204"/>
      <c r="LZ804" s="204"/>
      <c r="MA804" s="204"/>
      <c r="MB804" s="204"/>
      <c r="MC804" s="204"/>
      <c r="MD804" s="204"/>
      <c r="ME804" s="204"/>
      <c r="MF804" s="204"/>
      <c r="MG804" s="204"/>
      <c r="MH804" s="204"/>
      <c r="MI804" s="204"/>
      <c r="MJ804" s="204"/>
      <c r="MK804" s="204"/>
      <c r="ML804" s="204"/>
      <c r="MM804" s="204"/>
      <c r="MN804" s="204"/>
      <c r="MO804" s="204"/>
      <c r="MP804" s="204"/>
      <c r="MQ804" s="204"/>
      <c r="MR804" s="204"/>
      <c r="MS804" s="204"/>
      <c r="MT804" s="204"/>
      <c r="MU804" s="204"/>
      <c r="MV804" s="204"/>
      <c r="MW804" s="204"/>
      <c r="MX804" s="204"/>
      <c r="MY804" s="204"/>
      <c r="MZ804" s="204"/>
      <c r="NA804" s="204"/>
      <c r="NB804" s="204"/>
      <c r="NC804" s="204"/>
      <c r="ND804" s="204"/>
      <c r="NE804" s="204"/>
      <c r="NF804" s="204"/>
      <c r="NG804" s="204"/>
      <c r="NH804" s="204"/>
      <c r="NI804" s="204"/>
      <c r="NJ804" s="204"/>
      <c r="NK804" s="204"/>
      <c r="NL804" s="204"/>
      <c r="NM804" s="204"/>
      <c r="NN804" s="204"/>
      <c r="NO804" s="204"/>
      <c r="NP804" s="204"/>
      <c r="NQ804" s="204"/>
      <c r="NR804" s="204"/>
      <c r="NS804" s="204"/>
      <c r="NT804" s="204"/>
      <c r="NU804" s="204"/>
      <c r="NV804" s="204"/>
      <c r="NW804" s="204"/>
      <c r="NX804" s="204"/>
      <c r="NY804" s="204"/>
      <c r="NZ804" s="204"/>
      <c r="OA804" s="204"/>
      <c r="OB804" s="204"/>
      <c r="OC804" s="204"/>
      <c r="OD804" s="204"/>
      <c r="OE804" s="204"/>
      <c r="OF804" s="204"/>
      <c r="OG804" s="204"/>
      <c r="OH804" s="204"/>
      <c r="OI804" s="204"/>
      <c r="OJ804" s="204"/>
      <c r="OK804" s="204"/>
      <c r="OL804" s="204"/>
      <c r="OM804" s="204"/>
      <c r="ON804" s="205"/>
    </row>
    <row r="805" spans="94:404">
      <c r="CP805" s="204"/>
      <c r="CQ805" s="204"/>
      <c r="CR805" s="204"/>
      <c r="CS805" s="204"/>
      <c r="CT805" s="204"/>
      <c r="CU805" s="204"/>
      <c r="CV805" s="204"/>
      <c r="CW805" s="204"/>
      <c r="CX805" s="204"/>
      <c r="CY805" s="204"/>
      <c r="CZ805" s="204"/>
      <c r="DA805" s="204"/>
      <c r="DB805" s="204"/>
      <c r="DC805" s="204"/>
      <c r="DD805" s="204"/>
      <c r="DE805" s="204"/>
      <c r="DF805" s="204"/>
      <c r="DG805" s="204"/>
      <c r="DH805" s="204"/>
      <c r="DI805" s="204"/>
      <c r="DJ805" s="204"/>
      <c r="DK805" s="204"/>
      <c r="DL805" s="204"/>
      <c r="DM805" s="204"/>
      <c r="DN805" s="204"/>
      <c r="DO805" s="204"/>
      <c r="DP805" s="204"/>
      <c r="DQ805" s="204"/>
      <c r="DR805" s="204"/>
      <c r="DS805" s="204"/>
      <c r="DT805" s="204"/>
      <c r="DU805" s="204"/>
      <c r="DV805" s="204"/>
      <c r="DW805" s="204"/>
      <c r="DX805" s="204"/>
      <c r="DY805" s="204"/>
      <c r="DZ805" s="204"/>
      <c r="EA805" s="204"/>
      <c r="EB805" s="204"/>
      <c r="EC805" s="204"/>
      <c r="ED805" s="204"/>
      <c r="EE805" s="204"/>
      <c r="EF805" s="204"/>
      <c r="EG805" s="204"/>
      <c r="EH805" s="204"/>
      <c r="EI805" s="204"/>
      <c r="EJ805" s="204"/>
      <c r="EK805" s="204"/>
      <c r="EL805" s="204"/>
      <c r="EM805" s="204"/>
      <c r="EN805" s="204"/>
      <c r="EO805" s="204"/>
      <c r="EP805" s="204"/>
      <c r="EQ805" s="204"/>
      <c r="ER805" s="204"/>
      <c r="ES805" s="204"/>
      <c r="ET805" s="204"/>
      <c r="EU805" s="204"/>
      <c r="EV805" s="204"/>
      <c r="EW805" s="204"/>
      <c r="EX805" s="204"/>
      <c r="EY805" s="204"/>
      <c r="EZ805" s="204"/>
      <c r="FA805" s="204"/>
      <c r="FB805" s="204"/>
      <c r="FC805" s="204"/>
      <c r="FD805" s="204"/>
      <c r="FE805" s="204"/>
      <c r="FF805" s="204"/>
      <c r="FG805" s="204"/>
      <c r="FH805" s="204"/>
      <c r="FI805" s="204"/>
      <c r="FJ805" s="204"/>
      <c r="FK805" s="204"/>
      <c r="FL805" s="204"/>
      <c r="FM805" s="204"/>
      <c r="FN805" s="204"/>
      <c r="FO805" s="204"/>
      <c r="FP805" s="204"/>
      <c r="FQ805" s="204"/>
      <c r="FR805" s="204"/>
      <c r="FS805" s="204"/>
      <c r="FT805" s="204"/>
      <c r="FU805" s="204"/>
      <c r="FV805" s="204"/>
      <c r="FW805" s="204"/>
      <c r="FX805" s="204"/>
      <c r="FY805" s="204"/>
      <c r="FZ805" s="204"/>
      <c r="GA805" s="204"/>
      <c r="GB805" s="204"/>
      <c r="GC805" s="204"/>
      <c r="GD805" s="204"/>
      <c r="GE805" s="204"/>
      <c r="GF805" s="204"/>
      <c r="GG805" s="204"/>
      <c r="GH805" s="204"/>
      <c r="GI805" s="204"/>
      <c r="GJ805" s="204"/>
      <c r="GK805" s="204"/>
      <c r="GL805" s="204"/>
      <c r="GM805" s="204"/>
      <c r="GN805" s="204"/>
      <c r="GO805" s="204"/>
      <c r="GP805" s="204"/>
      <c r="GQ805" s="204"/>
      <c r="GR805" s="204"/>
      <c r="GS805" s="204"/>
      <c r="GT805" s="204"/>
      <c r="GU805" s="204"/>
      <c r="GV805" s="204"/>
      <c r="GW805" s="204"/>
      <c r="GX805" s="204"/>
      <c r="GY805" s="204"/>
      <c r="GZ805" s="204"/>
      <c r="HA805" s="204"/>
      <c r="HB805" s="204"/>
      <c r="HC805" s="204"/>
      <c r="HD805" s="204"/>
      <c r="HE805" s="204"/>
      <c r="HF805" s="204"/>
      <c r="HG805" s="204"/>
      <c r="HH805" s="204"/>
      <c r="HI805" s="204"/>
      <c r="HJ805" s="204"/>
      <c r="HK805" s="204"/>
      <c r="HL805" s="204"/>
      <c r="HM805" s="204"/>
      <c r="HN805" s="204"/>
      <c r="HO805" s="204"/>
      <c r="HP805" s="204"/>
      <c r="HQ805" s="204"/>
      <c r="HR805" s="204"/>
      <c r="HS805" s="204"/>
      <c r="HT805" s="204"/>
      <c r="HU805" s="204"/>
      <c r="HV805" s="204"/>
      <c r="HW805" s="204"/>
      <c r="HX805" s="204"/>
      <c r="HY805" s="204"/>
      <c r="HZ805" s="204"/>
      <c r="IA805" s="204"/>
      <c r="IB805" s="204"/>
      <c r="IC805" s="204"/>
      <c r="ID805" s="204"/>
      <c r="IE805" s="204"/>
      <c r="IF805" s="204"/>
      <c r="IG805" s="204"/>
      <c r="IH805" s="204"/>
      <c r="II805" s="204"/>
      <c r="IJ805" s="204"/>
      <c r="IK805" s="204"/>
      <c r="IL805" s="204"/>
      <c r="IM805" s="204"/>
      <c r="IN805" s="204"/>
      <c r="IO805" s="204"/>
      <c r="IP805" s="204"/>
      <c r="IQ805" s="204"/>
      <c r="IR805" s="204"/>
      <c r="IS805" s="204"/>
      <c r="IT805" s="204"/>
      <c r="IU805" s="204"/>
      <c r="IV805" s="204"/>
      <c r="IW805" s="204"/>
      <c r="IX805" s="204"/>
      <c r="IY805" s="204"/>
      <c r="IZ805" s="204"/>
      <c r="JA805" s="204"/>
      <c r="JB805" s="204"/>
      <c r="JC805" s="204"/>
      <c r="JD805" s="204"/>
      <c r="JE805" s="204"/>
      <c r="JF805" s="204"/>
      <c r="JG805" s="204"/>
      <c r="JH805" s="204"/>
      <c r="JI805" s="204"/>
      <c r="JJ805" s="204"/>
      <c r="JK805" s="204"/>
      <c r="JL805" s="204"/>
      <c r="JM805" s="204"/>
      <c r="JN805" s="204"/>
      <c r="JO805" s="204"/>
      <c r="JP805" s="204"/>
      <c r="JQ805" s="204"/>
      <c r="JR805" s="204"/>
      <c r="JS805" s="204"/>
      <c r="JT805" s="204"/>
      <c r="JU805" s="204"/>
      <c r="JV805" s="204"/>
      <c r="JW805" s="204"/>
      <c r="JX805" s="204"/>
      <c r="JY805" s="204"/>
      <c r="JZ805" s="204"/>
      <c r="KA805" s="204"/>
      <c r="KB805" s="204"/>
      <c r="KC805" s="204"/>
      <c r="KD805" s="204"/>
      <c r="KE805" s="204"/>
      <c r="KF805" s="204"/>
      <c r="KG805" s="204"/>
      <c r="KH805" s="204"/>
      <c r="KI805" s="204"/>
      <c r="KJ805" s="204"/>
      <c r="KK805" s="204"/>
      <c r="KL805" s="204"/>
      <c r="KM805" s="204"/>
      <c r="KN805" s="204"/>
      <c r="KO805" s="204"/>
      <c r="KP805" s="204"/>
      <c r="KQ805" s="204"/>
      <c r="KR805" s="204"/>
      <c r="KS805" s="204"/>
      <c r="KT805" s="204"/>
      <c r="KU805" s="204"/>
      <c r="KV805" s="204"/>
      <c r="KW805" s="204"/>
      <c r="KX805" s="204"/>
      <c r="KY805" s="204"/>
      <c r="KZ805" s="204"/>
      <c r="LA805" s="204"/>
      <c r="LB805" s="204"/>
      <c r="LC805" s="204"/>
      <c r="LD805" s="204"/>
      <c r="LE805" s="204"/>
      <c r="LF805" s="204"/>
      <c r="LG805" s="204"/>
      <c r="LH805" s="204"/>
      <c r="LI805" s="204"/>
      <c r="LJ805" s="204"/>
      <c r="LK805" s="204"/>
      <c r="LL805" s="204"/>
      <c r="LM805" s="204"/>
      <c r="LN805" s="204"/>
      <c r="LO805" s="204"/>
      <c r="LP805" s="204"/>
      <c r="LQ805" s="204"/>
      <c r="LR805" s="204"/>
      <c r="LS805" s="204"/>
      <c r="LT805" s="204"/>
      <c r="LU805" s="204"/>
      <c r="LV805" s="204"/>
      <c r="LW805" s="204"/>
      <c r="LX805" s="204"/>
      <c r="LY805" s="204"/>
      <c r="LZ805" s="204"/>
      <c r="MA805" s="204"/>
      <c r="MB805" s="204"/>
      <c r="MC805" s="204"/>
      <c r="MD805" s="204"/>
      <c r="ME805" s="204"/>
      <c r="MF805" s="204"/>
      <c r="MG805" s="204"/>
      <c r="MH805" s="204"/>
      <c r="MI805" s="204"/>
      <c r="MJ805" s="204"/>
      <c r="MK805" s="204"/>
      <c r="ML805" s="204"/>
      <c r="MM805" s="204"/>
      <c r="MN805" s="204"/>
      <c r="MO805" s="204"/>
      <c r="MP805" s="204"/>
      <c r="MQ805" s="204"/>
      <c r="MR805" s="204"/>
      <c r="MS805" s="204"/>
      <c r="MT805" s="204"/>
      <c r="MU805" s="204"/>
      <c r="MV805" s="204"/>
      <c r="MW805" s="204"/>
      <c r="MX805" s="204"/>
      <c r="MY805" s="204"/>
      <c r="MZ805" s="204"/>
      <c r="NA805" s="204"/>
      <c r="NB805" s="204"/>
      <c r="NC805" s="204"/>
      <c r="ND805" s="204"/>
      <c r="NE805" s="204"/>
      <c r="NF805" s="204"/>
      <c r="NG805" s="204"/>
      <c r="NH805" s="204"/>
      <c r="NI805" s="204"/>
      <c r="NJ805" s="204"/>
      <c r="NK805" s="204"/>
      <c r="NL805" s="204"/>
      <c r="NM805" s="204"/>
      <c r="NN805" s="204"/>
      <c r="NO805" s="204"/>
      <c r="NP805" s="204"/>
      <c r="NQ805" s="204"/>
      <c r="NR805" s="204"/>
      <c r="NS805" s="204"/>
      <c r="NT805" s="204"/>
      <c r="NU805" s="204"/>
      <c r="NV805" s="204"/>
      <c r="NW805" s="204"/>
      <c r="NX805" s="204"/>
      <c r="NY805" s="204"/>
      <c r="NZ805" s="204"/>
      <c r="OA805" s="204"/>
      <c r="OB805" s="204"/>
      <c r="OC805" s="204"/>
      <c r="OD805" s="204"/>
      <c r="OE805" s="204"/>
      <c r="OF805" s="204"/>
      <c r="OG805" s="204"/>
      <c r="OH805" s="204"/>
      <c r="OI805" s="204"/>
      <c r="OJ805" s="204"/>
      <c r="OK805" s="204"/>
      <c r="OL805" s="204"/>
      <c r="OM805" s="204"/>
      <c r="ON805" s="205"/>
    </row>
    <row r="806" spans="94:404">
      <c r="CP806" s="204"/>
      <c r="CQ806" s="204"/>
      <c r="CR806" s="204"/>
      <c r="CS806" s="204"/>
      <c r="CT806" s="204"/>
      <c r="CU806" s="204"/>
      <c r="CV806" s="204"/>
      <c r="CW806" s="204"/>
      <c r="CX806" s="204"/>
      <c r="CY806" s="204"/>
      <c r="CZ806" s="204"/>
      <c r="DA806" s="204"/>
      <c r="DB806" s="204"/>
      <c r="DC806" s="204"/>
      <c r="DD806" s="204"/>
      <c r="DE806" s="204"/>
      <c r="DF806" s="204"/>
      <c r="DG806" s="204"/>
      <c r="DH806" s="204"/>
      <c r="DI806" s="204"/>
      <c r="DJ806" s="204"/>
      <c r="DK806" s="204"/>
      <c r="DL806" s="204"/>
      <c r="DM806" s="204"/>
      <c r="DN806" s="204"/>
      <c r="DO806" s="204"/>
      <c r="DP806" s="204"/>
      <c r="DQ806" s="204"/>
      <c r="DR806" s="204"/>
      <c r="DS806" s="204"/>
      <c r="DT806" s="204"/>
      <c r="DU806" s="204"/>
      <c r="DV806" s="204"/>
      <c r="DW806" s="204"/>
      <c r="DX806" s="204"/>
      <c r="DY806" s="204"/>
      <c r="DZ806" s="204"/>
      <c r="EA806" s="204"/>
      <c r="EB806" s="204"/>
      <c r="EC806" s="204"/>
      <c r="ED806" s="204"/>
      <c r="EE806" s="204"/>
      <c r="EF806" s="204"/>
      <c r="EG806" s="204"/>
      <c r="EH806" s="204"/>
      <c r="EI806" s="204"/>
      <c r="EJ806" s="204"/>
      <c r="EK806" s="204"/>
      <c r="EL806" s="204"/>
      <c r="EM806" s="204"/>
      <c r="EN806" s="204"/>
      <c r="EO806" s="204"/>
      <c r="EP806" s="204"/>
      <c r="EQ806" s="204"/>
      <c r="ER806" s="204"/>
      <c r="ES806" s="204"/>
      <c r="ET806" s="204"/>
      <c r="EU806" s="204"/>
      <c r="EV806" s="204"/>
      <c r="EW806" s="204"/>
      <c r="EX806" s="204"/>
      <c r="EY806" s="204"/>
      <c r="EZ806" s="204"/>
      <c r="FA806" s="204"/>
      <c r="FB806" s="204"/>
      <c r="FC806" s="204"/>
      <c r="FD806" s="204"/>
      <c r="FE806" s="204"/>
      <c r="FF806" s="204"/>
      <c r="FG806" s="204"/>
      <c r="FH806" s="204"/>
      <c r="FI806" s="204"/>
      <c r="FJ806" s="204"/>
      <c r="FK806" s="204"/>
      <c r="FL806" s="204"/>
      <c r="FM806" s="204"/>
      <c r="FN806" s="204"/>
      <c r="FO806" s="204"/>
      <c r="FP806" s="204"/>
      <c r="FQ806" s="204"/>
      <c r="FR806" s="204"/>
      <c r="FS806" s="204"/>
      <c r="FT806" s="204"/>
      <c r="FU806" s="204"/>
      <c r="FV806" s="204"/>
      <c r="FW806" s="204"/>
      <c r="FX806" s="204"/>
      <c r="FY806" s="204"/>
      <c r="FZ806" s="204"/>
      <c r="GA806" s="204"/>
      <c r="GB806" s="204"/>
      <c r="GC806" s="204"/>
      <c r="GD806" s="204"/>
      <c r="GE806" s="204"/>
      <c r="GF806" s="204"/>
      <c r="GG806" s="204"/>
      <c r="GH806" s="204"/>
      <c r="GI806" s="204"/>
      <c r="GJ806" s="204"/>
      <c r="GK806" s="204"/>
      <c r="GL806" s="204"/>
      <c r="GM806" s="204"/>
      <c r="GN806" s="204"/>
      <c r="GO806" s="204"/>
      <c r="GP806" s="204"/>
      <c r="GQ806" s="204"/>
      <c r="GR806" s="204"/>
      <c r="GS806" s="204"/>
      <c r="GT806" s="204"/>
      <c r="GU806" s="204"/>
      <c r="GV806" s="204"/>
      <c r="GW806" s="204"/>
      <c r="GX806" s="204"/>
      <c r="GY806" s="204"/>
      <c r="GZ806" s="204"/>
      <c r="HA806" s="204"/>
      <c r="HB806" s="204"/>
      <c r="HC806" s="204"/>
      <c r="HD806" s="204"/>
      <c r="HE806" s="204"/>
      <c r="HF806" s="204"/>
      <c r="HG806" s="204"/>
      <c r="HH806" s="204"/>
      <c r="HI806" s="204"/>
      <c r="HJ806" s="204"/>
      <c r="HK806" s="204"/>
      <c r="HL806" s="204"/>
      <c r="HM806" s="204"/>
      <c r="HN806" s="204"/>
      <c r="HO806" s="204"/>
      <c r="HP806" s="204"/>
      <c r="HQ806" s="204"/>
      <c r="HR806" s="204"/>
      <c r="HS806" s="204"/>
      <c r="HT806" s="204"/>
      <c r="HU806" s="204"/>
      <c r="HV806" s="204"/>
      <c r="HW806" s="204"/>
      <c r="HX806" s="204"/>
      <c r="HY806" s="204"/>
      <c r="HZ806" s="204"/>
      <c r="IA806" s="204"/>
      <c r="IB806" s="204"/>
      <c r="IC806" s="204"/>
      <c r="ID806" s="204"/>
      <c r="IE806" s="204"/>
      <c r="IF806" s="204"/>
      <c r="IG806" s="204"/>
      <c r="IH806" s="204"/>
      <c r="II806" s="204"/>
      <c r="IJ806" s="204"/>
      <c r="IK806" s="204"/>
      <c r="IL806" s="204"/>
      <c r="IM806" s="204"/>
      <c r="IN806" s="204"/>
      <c r="IO806" s="204"/>
      <c r="IP806" s="204"/>
      <c r="IQ806" s="204"/>
      <c r="IR806" s="204"/>
      <c r="IS806" s="204"/>
      <c r="IT806" s="204"/>
      <c r="IU806" s="204"/>
      <c r="IV806" s="204"/>
      <c r="IW806" s="204"/>
      <c r="IX806" s="204"/>
      <c r="IY806" s="204"/>
      <c r="IZ806" s="204"/>
      <c r="JA806" s="204"/>
      <c r="JB806" s="204"/>
      <c r="JC806" s="204"/>
      <c r="JD806" s="204"/>
      <c r="JE806" s="204"/>
      <c r="JF806" s="204"/>
      <c r="JG806" s="204"/>
      <c r="JH806" s="204"/>
      <c r="JI806" s="204"/>
      <c r="JJ806" s="204"/>
      <c r="JK806" s="204"/>
      <c r="JL806" s="204"/>
      <c r="JM806" s="204"/>
      <c r="JN806" s="204"/>
      <c r="JO806" s="204"/>
      <c r="JP806" s="204"/>
      <c r="JQ806" s="204"/>
      <c r="JR806" s="204"/>
      <c r="JS806" s="204"/>
      <c r="JT806" s="204"/>
      <c r="JU806" s="204"/>
      <c r="JV806" s="204"/>
      <c r="JW806" s="204"/>
      <c r="JX806" s="204"/>
      <c r="JY806" s="204"/>
      <c r="JZ806" s="204"/>
      <c r="KA806" s="204"/>
      <c r="KB806" s="204"/>
      <c r="KC806" s="204"/>
      <c r="KD806" s="204"/>
      <c r="KE806" s="204"/>
      <c r="KF806" s="204"/>
      <c r="KG806" s="204"/>
      <c r="KH806" s="204"/>
      <c r="KI806" s="204"/>
      <c r="KJ806" s="204"/>
      <c r="KK806" s="204"/>
      <c r="KL806" s="204"/>
      <c r="KM806" s="204"/>
      <c r="KN806" s="204"/>
      <c r="KO806" s="204"/>
      <c r="KP806" s="204"/>
      <c r="KQ806" s="204"/>
      <c r="KR806" s="204"/>
      <c r="KS806" s="204"/>
      <c r="KT806" s="204"/>
      <c r="KU806" s="204"/>
      <c r="KV806" s="204"/>
      <c r="KW806" s="204"/>
      <c r="KX806" s="204"/>
      <c r="KY806" s="204"/>
      <c r="KZ806" s="204"/>
      <c r="LA806" s="204"/>
      <c r="LB806" s="204"/>
      <c r="LC806" s="204"/>
      <c r="LD806" s="204"/>
      <c r="LE806" s="204"/>
      <c r="LF806" s="204"/>
      <c r="LG806" s="204"/>
      <c r="LH806" s="204"/>
      <c r="LI806" s="204"/>
      <c r="LJ806" s="204"/>
      <c r="LK806" s="204"/>
      <c r="LL806" s="204"/>
      <c r="LM806" s="204"/>
      <c r="LN806" s="204"/>
      <c r="LO806" s="204"/>
      <c r="LP806" s="204"/>
      <c r="LQ806" s="204"/>
      <c r="LR806" s="204"/>
      <c r="LS806" s="204"/>
      <c r="LT806" s="204"/>
      <c r="LU806" s="204"/>
      <c r="LV806" s="204"/>
      <c r="LW806" s="204"/>
      <c r="LX806" s="204"/>
      <c r="LY806" s="204"/>
      <c r="LZ806" s="204"/>
      <c r="MA806" s="204"/>
      <c r="MB806" s="204"/>
      <c r="MC806" s="204"/>
      <c r="MD806" s="204"/>
      <c r="ME806" s="204"/>
      <c r="MF806" s="204"/>
      <c r="MG806" s="204"/>
      <c r="MH806" s="204"/>
      <c r="MI806" s="204"/>
      <c r="MJ806" s="204"/>
      <c r="MK806" s="204"/>
      <c r="ML806" s="204"/>
      <c r="MM806" s="204"/>
      <c r="MN806" s="204"/>
      <c r="MO806" s="204"/>
      <c r="MP806" s="204"/>
      <c r="MQ806" s="204"/>
      <c r="MR806" s="204"/>
      <c r="MS806" s="204"/>
      <c r="MT806" s="204"/>
      <c r="MU806" s="204"/>
      <c r="MV806" s="204"/>
      <c r="MW806" s="204"/>
      <c r="MX806" s="204"/>
      <c r="MY806" s="204"/>
      <c r="MZ806" s="204"/>
      <c r="NA806" s="204"/>
      <c r="NB806" s="204"/>
      <c r="NC806" s="204"/>
      <c r="ND806" s="204"/>
      <c r="NE806" s="204"/>
      <c r="NF806" s="204"/>
      <c r="NG806" s="204"/>
      <c r="NH806" s="204"/>
      <c r="NI806" s="204"/>
      <c r="NJ806" s="204"/>
      <c r="NK806" s="204"/>
      <c r="NL806" s="204"/>
      <c r="NM806" s="204"/>
      <c r="NN806" s="204"/>
      <c r="NO806" s="204"/>
      <c r="NP806" s="204"/>
      <c r="NQ806" s="204"/>
      <c r="NR806" s="204"/>
      <c r="NS806" s="204"/>
      <c r="NT806" s="204"/>
      <c r="NU806" s="204"/>
      <c r="NV806" s="204"/>
      <c r="NW806" s="204"/>
      <c r="NX806" s="204"/>
      <c r="NY806" s="204"/>
      <c r="NZ806" s="204"/>
      <c r="OA806" s="204"/>
      <c r="OB806" s="204"/>
      <c r="OC806" s="204"/>
      <c r="OD806" s="204"/>
      <c r="OE806" s="204"/>
      <c r="OF806" s="204"/>
      <c r="OG806" s="204"/>
      <c r="OH806" s="204"/>
      <c r="OI806" s="204"/>
      <c r="OJ806" s="204"/>
      <c r="OK806" s="204"/>
      <c r="OL806" s="204"/>
      <c r="OM806" s="204"/>
      <c r="ON806" s="205"/>
    </row>
  </sheetData>
  <autoFilter ref="A6:OS777">
    <filterColumn colId="2" showButton="0"/>
    <filterColumn colId="4" showButton="0"/>
    <filterColumn colId="22">
      <customFilters>
        <customFilter operator="notEqual" val=" "/>
      </customFilters>
    </filterColumn>
    <filterColumn colId="48" showButton="0"/>
    <filterColumn colId="50" showButton="0"/>
    <filterColumn colId="52" showButton="0"/>
    <filterColumn colId="54" showButton="0"/>
    <filterColumn colId="56" showButton="0"/>
    <filterColumn colId="80" showButton="0"/>
    <filterColumn colId="82" showButton="0"/>
    <filterColumn colId="84" showButton="0"/>
    <filterColumn colId="86" showButton="0"/>
    <filterColumn colId="88" showButton="0"/>
    <filterColumn colId="111" showButton="0"/>
    <filterColumn colId="113" showButton="0"/>
    <filterColumn colId="115" showButton="0"/>
    <filterColumn colId="117" showButton="0"/>
    <filterColumn colId="119" showButton="0"/>
    <filterColumn colId="144" showButton="0"/>
    <filterColumn colId="146" showButton="0"/>
    <filterColumn colId="148" showButton="0"/>
    <filterColumn colId="150" showButton="0"/>
    <filterColumn colId="152" showButton="0"/>
    <filterColumn colId="175" showButton="0"/>
    <filterColumn colId="177" showButton="0"/>
    <filterColumn colId="179" showButton="0"/>
    <filterColumn colId="181" showButton="0"/>
    <filterColumn colId="183" showButton="0"/>
    <filterColumn colId="206" showButton="0"/>
    <filterColumn colId="208" showButton="0"/>
    <filterColumn colId="210" showButton="0"/>
    <filterColumn colId="212" showButton="0"/>
    <filterColumn colId="214" showButton="0"/>
    <filterColumn colId="240" showButton="0"/>
    <filterColumn colId="242" showButton="0"/>
    <filterColumn colId="244" showButton="0"/>
    <filterColumn colId="246" showButton="0"/>
    <filterColumn colId="248" showButton="0"/>
    <filterColumn colId="272" showButton="0"/>
    <filterColumn colId="274" showButton="0"/>
    <filterColumn colId="276" showButton="0"/>
    <filterColumn colId="278" showButton="0"/>
    <filterColumn colId="280" showButton="0"/>
    <filterColumn colId="304" showButton="0"/>
    <filterColumn colId="306" showButton="0"/>
    <filterColumn colId="308" showButton="0"/>
    <filterColumn colId="310" showButton="0"/>
    <filterColumn colId="312" showButton="0"/>
    <filterColumn colId="335" showButton="0"/>
    <filterColumn colId="337" showButton="0"/>
    <filterColumn colId="339" showButton="0"/>
    <filterColumn colId="341" showButton="0"/>
    <filterColumn colId="343" showButton="0"/>
    <filterColumn colId="366" showButton="0"/>
    <filterColumn colId="368" showButton="0"/>
    <filterColumn colId="370" showButton="0"/>
    <filterColumn colId="372" showButton="0"/>
    <filterColumn colId="374" showButton="0"/>
  </autoFilter>
  <mergeCells count="715">
    <mergeCell ref="O575:O577"/>
    <mergeCell ref="O208:O211"/>
    <mergeCell ref="DT4:DT6"/>
    <mergeCell ref="DU4:DU6"/>
    <mergeCell ref="CY3:CY7"/>
    <mergeCell ref="EH3:EH7"/>
    <mergeCell ref="O308:O318"/>
    <mergeCell ref="O335:O338"/>
    <mergeCell ref="O323:O333"/>
    <mergeCell ref="O280:O285"/>
    <mergeCell ref="O220:O222"/>
    <mergeCell ref="O223:O229"/>
    <mergeCell ref="O231:O234"/>
    <mergeCell ref="P92:P102"/>
    <mergeCell ref="P149:P159"/>
    <mergeCell ref="O106:O116"/>
    <mergeCell ref="O117:O119"/>
    <mergeCell ref="O120:O130"/>
    <mergeCell ref="O133:O137"/>
    <mergeCell ref="O138:O140"/>
    <mergeCell ref="O141:O145"/>
    <mergeCell ref="O146:O148"/>
    <mergeCell ref="O149:O159"/>
    <mergeCell ref="O493:O496"/>
    <mergeCell ref="EP2:EX2"/>
    <mergeCell ref="EO4:EP6"/>
    <mergeCell ref="EQ4:ER6"/>
    <mergeCell ref="ES4:ET6"/>
    <mergeCell ref="EU4:EV6"/>
    <mergeCell ref="EW3:EX6"/>
    <mergeCell ref="O212:O215"/>
    <mergeCell ref="P555:P556"/>
    <mergeCell ref="P575:P577"/>
    <mergeCell ref="O537:O547"/>
    <mergeCell ref="O526:O536"/>
    <mergeCell ref="O555:O556"/>
    <mergeCell ref="O566:O570"/>
    <mergeCell ref="O573:O574"/>
    <mergeCell ref="P524:P525"/>
    <mergeCell ref="P516:P519"/>
    <mergeCell ref="P537:P547"/>
    <mergeCell ref="O431:O441"/>
    <mergeCell ref="P457:P467"/>
    <mergeCell ref="P404:P406"/>
    <mergeCell ref="O340:O341"/>
    <mergeCell ref="O379:O383"/>
    <mergeCell ref="O176:O179"/>
    <mergeCell ref="O180:O184"/>
    <mergeCell ref="EO771:EW775"/>
    <mergeCell ref="EX771:EX777"/>
    <mergeCell ref="EO776:EO777"/>
    <mergeCell ref="EP776:EP777"/>
    <mergeCell ref="EQ776:EQ777"/>
    <mergeCell ref="ER776:ER777"/>
    <mergeCell ref="ES776:ES777"/>
    <mergeCell ref="ET776:ET777"/>
    <mergeCell ref="EU776:EU777"/>
    <mergeCell ref="EV776:EV777"/>
    <mergeCell ref="EW776:EW777"/>
    <mergeCell ref="G212:G215"/>
    <mergeCell ref="G274:G278"/>
    <mergeCell ref="G280:G285"/>
    <mergeCell ref="C245:E245"/>
    <mergeCell ref="A537:A547"/>
    <mergeCell ref="A379:A383"/>
    <mergeCell ref="A443:A447"/>
    <mergeCell ref="A449:A454"/>
    <mergeCell ref="A490:A492"/>
    <mergeCell ref="A493:A496"/>
    <mergeCell ref="A497:A500"/>
    <mergeCell ref="C290:E290"/>
    <mergeCell ref="C251:E251"/>
    <mergeCell ref="C252:E252"/>
    <mergeCell ref="C272:E272"/>
    <mergeCell ref="A294:A304"/>
    <mergeCell ref="A308:A318"/>
    <mergeCell ref="A323:A333"/>
    <mergeCell ref="C247:E247"/>
    <mergeCell ref="A340:A341"/>
    <mergeCell ref="C306:E306"/>
    <mergeCell ref="C334:E334"/>
    <mergeCell ref="C344:E344"/>
    <mergeCell ref="C343:E343"/>
    <mergeCell ref="P682:P689"/>
    <mergeCell ref="P693:P699"/>
    <mergeCell ref="P737:P747"/>
    <mergeCell ref="P580:P583"/>
    <mergeCell ref="P573:P574"/>
    <mergeCell ref="O714:O724"/>
    <mergeCell ref="O702:O712"/>
    <mergeCell ref="O693:O700"/>
    <mergeCell ref="O682:O692"/>
    <mergeCell ref="O671:O681"/>
    <mergeCell ref="O660:O670"/>
    <mergeCell ref="O649:O659"/>
    <mergeCell ref="O638:O648"/>
    <mergeCell ref="O627:O637"/>
    <mergeCell ref="O616:O626"/>
    <mergeCell ref="O737:O747"/>
    <mergeCell ref="O600:O603"/>
    <mergeCell ref="O593:O599"/>
    <mergeCell ref="O604:O614"/>
    <mergeCell ref="P649:P653"/>
    <mergeCell ref="P660:P661"/>
    <mergeCell ref="P627:P628"/>
    <mergeCell ref="P638:P641"/>
    <mergeCell ref="O580:O583"/>
    <mergeCell ref="P589:P590"/>
    <mergeCell ref="O726:O736"/>
    <mergeCell ref="P671:P677"/>
    <mergeCell ref="G65:G75"/>
    <mergeCell ref="G149:G159"/>
    <mergeCell ref="A149:A159"/>
    <mergeCell ref="C132:E132"/>
    <mergeCell ref="G3:G8"/>
    <mergeCell ref="C3:D6"/>
    <mergeCell ref="E3:F6"/>
    <mergeCell ref="C7:C8"/>
    <mergeCell ref="D7:D8"/>
    <mergeCell ref="E7:E8"/>
    <mergeCell ref="F7:F8"/>
    <mergeCell ref="A80:A83"/>
    <mergeCell ref="A84:A87"/>
    <mergeCell ref="A88:A91"/>
    <mergeCell ref="A106:A116"/>
    <mergeCell ref="A138:A140"/>
    <mergeCell ref="C45:E45"/>
    <mergeCell ref="C76:E76"/>
    <mergeCell ref="C58:E58"/>
    <mergeCell ref="C64:E64"/>
    <mergeCell ref="A12:A22"/>
    <mergeCell ref="A223:A229"/>
    <mergeCell ref="A231:A234"/>
    <mergeCell ref="C230:E230"/>
    <mergeCell ref="C24:E24"/>
    <mergeCell ref="A165:A168"/>
    <mergeCell ref="A103:A105"/>
    <mergeCell ref="A120:A130"/>
    <mergeCell ref="A117:A119"/>
    <mergeCell ref="A133:A137"/>
    <mergeCell ref="A141:A145"/>
    <mergeCell ref="A146:A148"/>
    <mergeCell ref="A92:A102"/>
    <mergeCell ref="A65:A75"/>
    <mergeCell ref="A77:A79"/>
    <mergeCell ref="A172:A175"/>
    <mergeCell ref="A176:A179"/>
    <mergeCell ref="A180:A184"/>
    <mergeCell ref="C160:E160"/>
    <mergeCell ref="NC6:ND6"/>
    <mergeCell ref="O88:O91"/>
    <mergeCell ref="BC4:BD6"/>
    <mergeCell ref="BG3:BI5"/>
    <mergeCell ref="CC3:CJ3"/>
    <mergeCell ref="CK3:CL6"/>
    <mergeCell ref="DP3:DQ6"/>
    <mergeCell ref="FT3:GA3"/>
    <mergeCell ref="EO3:EV3"/>
    <mergeCell ref="BQ3:BQ7"/>
    <mergeCell ref="BR3:BR7"/>
    <mergeCell ref="CC4:CD6"/>
    <mergeCell ref="CE4:CF6"/>
    <mergeCell ref="CG4:CH6"/>
    <mergeCell ref="CI4:CJ6"/>
    <mergeCell ref="BM3:BM7"/>
    <mergeCell ref="BN3:BN7"/>
    <mergeCell ref="EY3:FA3"/>
    <mergeCell ref="MD6:ME6"/>
    <mergeCell ref="IG4:IH6"/>
    <mergeCell ref="II4:IJ6"/>
    <mergeCell ref="IK4:IL6"/>
    <mergeCell ref="CU3:CU7"/>
    <mergeCell ref="EG3:EG7"/>
    <mergeCell ref="DS4:DS6"/>
    <mergeCell ref="CA3:CA7"/>
    <mergeCell ref="DA3:DA7"/>
    <mergeCell ref="DB3:DB7"/>
    <mergeCell ref="A185:A188"/>
    <mergeCell ref="A204:A207"/>
    <mergeCell ref="C23:E23"/>
    <mergeCell ref="C31:E31"/>
    <mergeCell ref="B3:B8"/>
    <mergeCell ref="C9:E9"/>
    <mergeCell ref="C37:E37"/>
    <mergeCell ref="C131:E131"/>
    <mergeCell ref="A169:A171"/>
    <mergeCell ref="Q3:AA5"/>
    <mergeCell ref="AE3:AE7"/>
    <mergeCell ref="AF3:AF7"/>
    <mergeCell ref="AG3:AG7"/>
    <mergeCell ref="AH3:AH7"/>
    <mergeCell ref="AI3:AI7"/>
    <mergeCell ref="AJ3:AJ7"/>
    <mergeCell ref="AK3:AK7"/>
    <mergeCell ref="AL3:AL7"/>
    <mergeCell ref="C10:E10"/>
    <mergeCell ref="C11:E11"/>
    <mergeCell ref="P3:P8"/>
    <mergeCell ref="OM3:OM8"/>
    <mergeCell ref="HG3:HH6"/>
    <mergeCell ref="IQ3:IS3"/>
    <mergeCell ref="NC3:NJ3"/>
    <mergeCell ref="NK3:NL6"/>
    <mergeCell ref="NE6:NF6"/>
    <mergeCell ref="NG6:NH6"/>
    <mergeCell ref="NI6:NJ6"/>
    <mergeCell ref="JM3:JT3"/>
    <mergeCell ref="JU3:JV6"/>
    <mergeCell ref="JM6:JN6"/>
    <mergeCell ref="JO6:JP6"/>
    <mergeCell ref="MH3:MI3"/>
    <mergeCell ref="JW3:JY3"/>
    <mergeCell ref="LX3:ME3"/>
    <mergeCell ref="MF3:MG6"/>
    <mergeCell ref="LX6:LY6"/>
    <mergeCell ref="LZ6:MA6"/>
    <mergeCell ref="AB3:AD5"/>
    <mergeCell ref="CX3:CX7"/>
    <mergeCell ref="DL5:DM6"/>
    <mergeCell ref="H3:H7"/>
    <mergeCell ref="I3:I7"/>
    <mergeCell ref="A3:A8"/>
    <mergeCell ref="M3:M7"/>
    <mergeCell ref="N3:N7"/>
    <mergeCell ref="O3:O7"/>
    <mergeCell ref="K3:K7"/>
    <mergeCell ref="L3:L7"/>
    <mergeCell ref="DJ5:DK6"/>
    <mergeCell ref="AM3:AM7"/>
    <mergeCell ref="AW4:AX6"/>
    <mergeCell ref="AY4:AZ6"/>
    <mergeCell ref="BA4:BB6"/>
    <mergeCell ref="AN3:AN7"/>
    <mergeCell ref="AO3:AO7"/>
    <mergeCell ref="AP3:AP7"/>
    <mergeCell ref="AQ3:AQ7"/>
    <mergeCell ref="AR3:AR7"/>
    <mergeCell ref="AS3:AS7"/>
    <mergeCell ref="CV3:CV7"/>
    <mergeCell ref="CW3:CW7"/>
    <mergeCell ref="CP3:CP7"/>
    <mergeCell ref="J3:J8"/>
    <mergeCell ref="BZ3:BZ7"/>
    <mergeCell ref="DC3:DC7"/>
    <mergeCell ref="O294:O304"/>
    <mergeCell ref="O103:O105"/>
    <mergeCell ref="O194:O197"/>
    <mergeCell ref="O198:O200"/>
    <mergeCell ref="O404:O414"/>
    <mergeCell ref="O443:O447"/>
    <mergeCell ref="O449:O454"/>
    <mergeCell ref="O457:O467"/>
    <mergeCell ref="O12:O22"/>
    <mergeCell ref="O92:O102"/>
    <mergeCell ref="O235:O240"/>
    <mergeCell ref="O84:O87"/>
    <mergeCell ref="O65:O75"/>
    <mergeCell ref="O77:O79"/>
    <mergeCell ref="O80:O83"/>
    <mergeCell ref="O241:O243"/>
    <mergeCell ref="O253:O271"/>
    <mergeCell ref="O274:O278"/>
    <mergeCell ref="O161:O164"/>
    <mergeCell ref="O185:O188"/>
    <mergeCell ref="O190:O193"/>
    <mergeCell ref="P103:P105"/>
    <mergeCell ref="O201:O203"/>
    <mergeCell ref="O204:O207"/>
    <mergeCell ref="O479:O489"/>
    <mergeCell ref="O468:O478"/>
    <mergeCell ref="O490:O492"/>
    <mergeCell ref="A760:G760"/>
    <mergeCell ref="A750:F750"/>
    <mergeCell ref="A751:F751"/>
    <mergeCell ref="A660:A670"/>
    <mergeCell ref="A752:F752"/>
    <mergeCell ref="A714:A724"/>
    <mergeCell ref="O217:O219"/>
    <mergeCell ref="O165:O168"/>
    <mergeCell ref="O169:O171"/>
    <mergeCell ref="O172:O175"/>
    <mergeCell ref="A190:A193"/>
    <mergeCell ref="C189:E189"/>
    <mergeCell ref="A274:A278"/>
    <mergeCell ref="A280:A285"/>
    <mergeCell ref="A194:A197"/>
    <mergeCell ref="A198:A200"/>
    <mergeCell ref="C591:E591"/>
    <mergeCell ref="F412:F414"/>
    <mergeCell ref="A755:G755"/>
    <mergeCell ref="A641:A645"/>
    <mergeCell ref="A524:A525"/>
    <mergeCell ref="A502:A512"/>
    <mergeCell ref="A513:A515"/>
    <mergeCell ref="A575:A577"/>
    <mergeCell ref="A589:A590"/>
    <mergeCell ref="A426:A430"/>
    <mergeCell ref="A479:A485"/>
    <mergeCell ref="A457:A467"/>
    <mergeCell ref="A726:A736"/>
    <mergeCell ref="A646:A648"/>
    <mergeCell ref="C553:E553"/>
    <mergeCell ref="A555:A556"/>
    <mergeCell ref="A638:A640"/>
    <mergeCell ref="A616:A626"/>
    <mergeCell ref="A593:A599"/>
    <mergeCell ref="A600:A603"/>
    <mergeCell ref="A604:A614"/>
    <mergeCell ref="A627:A637"/>
    <mergeCell ref="C725:E725"/>
    <mergeCell ref="G426:G430"/>
    <mergeCell ref="A580:A583"/>
    <mergeCell ref="C571:E571"/>
    <mergeCell ref="O497:O500"/>
    <mergeCell ref="O524:O525"/>
    <mergeCell ref="O520:O523"/>
    <mergeCell ref="O516:O519"/>
    <mergeCell ref="O513:O515"/>
    <mergeCell ref="O502:O512"/>
    <mergeCell ref="O390:O392"/>
    <mergeCell ref="O393:O403"/>
    <mergeCell ref="A1:ON1"/>
    <mergeCell ref="HI3:HM3"/>
    <mergeCell ref="AT3:AT7"/>
    <mergeCell ref="AU3:AU7"/>
    <mergeCell ref="AV3:AV7"/>
    <mergeCell ref="G217:G219"/>
    <mergeCell ref="A468:A473"/>
    <mergeCell ref="A393:A403"/>
    <mergeCell ref="C367:E367"/>
    <mergeCell ref="C356:E356"/>
    <mergeCell ref="C342:E342"/>
    <mergeCell ref="C307:E307"/>
    <mergeCell ref="A390:A392"/>
    <mergeCell ref="A404:A414"/>
    <mergeCell ref="A415:A425"/>
    <mergeCell ref="C388:E388"/>
    <mergeCell ref="I779:J779"/>
    <mergeCell ref="I784:J784"/>
    <mergeCell ref="AB779:AD779"/>
    <mergeCell ref="AB784:AD784"/>
    <mergeCell ref="A771:A777"/>
    <mergeCell ref="B771:C771"/>
    <mergeCell ref="B772:C772"/>
    <mergeCell ref="B773:C773"/>
    <mergeCell ref="B774:C774"/>
    <mergeCell ref="B775:C775"/>
    <mergeCell ref="B776:C777"/>
    <mergeCell ref="B780:D780"/>
    <mergeCell ref="B784:D784"/>
    <mergeCell ref="A762:G762"/>
    <mergeCell ref="A763:G763"/>
    <mergeCell ref="A764:G764"/>
    <mergeCell ref="A765:G765"/>
    <mergeCell ref="A766:G766"/>
    <mergeCell ref="A767:G767"/>
    <mergeCell ref="A768:G768"/>
    <mergeCell ref="A769:G769"/>
    <mergeCell ref="A757:G757"/>
    <mergeCell ref="A758:G758"/>
    <mergeCell ref="A759:G759"/>
    <mergeCell ref="A761:G761"/>
    <mergeCell ref="A566:A570"/>
    <mergeCell ref="C550:E550"/>
    <mergeCell ref="C592:E592"/>
    <mergeCell ref="A671:A681"/>
    <mergeCell ref="A201:A203"/>
    <mergeCell ref="C246:E246"/>
    <mergeCell ref="A235:A240"/>
    <mergeCell ref="A241:A243"/>
    <mergeCell ref="C321:E321"/>
    <mergeCell ref="C319:E319"/>
    <mergeCell ref="A212:A215"/>
    <mergeCell ref="A208:A211"/>
    <mergeCell ref="A220:A222"/>
    <mergeCell ref="A217:A219"/>
    <mergeCell ref="A253:A271"/>
    <mergeCell ref="C358:E358"/>
    <mergeCell ref="C387:E387"/>
    <mergeCell ref="C615:E615"/>
    <mergeCell ref="A474:A478"/>
    <mergeCell ref="A486:A489"/>
    <mergeCell ref="A431:A441"/>
    <mergeCell ref="A335:A338"/>
    <mergeCell ref="A573:A574"/>
    <mergeCell ref="C560:E560"/>
    <mergeCell ref="C586:E586"/>
    <mergeCell ref="C572:E572"/>
    <mergeCell ref="C549:E549"/>
    <mergeCell ref="A526:A536"/>
    <mergeCell ref="KW6:KX6"/>
    <mergeCell ref="A770:G770"/>
    <mergeCell ref="AW3:BD3"/>
    <mergeCell ref="A161:A164"/>
    <mergeCell ref="A756:G756"/>
    <mergeCell ref="A649:A659"/>
    <mergeCell ref="A737:A747"/>
    <mergeCell ref="A749:F749"/>
    <mergeCell ref="C360:E360"/>
    <mergeCell ref="A516:A519"/>
    <mergeCell ref="A520:A523"/>
    <mergeCell ref="A753:F753"/>
    <mergeCell ref="A754:F754"/>
    <mergeCell ref="A702:A712"/>
    <mergeCell ref="A682:A692"/>
    <mergeCell ref="A693:A701"/>
    <mergeCell ref="C501:E501"/>
    <mergeCell ref="C548:E548"/>
    <mergeCell ref="C339:E339"/>
    <mergeCell ref="C370:E370"/>
    <mergeCell ref="C363:E363"/>
    <mergeCell ref="C442:E442"/>
    <mergeCell ref="C371:E371"/>
    <mergeCell ref="C376:E376"/>
    <mergeCell ref="C378:E378"/>
    <mergeCell ref="O426:O430"/>
    <mergeCell ref="O415:O425"/>
    <mergeCell ref="CM784:ON784"/>
    <mergeCell ref="CJ776:CJ777"/>
    <mergeCell ref="CK776:CK777"/>
    <mergeCell ref="B779:D779"/>
    <mergeCell ref="CM779:ON779"/>
    <mergeCell ref="DH771:DP775"/>
    <mergeCell ref="DQ771:DQ777"/>
    <mergeCell ref="DH776:DH777"/>
    <mergeCell ref="DI776:DI777"/>
    <mergeCell ref="DJ776:DJ777"/>
    <mergeCell ref="DK776:DK777"/>
    <mergeCell ref="DL776:DL777"/>
    <mergeCell ref="DM776:DM777"/>
    <mergeCell ref="DN776:DN777"/>
    <mergeCell ref="DO776:DO777"/>
    <mergeCell ref="DP776:DP777"/>
    <mergeCell ref="BG779:BI779"/>
    <mergeCell ref="DD3:DD7"/>
    <mergeCell ref="DE3:DE7"/>
    <mergeCell ref="DF3:DF7"/>
    <mergeCell ref="DG3:DG7"/>
    <mergeCell ref="CZ3:CZ7"/>
    <mergeCell ref="IG3:IN3"/>
    <mergeCell ref="IO3:IP6"/>
    <mergeCell ref="DH3:DO4"/>
    <mergeCell ref="DH5:DI6"/>
    <mergeCell ref="DR3:DV3"/>
    <mergeCell ref="FB3:FB7"/>
    <mergeCell ref="FC3:FC7"/>
    <mergeCell ref="FD3:FD7"/>
    <mergeCell ref="FE3:FE7"/>
    <mergeCell ref="FF3:FF7"/>
    <mergeCell ref="FG3:FG7"/>
    <mergeCell ref="FH3:FH7"/>
    <mergeCell ref="FI3:FI7"/>
    <mergeCell ref="FJ3:FJ7"/>
    <mergeCell ref="FK3:FK7"/>
    <mergeCell ref="FL3:FL7"/>
    <mergeCell ref="FM3:FM7"/>
    <mergeCell ref="FN3:FN7"/>
    <mergeCell ref="FO3:FO7"/>
    <mergeCell ref="CR3:CR7"/>
    <mergeCell ref="EJ3:EJ7"/>
    <mergeCell ref="EK3:EK7"/>
    <mergeCell ref="CL771:CL777"/>
    <mergeCell ref="CC776:CC777"/>
    <mergeCell ref="ON3:ON7"/>
    <mergeCell ref="GD3:GE3"/>
    <mergeCell ref="EL3:EL7"/>
    <mergeCell ref="EM3:EM7"/>
    <mergeCell ref="EN3:EN7"/>
    <mergeCell ref="DW3:DW7"/>
    <mergeCell ref="EI3:EI7"/>
    <mergeCell ref="CD776:CD777"/>
    <mergeCell ref="CE776:CE777"/>
    <mergeCell ref="CF776:CF777"/>
    <mergeCell ref="CG776:CG777"/>
    <mergeCell ref="CH776:CH777"/>
    <mergeCell ref="CI776:CI777"/>
    <mergeCell ref="CC771:CK775"/>
    <mergeCell ref="EF3:EF7"/>
    <mergeCell ref="DV4:DV6"/>
    <mergeCell ref="CS3:CS7"/>
    <mergeCell ref="CT3:CT7"/>
    <mergeCell ref="DR4:DR6"/>
    <mergeCell ref="BE3:BF6"/>
    <mergeCell ref="DX3:DX7"/>
    <mergeCell ref="DY3:DY7"/>
    <mergeCell ref="DZ3:DZ7"/>
    <mergeCell ref="EA3:EA7"/>
    <mergeCell ref="EB3:EB7"/>
    <mergeCell ref="EC3:EC7"/>
    <mergeCell ref="ED3:ED7"/>
    <mergeCell ref="EE3:EE7"/>
    <mergeCell ref="BS3:BS7"/>
    <mergeCell ref="BT3:BT7"/>
    <mergeCell ref="BU3:BU7"/>
    <mergeCell ref="BV3:BV7"/>
    <mergeCell ref="BW3:BW7"/>
    <mergeCell ref="BX3:BX7"/>
    <mergeCell ref="BY3:BY7"/>
    <mergeCell ref="CQ3:CQ7"/>
    <mergeCell ref="DN5:DO6"/>
    <mergeCell ref="BJ3:BJ7"/>
    <mergeCell ref="BK3:BK7"/>
    <mergeCell ref="BL3:BL7"/>
    <mergeCell ref="BO3:BO7"/>
    <mergeCell ref="BP3:BP7"/>
    <mergeCell ref="CM3:CO5"/>
    <mergeCell ref="BG784:BI784"/>
    <mergeCell ref="AW771:BE775"/>
    <mergeCell ref="BF771:BF777"/>
    <mergeCell ref="AW776:AW777"/>
    <mergeCell ref="AX776:AX777"/>
    <mergeCell ref="AY776:AY777"/>
    <mergeCell ref="BC776:BC777"/>
    <mergeCell ref="BD776:BD777"/>
    <mergeCell ref="BE776:BE777"/>
    <mergeCell ref="AZ776:AZ777"/>
    <mergeCell ref="BA776:BA777"/>
    <mergeCell ref="BB776:BB777"/>
    <mergeCell ref="FP3:FP7"/>
    <mergeCell ref="FQ3:FQ7"/>
    <mergeCell ref="FR3:FR7"/>
    <mergeCell ref="FS3:FS7"/>
    <mergeCell ref="GD4:GD6"/>
    <mergeCell ref="GE4:GE6"/>
    <mergeCell ref="FT4:FU6"/>
    <mergeCell ref="FV4:FW6"/>
    <mergeCell ref="FX4:FY6"/>
    <mergeCell ref="FZ4:GA6"/>
    <mergeCell ref="GB3:GC6"/>
    <mergeCell ref="FT771:GB775"/>
    <mergeCell ref="GC771:GC777"/>
    <mergeCell ref="FT776:FT777"/>
    <mergeCell ref="FU776:FU777"/>
    <mergeCell ref="FV776:FV777"/>
    <mergeCell ref="FW776:FW777"/>
    <mergeCell ref="FX776:FX777"/>
    <mergeCell ref="FY776:FY777"/>
    <mergeCell ref="FZ776:FZ777"/>
    <mergeCell ref="GA776:GA777"/>
    <mergeCell ref="GB776:GB777"/>
    <mergeCell ref="GF3:GF7"/>
    <mergeCell ref="GG3:GG7"/>
    <mergeCell ref="GH3:GH7"/>
    <mergeCell ref="GI3:GI7"/>
    <mergeCell ref="GJ3:GJ7"/>
    <mergeCell ref="GK3:GK7"/>
    <mergeCell ref="GL3:GL7"/>
    <mergeCell ref="GM3:GM7"/>
    <mergeCell ref="GN3:GN7"/>
    <mergeCell ref="GO3:GO7"/>
    <mergeCell ref="GP3:GP7"/>
    <mergeCell ref="GQ3:GQ7"/>
    <mergeCell ref="GR3:GR7"/>
    <mergeCell ref="GS3:GS7"/>
    <mergeCell ref="GT3:GT7"/>
    <mergeCell ref="GU3:GU7"/>
    <mergeCell ref="GV3:GV7"/>
    <mergeCell ref="GW3:GW7"/>
    <mergeCell ref="GX3:GX7"/>
    <mergeCell ref="GY4:GZ6"/>
    <mergeCell ref="HA4:HB6"/>
    <mergeCell ref="HC4:HD6"/>
    <mergeCell ref="HE4:HF6"/>
    <mergeCell ref="GY771:HG775"/>
    <mergeCell ref="HH771:HH777"/>
    <mergeCell ref="GY776:GY777"/>
    <mergeCell ref="GZ776:GZ777"/>
    <mergeCell ref="HA776:HA777"/>
    <mergeCell ref="HB776:HB777"/>
    <mergeCell ref="HC776:HC777"/>
    <mergeCell ref="HD776:HD777"/>
    <mergeCell ref="HE776:HE777"/>
    <mergeCell ref="HF776:HF777"/>
    <mergeCell ref="HG776:HG777"/>
    <mergeCell ref="GY3:HF3"/>
    <mergeCell ref="HN3:HN7"/>
    <mergeCell ref="HO3:HO7"/>
    <mergeCell ref="HP3:HP7"/>
    <mergeCell ref="HQ3:HQ7"/>
    <mergeCell ref="HR3:HR7"/>
    <mergeCell ref="HS3:HS7"/>
    <mergeCell ref="HT3:HT7"/>
    <mergeCell ref="HU3:HU7"/>
    <mergeCell ref="HV3:HV7"/>
    <mergeCell ref="HW3:HW7"/>
    <mergeCell ref="HX3:HX7"/>
    <mergeCell ref="HY3:HY7"/>
    <mergeCell ref="HZ3:HZ7"/>
    <mergeCell ref="IA3:IA7"/>
    <mergeCell ref="IB3:IB7"/>
    <mergeCell ref="IC3:IC7"/>
    <mergeCell ref="ID3:ID7"/>
    <mergeCell ref="IE3:IE7"/>
    <mergeCell ref="IF3:IF7"/>
    <mergeCell ref="IT3:IT7"/>
    <mergeCell ref="IU3:IU7"/>
    <mergeCell ref="IV3:IV7"/>
    <mergeCell ref="IW3:IW7"/>
    <mergeCell ref="IX3:IX7"/>
    <mergeCell ref="IY3:IY7"/>
    <mergeCell ref="IZ3:IZ7"/>
    <mergeCell ref="JA3:JA7"/>
    <mergeCell ref="IM4:IN6"/>
    <mergeCell ref="JB3:JB7"/>
    <mergeCell ref="JC3:JC7"/>
    <mergeCell ref="JD3:JD7"/>
    <mergeCell ref="JE3:JE7"/>
    <mergeCell ref="JF3:JF7"/>
    <mergeCell ref="JG3:JG7"/>
    <mergeCell ref="JH3:JH7"/>
    <mergeCell ref="JI3:JI7"/>
    <mergeCell ref="JJ3:JJ7"/>
    <mergeCell ref="JK3:JK7"/>
    <mergeCell ref="JL3:JL7"/>
    <mergeCell ref="JZ3:JZ7"/>
    <mergeCell ref="KA3:KA7"/>
    <mergeCell ref="KB3:KB7"/>
    <mergeCell ref="KC3:KC7"/>
    <mergeCell ref="KD3:KD7"/>
    <mergeCell ref="KE3:KE7"/>
    <mergeCell ref="KF3:KF7"/>
    <mergeCell ref="JQ6:JR6"/>
    <mergeCell ref="JS6:JT6"/>
    <mergeCell ref="KG3:KG7"/>
    <mergeCell ref="KH3:KH7"/>
    <mergeCell ref="KI3:KI7"/>
    <mergeCell ref="KJ3:KJ7"/>
    <mergeCell ref="KK3:KK7"/>
    <mergeCell ref="KL3:KL7"/>
    <mergeCell ref="KM3:KM7"/>
    <mergeCell ref="KN3:KN7"/>
    <mergeCell ref="KO3:KO7"/>
    <mergeCell ref="KP3:KP7"/>
    <mergeCell ref="KQ3:KQ7"/>
    <mergeCell ref="KR3:KR7"/>
    <mergeCell ref="LE3:LE7"/>
    <mergeCell ref="LF3:LF7"/>
    <mergeCell ref="LG3:LG7"/>
    <mergeCell ref="LH3:LH7"/>
    <mergeCell ref="LI3:LI7"/>
    <mergeCell ref="LJ3:LJ7"/>
    <mergeCell ref="LC3:LD3"/>
    <mergeCell ref="KS3:KZ3"/>
    <mergeCell ref="LA3:LB6"/>
    <mergeCell ref="KS6:KT6"/>
    <mergeCell ref="KU6:KV6"/>
    <mergeCell ref="KY6:KZ6"/>
    <mergeCell ref="LK3:LK7"/>
    <mergeCell ref="LL3:LL7"/>
    <mergeCell ref="LM3:LM7"/>
    <mergeCell ref="LN3:LN7"/>
    <mergeCell ref="LO3:LO7"/>
    <mergeCell ref="LP3:LP7"/>
    <mergeCell ref="LQ3:LQ7"/>
    <mergeCell ref="LR3:LR7"/>
    <mergeCell ref="LS3:LS7"/>
    <mergeCell ref="MW3:MW7"/>
    <mergeCell ref="LT3:LT7"/>
    <mergeCell ref="LU3:LU7"/>
    <mergeCell ref="LV3:LV7"/>
    <mergeCell ref="LW3:LW7"/>
    <mergeCell ref="MJ3:MJ7"/>
    <mergeCell ref="MK3:MK7"/>
    <mergeCell ref="ML3:ML7"/>
    <mergeCell ref="MM3:MM7"/>
    <mergeCell ref="MN3:MN7"/>
    <mergeCell ref="MB6:MC6"/>
    <mergeCell ref="OE3:OE7"/>
    <mergeCell ref="OF3:OF7"/>
    <mergeCell ref="IG771:IO775"/>
    <mergeCell ref="IP771:IP777"/>
    <mergeCell ref="IG776:IG777"/>
    <mergeCell ref="IH776:IH777"/>
    <mergeCell ref="II776:II777"/>
    <mergeCell ref="IJ776:IJ777"/>
    <mergeCell ref="IK776:IK777"/>
    <mergeCell ref="IL776:IL777"/>
    <mergeCell ref="IM776:IM777"/>
    <mergeCell ref="IN776:IN777"/>
    <mergeCell ref="IO776:IO777"/>
    <mergeCell ref="NR3:NR7"/>
    <mergeCell ref="NS3:NS7"/>
    <mergeCell ref="NT3:NT7"/>
    <mergeCell ref="NU3:NU7"/>
    <mergeCell ref="NV3:NV7"/>
    <mergeCell ref="NW3:NW7"/>
    <mergeCell ref="NX3:NX7"/>
    <mergeCell ref="NY3:NY7"/>
    <mergeCell ref="NZ3:NZ7"/>
    <mergeCell ref="MX3:MX7"/>
    <mergeCell ref="MY3:MY7"/>
    <mergeCell ref="HI4:HI6"/>
    <mergeCell ref="HJ4:HJ6"/>
    <mergeCell ref="HK4:HK6"/>
    <mergeCell ref="HL4:HL6"/>
    <mergeCell ref="HM4:HM6"/>
    <mergeCell ref="OA3:OA7"/>
    <mergeCell ref="OB3:OB7"/>
    <mergeCell ref="OC3:OC7"/>
    <mergeCell ref="OD3:OD7"/>
    <mergeCell ref="MZ3:MZ7"/>
    <mergeCell ref="NA3:NA7"/>
    <mergeCell ref="NB3:NB7"/>
    <mergeCell ref="NN3:NN7"/>
    <mergeCell ref="NO3:NO7"/>
    <mergeCell ref="NP3:NP7"/>
    <mergeCell ref="NQ3:NQ7"/>
    <mergeCell ref="MO3:MO7"/>
    <mergeCell ref="MP3:MP7"/>
    <mergeCell ref="MQ3:MQ7"/>
    <mergeCell ref="MR3:MR7"/>
    <mergeCell ref="MS3:MS7"/>
    <mergeCell ref="MT3:MT7"/>
    <mergeCell ref="MU3:MU7"/>
    <mergeCell ref="MV3:MV7"/>
  </mergeCells>
  <phoneticPr fontId="18" type="noConversion"/>
  <dataValidations count="20">
    <dataValidation type="list" allowBlank="1" showInputMessage="1" showErrorMessage="1" sqref="G32 D593:D614 D379:D380 F379:F386 D161:D188 D38:D44 F38:F44 D385:D386 G368 D372:D375 F320:G320 D726:D734 G431:G441 D551:D552 F589:F590 F253:G271 F561:F570 F551:G552 F479:F500 G59:G60 F361:G362 D361:D362 F359:G359 D345:D355 D340:D341 D335:D338 F340:G341 F322:G333 F291:G292 F273:G273 D190:D229 D133:D159 F726:G748 D65:D75 D59:D63 G62 F59:F63 F48:F57 D48:D57 F364:F365 D364:D366 G41 F638:F724 G293:G304 D25:D30 D320 D359 G50:G51 F25:F30 D377 G25:G29 F366:G366 G34 F377:G377 F372:G375 F368:F369 D273 G48 G54:G57 J749:N749 D368:D369 D357 F308:G318 G714:G724 G43:G44 F32:F36 F345:G355 D32:D36 F357:G357 F248:G250 F554:G559 D589:D590 D736:D748 F502:G547 G588:G590 F12:G22 G561:G564 D12:D22 D77:D130 G380:G384 F469:F473 F443:G468 G231:G243 D468:D473 D479:D485 D561:D570 F65:F75 F77:G130 F133:G145 G146:G148 F146:F159 F161:G188 F190:G203 G204:G211 F204:F219 F220:G229 D231:D244 D248:D250 F293:F305 D291:D305 D308:D318 D322:D333 F335:G338 F389:G403 F404:F413 D389:D417 F415:F441 D426:D441 D443:D457 D487:D500 G469:G500 D502:D547 D554:D559 F573:G585 F593:G603 F604:F614 F621:F626 F616:G620 D616:D626 D655 D659:D680 D638:D652 D682:D724 F231:F244 G404:G425 G621:G712 D253:D271 D573:D585">
      <formula1>"KQMĐ, NDCT, TLHD, BC, ĐP"</formula1>
    </dataValidation>
    <dataValidation type="list" allowBlank="1" showInputMessage="1" showErrorMessage="1" sqref="G305 G36 G274 G279:G280 G286:G289">
      <formula1>"x"</formula1>
    </dataValidation>
    <dataValidation type="list" allowBlank="1" showInputMessage="1" showErrorMessage="1" sqref="D587:D588 D280:D289">
      <formula1>"KQMĐ, NDCT, TLHD, BC, ĐP, ATGT"</formula1>
    </dataValidation>
    <dataValidation type="list" allowBlank="1" showInputMessage="1" showErrorMessage="1" sqref="F587:F588 F280:F289">
      <formula1>"KQMĐ, TLHD, NDCT, BC, ĐP, ATGT"</formula1>
    </dataValidation>
    <dataValidation type="list" allowBlank="1" showInputMessage="1" showErrorMessage="1" sqref="L3:L5 L12:L22 L25:L30 L32:L36 L38:L44 L46:L57 L59:L63 L65:L75 L77:L130 L133:L159 L161:L188 L190:L229 L231:L244 L726:L748 L248:L250 L273:L289 L291:L305 L308:L318 L320 L322:L338 L340:L341 L345:L355 L357 L359 L361:L362 L364:L366 L368:L369 L372:L375 L377 L379:L386 L389:L441 L443:L500 L502:L547 L551:L552 L554:L559 L561:L570 L253:L271 L587:L590 L593:L614 L616:L724 L573:L585">
      <formula1>"Lớp học, Lớp học + sân chơi, Ngoài nhà trường, Phòng chức năng, Sân chơi"</formula1>
    </dataValidation>
    <dataValidation type="list" allowBlank="1" showInputMessage="1" showErrorMessage="1" sqref="K3:K5 K12:K22 K25:K30 K32:K36 K38:K44 K46:K57 K59:K63 K65:K75 K77:K130 K161:K188 K133:K159 K190:K229 K231:K244 K726:K748 K248:K250 K273:K289 K291:K305 K308:K318 K320 K322:K338 K340:K341 K345:K355 K357 K359 K361:K362 K364:K366 K368:K369 K372:K375 K377 K379:K386 K389:K441 K443:K500 K502:K547 K551:K552 K554:K559 K561:K570 K253:K271 K587:K590 K593:K614 K616:K724 K573:K585">
      <formula1>"Lớp,Lớp-khối, Tổ"</formula1>
    </dataValidation>
    <dataValidation type="list" allowBlank="1" showInputMessage="1" showErrorMessage="1" sqref="N12:N22 N25:N30 N32:N36 N38:N44 N46:N57 N59:N63 N133:N159 N77:N130 N65:N75 N161:N188 N190:N229 N231:N244 N248:N250 N273:N289 N291:N305 N308:N318 N320 N322:N338 N340:N341 N345:N355 N357 N359 N361:N362 N364:N366 N368:N369 N372:N375 N377 N379:N386 N389:N441 N443:N500 N502:N547 N551:N552 N554:N559 N561:N570 N573:N585 N587:N590 N593:N614 N616:N724 N726:N748 N253:N271">
      <formula1>"#, 3T, 4T, 5T, 3+4T, 4+5T, 3+4+5T"</formula1>
    </dataValidation>
    <dataValidation type="list" allowBlank="1" showInputMessage="1" showErrorMessage="1" sqref="M12:M22 M25:M30 M32:M36 M38:M44 M46:M57 M59:M63 M65:M75 M77:M130 M133:M159 M161:M188 M190:M229 M231:M244 M273:M289 M248:M250 M291:M305 M308:M318 M320 M322:M338 M340:M341 M345:M355 M357 M359 M361:M362 M364:M366 M368:M369 M372:M375 M377 M379:M386 M389:M441 M443:M500 M502:M547 M551:M552 M554:M559 M561:M570 M573:M585 M587:M590 M593:M614 M616:M724 M726:M748 M253:M271">
      <formula1>"Thể chất,  Nhận thức, Ngôn ngữ, TCKNXH, Thẩm mỹ"</formula1>
    </dataValidation>
    <dataValidation type="list" allowBlank="1" showInputMessage="1" showErrorMessage="1" sqref="O12 O25:O30 O32:O36 O38:O44 O46:O57 O59:O63 O92 O65 O88 O77 O80 O84">
      <formula1>"x,#"</formula1>
    </dataValidation>
    <dataValidation type="list" allowBlank="1" showInputMessage="1" showErrorMessage="1" sqref="AW7:BF7 FT7:GC7 CC7:CL7 EO7:EX7 DH7:DQ7 NC7:NL7 IG7:IP7 JM7:JV7 KS7:LB7 LX7:MG7 GY7:HH7">
      <formula1>"ĐTT, TDS, HĐH, HĐG, HĐNT, VS-AN, HĐC, TQDN, LH"</formula1>
    </dataValidation>
    <dataValidation type="list" allowBlank="1" showInputMessage="1" showErrorMessage="1" sqref="AB25:AD27 AB12:AD12 AB80:AD80 AB120:AD120 AB180:AD180 AB65:AD65 AB92:AD92 AB103:AD103 AB106:AD106 AB133:AD133 AB149:AD149 AB190:AD190 AB161:AD161 AB185:AD185 AB201:AD201 AB220:AD220 AB231:AD231 AB323:AD323 AB241:AD241 AB261:AD261 AB274:AD274 AB294:AD294 AB308:AD308 AB349:AD349 AB357:AD357 AB374:AD375 AB379:AD379 AB253:AD253 AB390:AD390 AB537:AD537 AB393:AD393 AB431:AD431 AB714:AD714 AB490:AD490 AB468:AD468 AB449:AD449 AB479:AD479 AB502:AD502 AB524:AD524 AB526:AD526 AB593:AD593 AB516:AD516 AB555:AD555 AB575:AD575 AB457:AD457 AB604:AD604 AB627:AD627 AB638:AD638 AB649:AD649 AB616:AD616 AD660 AB671:AD671 AB682:AD682 AB693:AD693 AB702:AD702 AB660 AB737:AD737 AB404:AD404 AB726:AD726 BG715:BI715 BG28:BI30 BG13:BI13 BG66:BI66 BG254:BI254 BG93:BI93 BG104:BI104 BG107:BI107 BG121:BI121 BG136:BI136 BG150:BI150 BG162:BI162 BG217:BI217 BG176:BI176 BG205:BI205 BG191:BI191 BG221:BI221 BG235:BI235 BG223:BI223 BG242:BI242 BG605:BI605 BG248:BI250 BG262:BI262 BG280:BI280 BG295:BI295 BG309:BI309 BG368:BI368 BG372:BI372 BG380:BI380 BG324:BI324 BG391:BI391 BG405:BI405 BG394:BI394 BG738:BI738 BG432:BI432 BG458:BI458 BG450:BI450 BG713:BI713 BG480:BI480 BG493:BI493 BG503:BI503 BG517:BI517 BG527:BI527 BG551:BI552 BG554:BI554 BG558:BI558 BG561:BI562 BG566:BI566 BG576:BI576 BG579:BI579 BG538:BI538 BG600:BI600 BG628:BI628 BG639:BI639 BG617:BI617 BG650:BI650 BG661:BI661 BG672:BI672 BG727:BI727 BG694:BI694 BG703:BI703 BH683 BG77:BI77 CB77 CM14:CO14 CM32:CO35 CM673:CO673 CM67:CO67 CM108:CO108 CM88:CO88 CM94:CO94 CM78:CO78 CM105:CO105 CM122:CO122 CM138:CO138 CM165:CO165 CM141:CO141 CM151:CO151 CM172:CO172 CM181:CO181 CM192:CO192 CM202:CO202 CM232:CO232 CM255:CO255 CM243:CO243 CM263:CO263 CM275:CO275 CM296:CO296 CM310:CO310 CM325:CO325 CM345:CO345 CM365:CO365 CM684:CO684 CM389:CO389 CM335:CO335 CM392:CO392 CM406:CO406 CM395:CO395 CM451:CO451 CM426:CO426 CM433:CO433 CM456:CO456 CM459:CO459 CM739:CO739 CM728:CO728 CM716:CO716 CM373:CO373 CM504:CO504 CM513:CO513 CM525:CO525 CM528:CO528 CM556:CO556 CM574:CO574 CM577:CO577 CM584:CO585 CM539:CO539 CM601:CO601 CM606:CO606 CM629:CO629 CM640:CO640 CM651:CO651 CM704:CO704 CO695 CM491:CO491 CM662:CO662 BG726:OL726 DR491:OL491 DR662:OL662 BG404:OL404 CM77:OL77">
      <formula1>"ĐTT, TDS, HĐH, HĐG, HĐNT, VS-AN, HĐC, SHHN, TQDN, LH"</formula1>
    </dataValidation>
    <dataValidation type="list" allowBlank="1" showInputMessage="1" showErrorMessage="1" sqref="AB415:AD415">
      <formula1>"ĐTT, TDS, HĐH, HĐG, HĐNT, VS-AN, HĐC, SHHN, ĐTT/HĐC, TQDN, LH"</formula1>
    </dataValidation>
    <dataValidation type="list" allowBlank="1" showInputMessage="1" showErrorMessage="1" sqref="AC660 CM695:CN695 DR740:DV740 DR36:DV36 DR38:DV41 DR15:DV15 DR68:DV68 DR109:DV109 DR89:DV89 DR79:DV79 DR95:DV95 DR117:DV117 DR123:DV123 DR139:DV139 DR143:DV143 DR152:DV152 DR166:DV166 DR173:DV173 DR193:DV193 DR206:DV206 DR216:DV216 DR224:DV224 DR748:DV748 DR233:DV233 DR264:DV264 DR281:DV281 DR297:DV297 DR311:DV311 DR326:DV326 DR336:DV336 DR346:DV346 DR350:DV350 DR377:DV377 DR381:DV381 DR340:DV340 DR407:DV407 DR452:DV452 DR434:DV434 DR396:DV396 DR427:DV427 DR460:DV460 DR494:DV494 DV471 DR729:DV729 DV482 DR505:DV505 DR518:DV518 DR529:DV529 DR567:DV568 DR540:DV540 DR594:DV594 DR607:DV607 DR630:DV630 DR641:DV641 DR652:DV652 DR619:DV619 DR663:DV663 DR674:DV674 DR685:DV685 DR696:DV696 DR705:DV705 DR717:DV717 DR471 DR482 DR256:DV256 EY730:FA730 EY42:FA44 EY16:FA16 EY84:FA84 EY69:FA69 EY96:FA96 EY110:FA110 EY124:FA124 EY134:FA134 EY169:FA169 EY140:FA140 EY153:FA153 EY177:FA177 EY194:FA194 EY212:FA212 EY203:FA203 EY210:FA210 EY236:FA236 EY225:FA225 EY265:FA265 EY298:FA298 EY276:FA276 EY305:FA305 EY291:FA292 EY312:FA312 EY353:FA353 EY557:FA557 EY327:FA327 EY408:FA408 EY397:FA397 EY366:FA366 EY428:FA428 EY443:FA443 EY483:FA483 EY448:FA448 EY718:FA718 EY497:FA497 EY506:FA506 EY520:FA520 EY530:FA530 EY741:FA741 EY580:FA580 EY587:FA587 EY541:FA541 EY595:FA595 EY608:FA608 EY631:FA631 EY642:FA642 EY653:FA653 EY620:FA620 EY664:FA664 EY675:FA675 EY686:FA686 EY697:FA697 EY706:FA706 EY435:FA435 GD665:GE665 GD46:GE47 GD17:GE17 GD70:GE70 GD111:GE111 GD81:GE81 GD97:GE97 GD125:GE125 GD146:GE146 GD154:GE154 GD163:GE163 GD167:GE167 GD178:GE178 GD186:GE186 GD218:GE218 GD195:GE195 GD211:GE211 GD226:GE226 GD409:GE409 GD237:GE237 GD266:GE266 GD282:GE282 GD299:GE299 GD313:GE313 GD347:GE347 GD351:GE351 GD328:GE328 GD462:GE462 GD444:GE444 GD742:GE742 GD398:GE398 GD731:GE731 GD436:GE436 GD473:GE473 GD484:GE484 GD498:GE498 GD507:GE507 GD514:GE514 GD531:GE531 GD559:GE559 GD573:GE573 GD542:GE542 GD589:GE589 GD583:GE583 GD596:GE596 GD609:GE609 GD643:GE643 GD621:GE621 GD654:GE654 GD676:GE676 GD687:GE687 GD698:GE698 GD707:GE707 GD719:GE719 GD632:GE632 GD257:GE257 GD419:OL419 GD435:OL435">
      <formula1>"ĐTT, TDS, HĐH, HĐG, HĐH/HĐG, HĐNT, VS-AN, HĐC, SHHN, TQDN, LH"</formula1>
    </dataValidation>
    <dataValidation type="list" allowBlank="1" showInputMessage="1" showErrorMessage="1" sqref="BG416:BI416 CM417:CO417 CM618:CO618">
      <formula1>"ĐTT, TDS, HĐH, HĐG, HĐNT, VS-AN, HĐC, ĐTT/HĐC, SHHN, TQDN, LH"</formula1>
    </dataValidation>
    <dataValidation type="list" allowBlank="1" showInputMessage="1" showErrorMessage="1" sqref="BG469:BI469 CM470:CO470 CM481:CO481">
      <formula1>"ĐTT, TDS, HĐH, HĐG, HĐNT, VS-AN, HĐC, HĐG/HĐC, SHHN, TQDN, LH"</formula1>
    </dataValidation>
    <dataValidation type="list" allowBlank="1" showInputMessage="1" showErrorMessage="1" sqref="BG683 BI683">
      <formula1>"ĐTT, TDS, HĐH, HĐH/HĐG, HĐG, HĐNT, VS-AN, HĐC, SHHN, TQDN, LH"</formula1>
    </dataValidation>
    <dataValidation type="list" allowBlank="1" showInputMessage="1" showErrorMessage="1" sqref="DR418:DV418 GD420:GE420 HI720:HM720 HI48:HM52 HI18:HM18 HI71:HM71 HI98:HM98 HI126:HM126 HI82:HM82 HI135:HM135 HI142:HM142 HI168:HM168 HI85:HM85 HI187:HM187 HI155:HM155 HI196:HM196 HI204:HM204 HI112:HM112 HI174:HM174 HI267:HM267 HI293:HM293 HI277:HM277 HI300:HM300 HI314:HM314 HI341:HM341 HI329:HM329 HI354:HM354 HI362:HM362 HI382:HM382 HI385:HM385 HI337:HM337 HI410:HM410 HI732:HM732 HI399:HM399 HI437:HM437 HI463:HM463 HI445:HM445 HI743:HM743 HI708:HM708 HI492:HM492 HI508:HM508 HI521:HM521 HI532:HM532 HI569:HM569 HI543:HM543 HI588:HM588 HI578:HM578 HI602:HM602 HI610:HM610 HI633:HM633 HI699:HM699 HI655:HM655 HI644:HM644 HI666:HM666 HI677:HM677 HI688:HM688 HI622:HM622 HI421:HM421 IQ421:OM421">
      <formula1>"ĐTT, TDS, HĐH, HĐG, HĐH/HĐG, ĐTT/HĐC, HĐNT, VS-AN, HĐC, SHHN, TQDN, LH"</formula1>
    </dataValidation>
    <dataValidation type="list" allowBlank="1" showInputMessage="1" showErrorMessage="1" sqref="DS471:DU471 DS482:DU482 EY472:FA472 EY461:FA461">
      <formula1>"ĐTT, TDS, HĐH, HĐG, HĐH/HĐG, HĐG/HĐC, HĐNT, VS-AN, HĐC, SHHN, TQDN, LH"</formula1>
    </dataValidation>
    <dataValidation type="list" allowBlank="1" showInputMessage="1" showErrorMessage="1" sqref="EY419:FA419">
      <formula1>"ĐTT, TDS, HĐH, HĐG, HĐH/HĐG, HĐNT, ĐTT/HĐC, VS-AN, HĐC, SHHN, TQDN, LH"</formula1>
    </dataValidation>
    <dataValidation type="list" allowBlank="1" showInputMessage="1" showErrorMessage="1" sqref="HI474:HM474 HI485:HM485">
      <formula1>"ĐTT, TDS, HĐH, HĐG, HĐH/HĐG, ĐTT/HĐC, HĐG/HĐC, HĐNT, VS-AN, HĐC, SHHN, TQDN, LH"</formula1>
    </dataValidation>
  </dataValidations>
  <hyperlinks>
    <hyperlink ref="J26" r:id="rId1"/>
    <hyperlink ref="J12" r:id="rId2"/>
    <hyperlink ref="J13" r:id="rId3"/>
    <hyperlink ref="J14" r:id="rId4"/>
    <hyperlink ref="J15" r:id="rId5"/>
    <hyperlink ref="J16" r:id="rId6"/>
    <hyperlink ref="J18" r:id="rId7"/>
    <hyperlink ref="J19" r:id="rId8"/>
    <hyperlink ref="J20" r:id="rId9"/>
    <hyperlink ref="J22" r:id="rId10"/>
    <hyperlink ref="J17" r:id="rId11"/>
    <hyperlink ref="J21" r:id="rId12"/>
  </hyperlinks>
  <pageMargins left="1.0374015750000001" right="0.64015750000000005" top="0.74803149606299202" bottom="0.72"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ĐÁNH GIÁ CĐ THỰC VẬT</vt:lpstr>
      <vt:lpstr>'ĐÁNH GIÁ CĐ THỰC VẬT'!Print_Area</vt:lpstr>
      <vt:lpstr>'ĐÁNH GIÁ CĐ THỰC VẬT'!Print_Titles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2026-01-26T03:11:12Z</cp:lastPrinted>
  <dcterms:created xsi:type="dcterms:W3CDTF">2019-07-05T03:48:23Z</dcterms:created>
  <dcterms:modified xsi:type="dcterms:W3CDTF">2026-01-26T03:12:12Z</dcterms:modified>
</cp:coreProperties>
</file>