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730"/>
  <workbookPr defaultThemeVersion="124226"/>
  <mc:AlternateContent xmlns:mc="http://schemas.openxmlformats.org/markup-compatibility/2006">
    <mc:Choice Requires="x15">
      <x15ac:absPath xmlns:x15ac="http://schemas.microsoft.com/office/spreadsheetml/2010/11/ac" url="D:\Năm học 2025-2026\7. CĐ MT\"/>
    </mc:Choice>
  </mc:AlternateContent>
  <xr:revisionPtr revIDLastSave="0" documentId="13_ncr:1_{E0EA56C1-F9C7-4491-BD3B-B4ACC1793015}" xr6:coauthVersionLast="36" xr6:coauthVersionMax="47" xr10:uidLastSave="{00000000-0000-0000-0000-000000000000}"/>
  <bookViews>
    <workbookView xWindow="-105" yWindow="-105" windowWidth="23250" windowHeight="12450" tabRatio="770" xr2:uid="{00000000-000D-0000-FFFF-FFFF00000000}"/>
  </bookViews>
  <sheets>
    <sheet name="4T" sheetId="38" r:id="rId1"/>
    <sheet name="Sheet1" sheetId="39" r:id="rId2"/>
  </sheets>
  <definedNames>
    <definedName name="_xlnm._FilterDatabase" localSheetId="0" hidden="1">'4T'!$A$6:$WRQ$120</definedName>
    <definedName name="_xlnm.Print_Area" localSheetId="0">'4T'!$A$1:$M$122</definedName>
    <definedName name="_xlnm.Print_Titles" localSheetId="0">'4T'!$3:$6</definedName>
  </definedNames>
  <calcPr calcId="179021"/>
</workbook>
</file>

<file path=xl/calcChain.xml><?xml version="1.0" encoding="utf-8"?>
<calcChain xmlns="http://schemas.openxmlformats.org/spreadsheetml/2006/main">
  <c r="L119" i="38" l="1"/>
  <c r="L118" i="38"/>
  <c r="L117" i="38"/>
  <c r="L116" i="38"/>
  <c r="L115" i="38"/>
  <c r="L114" i="38"/>
  <c r="L113" i="38"/>
  <c r="L112" i="38"/>
  <c r="L111" i="38"/>
  <c r="L110" i="38"/>
  <c r="L109" i="38"/>
  <c r="L108" i="38"/>
  <c r="L104" i="38" s="1"/>
  <c r="L107" i="38"/>
  <c r="L106" i="38"/>
  <c r="L105" i="38"/>
  <c r="L103" i="38"/>
  <c r="L102" i="38"/>
  <c r="L101" i="38"/>
  <c r="L100" i="38"/>
  <c r="L99" i="38"/>
  <c r="L98" i="38"/>
  <c r="K119" i="38"/>
  <c r="K118" i="38"/>
  <c r="K117" i="38"/>
  <c r="K116" i="38"/>
  <c r="K115" i="38"/>
  <c r="K113" i="38"/>
  <c r="K112" i="38"/>
  <c r="K111" i="38"/>
  <c r="K110" i="38"/>
  <c r="K109" i="38"/>
  <c r="K108" i="38"/>
  <c r="K107" i="38"/>
  <c r="K106" i="38"/>
  <c r="K105" i="38"/>
  <c r="K103" i="38"/>
  <c r="K102" i="38"/>
  <c r="K101" i="38"/>
  <c r="K100" i="38"/>
  <c r="K99" i="38"/>
  <c r="K98" i="38" l="1"/>
  <c r="K114" i="38" l="1"/>
  <c r="K104" i="38" l="1"/>
</calcChain>
</file>

<file path=xl/sharedStrings.xml><?xml version="1.0" encoding="utf-8"?>
<sst xmlns="http://schemas.openxmlformats.org/spreadsheetml/2006/main" count="477" uniqueCount="257">
  <si>
    <t>Thực hiện đúng, đủ, nhịp nhàng các động tác trong bài tập thể dục theo hiệu lệnh</t>
  </si>
  <si>
    <t>KQMĐ</t>
  </si>
  <si>
    <t>TLHD</t>
  </si>
  <si>
    <t>NDCT</t>
  </si>
  <si>
    <t>ĐP</t>
  </si>
  <si>
    <t>Trả lời và đặt các câu hỏi: "Ai?"; "Cái gì?"; "Ở đâu?"; "Khi nào?"; "Để làm gì?"</t>
  </si>
  <si>
    <t>Nghe và nhận ra các loại nhạc khác nhau (nhạc thiếu nhi, dân ca)</t>
  </si>
  <si>
    <t>Có khả năng hát đúng giai điệu, lời ca, hát rõ lời và thể hiện sắc thái của bài hát qua giọng hát, nét mặt, điệu bộ…</t>
  </si>
  <si>
    <t>Có khả năng vận động nhịp nhàng theo nhịp điệu các bài hát, bản nhạc với các hình thức (vỗ tay theo nhịp, tiết tấu, múa)</t>
  </si>
  <si>
    <t>Biết phối hợp các nguyên vật liệu tạo hình để tạo ra sản phẩm</t>
  </si>
  <si>
    <t>Biết vẽ phối hợp các nét thẳng, xiên ngang, cong tròn tạo thành bức tranh có màu sắc và bố cục</t>
  </si>
  <si>
    <t>Biết xé, cắt theo đường thẳng, đường cong… và dán thành sản phẩm có màu sắc, bố cục</t>
  </si>
  <si>
    <t>Lựa chọn dụng cụ âm nhạc để gõ đệm theo nhịp điệu bài hát</t>
  </si>
  <si>
    <t>Biết lựa chọn dụng cụ để gõ đệm theo nhịp điệu, tiết tấu bài hát</t>
  </si>
  <si>
    <t>Biết phân biệt hành vi  " đúng" - " sai", " tốt" - " xấu"</t>
  </si>
  <si>
    <t xml:space="preserve">Phân biệt hành vi" đúng" - " sai", " tốt" - " xấu" </t>
  </si>
  <si>
    <t>Bỏ rác đúng nơi quy định</t>
  </si>
  <si>
    <t>Sử dụng được dụng cụ để đo độ dài, dung tích của 2 đối tượng, nói kết quả đo và so sánh</t>
  </si>
  <si>
    <t>Đo độ dài một vật bằng một đơn vị đo</t>
  </si>
  <si>
    <t>Biết phân loại đồ dùng, đồ chơi theo 1-2 dấu hiệu</t>
  </si>
  <si>
    <t>Phân loại đồ dùng, đồ chơi theo 1-2 dấu hiệu</t>
  </si>
  <si>
    <t>* Phương tiện giao thông</t>
  </si>
  <si>
    <t>3. Động vật và thực vật</t>
  </si>
  <si>
    <t>Biết một số hiện tượng thời tiết theo mùa và ảnh hưởng của nó đến sinh hoạt của con nguời</t>
  </si>
  <si>
    <t>Thời tiết theo mùa và ảnh hưởng của nó đến sinh hoạt của con nguời</t>
  </si>
  <si>
    <t>*Nước</t>
  </si>
  <si>
    <t>Biết các nguồn nước trong môi trường sống. Ích lợi của nước với đời sống con người con vật và cây. Một số đặc điểm, tính chất của nước và hiểu được nguyên nhân gây ô nhiễm nguồn nước và cách bảo vệ nguồn nước</t>
  </si>
  <si>
    <t>Một số đặc điểm, tính chất của nước</t>
  </si>
  <si>
    <t>* Không khí, ánh sáng</t>
  </si>
  <si>
    <t>* Đất, đá, cát, sỏi</t>
  </si>
  <si>
    <t>Biết một vài đặc điểm, tính chất của đất,đá, cát, sỏi</t>
  </si>
  <si>
    <t>B. Làm quen với một số khái niệm sơ đẳng về toán</t>
  </si>
  <si>
    <t>Tự đập bắt bóng được 4-5 lần liên tiếp (đường kính bóng 18cm)</t>
  </si>
  <si>
    <t>Tô, vẽ được một số hình đơn giản, gần gũi</t>
  </si>
  <si>
    <t>Xếp chồng được 10-12 khối</t>
  </si>
  <si>
    <t>Nhận biết, phân loại được các thực phẩm theo nguồn gốc khác nhau (thực phẩm có nguồn gốc động vật/thực vật)</t>
  </si>
  <si>
    <t>Nhận biết, phân loại thực phẩm theo nguồn gốc</t>
  </si>
  <si>
    <t>Biết tự thay quần áo khi bị ướt/bẩn</t>
  </si>
  <si>
    <t>Cởi - mặc quần áo</t>
  </si>
  <si>
    <t>Biết một số hành vi văn minh, thói quen tốt trong ăn uống. Biết thực hiện khi được yêu cầu.</t>
  </si>
  <si>
    <t>Không kén chọn thức ăn, ăn hết suất</t>
  </si>
  <si>
    <t>A. Khám phá khoa học</t>
  </si>
  <si>
    <t>III. LĨNH VỰC GIÁO DỤC PHÁT TRIỂN NGÔN NGỮ</t>
  </si>
  <si>
    <t>V. LĨNH VỰC GIÁO DỤC PHÁT TRIỂN THẨM MỸ</t>
  </si>
  <si>
    <t>Biết chấp nhận và thực hiện được một số hành vi tốt trong vệ sinh phòng bệnh khi được nhắc nhở</t>
  </si>
  <si>
    <t>x</t>
  </si>
  <si>
    <t>Biết một số đặc điểm nổi bật và cách sử dụng đồ dùng, đồ chơi quen thuộc</t>
  </si>
  <si>
    <t xml:space="preserve">Có một số hiểu biết về các nguồn ánh sáng và sự cần thiết của nó với cuộc sống con người, con vật, cây </t>
  </si>
  <si>
    <t xml:space="preserve">Các nguồn ánh sáng và sự cần thiết của nó với cuộc sống con người, con vật, cây </t>
  </si>
  <si>
    <t>Nhận biết và gọi tên được các hình thoi, hình ô van và nhận dạng các hình đó trong thực tế</t>
  </si>
  <si>
    <t>Nhận biết và gọi tên các hình thoi, hình ô van và nhận dạng các hình đó trong thực tế</t>
  </si>
  <si>
    <t>5. Công nghệ</t>
  </si>
  <si>
    <t>Biết lắng nghe và trao đổi với người đối thoại</t>
  </si>
  <si>
    <t>Lắng nghe và trao đổi với người đối thoại</t>
  </si>
  <si>
    <t>Biết kể chuyện có mở đầu, kết thúc</t>
  </si>
  <si>
    <t>Kể lại chuyện đã được nghe</t>
  </si>
  <si>
    <t>Có khả năng nhận ra kí hiệu thông thường trong cuộc sống</t>
  </si>
  <si>
    <t>Làm quen với một số kí hiệu thông thường ở gia đình, trường lớp, nơi công cộng</t>
  </si>
  <si>
    <t xml:space="preserve">Biết trao đổi, thỏa thuận với bạn để cùng thực hiện hoạt động chung (chơi, trực nhật) </t>
  </si>
  <si>
    <t>Biết bảo vệ môi trường xung quanh khi được nhắc nhở</t>
  </si>
  <si>
    <t>Hành vi bảo vệ môi trường</t>
  </si>
  <si>
    <t>Thích nghe và nhận ra các loại nhạc khác nhau (nhạc thiếu nhi, dân ca)</t>
  </si>
  <si>
    <t>Biết làm lõm, dỗ bẹt, bẻ loe, vuốt nhọn, uốn cong đất nặn để nặn thành sản phẩm có nhiều chi tiết</t>
  </si>
  <si>
    <t>Có khả năng tự chọn dụng cụ, vật liệu để tạo ra sản phẩm theo ý thích</t>
  </si>
  <si>
    <t>A. Phát triển vận động</t>
  </si>
  <si>
    <t>2. Thể hiện kỹ năng vận động cơ bản và các tố chất trong vận động</t>
  </si>
  <si>
    <t>3. Thực hiện và phối hợp được các cử động của bàn tay, ngón tay, phối hợp tay - mắt</t>
  </si>
  <si>
    <t>1. Nhận biết một số món ăn, thực phẩm thông thường và ích lợi của chúng đối với sức khỏe</t>
  </si>
  <si>
    <t>2. Tập làm một số việc tự phục vụ trong sinh hoạt</t>
  </si>
  <si>
    <t>3. Hành vi và thói quen tốt trong sinh hoạt, giữ gìn sức khỏe</t>
  </si>
  <si>
    <t>4. So sánh , đo lường</t>
  </si>
  <si>
    <t>A. Nghe hiểu lời nói</t>
  </si>
  <si>
    <t>B. Sử dụng lời nói trong cuộc sống hằng ngày</t>
  </si>
  <si>
    <t>C. Làm quen với việc đọc - viết</t>
  </si>
  <si>
    <t>IV. LĨNH VỰC TÌNH CẢM - KỸ NĂNG XÃ HỘI</t>
  </si>
  <si>
    <t>B. Phát triển kỹ năng xã hội</t>
  </si>
  <si>
    <t>1. Hành vi và quy tắc ứng xử xã hội</t>
  </si>
  <si>
    <t>2. Quan tâm đến môi trường</t>
  </si>
  <si>
    <t>A. Cảm nhận và thể hiện cảm xúc trước vẻ đẹp của thiên nhiên, cuộc sống và các tác phẩm nghệ thuật</t>
  </si>
  <si>
    <t>Mục tiêu</t>
  </si>
  <si>
    <t>Hình thành thói quen ăn uống tốt, biết ăn nhiều loại thức ăn khác nhau</t>
  </si>
  <si>
    <t>Thói quen ăn uống tốt</t>
  </si>
  <si>
    <t>Nguồn</t>
  </si>
  <si>
    <t>Một số thao tác cơ bản với máy tính: tắt, mở, di chuyển chuột, kích chuột (kích đơn)</t>
  </si>
  <si>
    <t>Có khả năng nghe hiểu nội dung truyện kể, truyện đọc phù hợp với độ tuổi và chủ đề thực hiện</t>
  </si>
  <si>
    <t>Có khả năng nghe các bài hát, bài thơ, ca dao, đồng dao, tục ngữ, câu đố, hò, vè phù hợp với độ tuổi và chủ đề thực hiện</t>
  </si>
  <si>
    <t>Bắt chước được giọng nói, điệu bộ của nhân vật trong truyện</t>
  </si>
  <si>
    <t>Biết đặt và trả lời các câu hỏi đơn giản</t>
  </si>
  <si>
    <t>Phối hợp cùng bạn trong chơi, trực nhật</t>
  </si>
  <si>
    <t>* Đồ dùng, đồ chơi</t>
  </si>
  <si>
    <t>* Thời tiết, mùa</t>
  </si>
  <si>
    <t>1. Nhận biết tập hợp, số lượng, số thứ tự, đếm</t>
  </si>
  <si>
    <t>5. Hình dạng</t>
  </si>
  <si>
    <t>Chăm chú lắng nghe, và hưởng ứng cảm xúc (hát theo, vỗ tay, nhún nhảy, lắc lư, thể hiện động tác minh họa) theo bài hát, bản nhạc; thích nghe đọc thơ, đồng dao, ca dao, tục ngữ; thích nghe kể câu chuyện phù hợp với độ tuổi và chủ đề thực hiện</t>
  </si>
  <si>
    <t>C. Thể hiện sự sáng tạo khi tham gia các hoạt động nghệ thuật (âm nhạc, tạo hình)</t>
  </si>
  <si>
    <t>1. Thực hiện các động tác phát triển các nhóm cơ và hô hấp (Thể dục sáng)</t>
  </si>
  <si>
    <t xml:space="preserve"> So sánh, phân loại  cây, hoa, quả theo 1-2 dấu hiệu</t>
  </si>
  <si>
    <t xml:space="preserve"> Biết so sánh, phân loại  cây, hoa, quả theo 1-2 dấu hiệu</t>
  </si>
  <si>
    <t>Quan tâm đến số lượng, nhận biết chữ số 5,  đếm trên các đối tượng giống nhau, đếm đến 5 và đếm theo khả năng</t>
  </si>
  <si>
    <t xml:space="preserve"> Nhận biết chữ số 5,  đếm trên các đối tượng giống nhau, đếm đến 5 và đếm theo khả năng</t>
  </si>
  <si>
    <t>Có khả năng đọc thuộc bài thơ, ca dao, đồng dao phù hợp độ tuổi và chủ đề thực hiện. Có khả năng đọc biểu cảm bài thơ, ca dao, đồng dao phù hợp độ tuổi</t>
  </si>
  <si>
    <t>Thích chăm sóc cây</t>
  </si>
  <si>
    <t>2. Đồ vật</t>
  </si>
  <si>
    <t>Bảo vệ, chăm sóc cây</t>
  </si>
  <si>
    <t>Chủ động tương tác với các phần mềm trò chơi trên máy tính</t>
  </si>
  <si>
    <t>Trườn thẳng hướng đích, liên tục 2m và theo khả năng.</t>
  </si>
  <si>
    <t>PTCT</t>
  </si>
  <si>
    <t>* Trò chơi vận động.</t>
  </si>
  <si>
    <t>Thích chơi các trò chơi vận động. Biết luật chơi, cách chơi. Phối hợp với bạn trọng khi chơi.</t>
  </si>
  <si>
    <t>Chơi trò chơi vận động</t>
  </si>
  <si>
    <t>Phân biệt hành vi đúng sai khi tham gia giao thông</t>
  </si>
  <si>
    <t>ATGT</t>
  </si>
  <si>
    <t>Phân biệt hành vi đúng sai khi tham gia giao thông đường sắt</t>
  </si>
  <si>
    <t>Đặc điểm, tính chất của đất, đá, cát, sỏi</t>
  </si>
  <si>
    <t>Biết sử dụng các số từ 1 - 5 để chỉ số lượng, số thứ tự.</t>
  </si>
  <si>
    <t xml:space="preserve">Biết chia sẻ, nhận xét, đánh giá và  đặt tên cho sản phẩm tạo hình. </t>
  </si>
  <si>
    <t>* Vận động: Tung, ném, bắt</t>
  </si>
  <si>
    <t>* Vận động: Bò, trườn, trèo.</t>
  </si>
  <si>
    <t>TT
HP</t>
  </si>
  <si>
    <t>TT
MT</t>
  </si>
  <si>
    <t>Nội dung chủ đề</t>
  </si>
  <si>
    <t>Hoạt động chủ đề</t>
  </si>
  <si>
    <t>Tài nguyên học liệu</t>
  </si>
  <si>
    <t>Tập kết hợp 5 động tác cơ bản trong bài tập thể dục kết hợp với nhạc bài hát theo chủ đề "Môi trường"</t>
  </si>
  <si>
    <t>Trườn theo hướng thẳng</t>
  </si>
  <si>
    <t>HĐH: Trườn theo hướng thẳng</t>
  </si>
  <si>
    <t>Đập và bắt bóng tại chỗ</t>
  </si>
  <si>
    <t>HĐH: Đập và bắt bóng tại chỗ</t>
  </si>
  <si>
    <t>HĐNT: Chơi trò chơi vận động: Rồng rắn lên mấy; Đá cầu; Nhảy dây; Nhảy bao bố; Kéo co;  Đá bóng; Ném vòng cổ chai; Đập chuột; Xay lúa giã gạo; Đánh bắt cá; Tát nước; Lăn bóng với cô; Chơi trò chơi: Ô ăn quan; Rềnh rênh ràng ràng; Bàn tay nắm lại; Tạo bóng hình bàn tay, cắp cua, buộc gối 2 đầu.. Cuộn - xoay tròn cổ tay, vo, xoáy, xoắn. Vẽ mô phỏng, vẽ các hình trên sân trường; Đi trên dây; Đi theo hình chỉ dẫn. Nhảy bao bố, nhảy dây, kéo co, …</t>
  </si>
  <si>
    <t>https://www.youtube.com/watch?v=5EMxIqcVtTA</t>
  </si>
  <si>
    <t>https://www.youtube.com/watch?v=EfxjmOLYKaw</t>
  </si>
  <si>
    <t>Tô, vẽ hình chủ đề "Môi trường"</t>
  </si>
  <si>
    <t>HĐNT/HĐG:
- Vẽ trường lớp xanh, sạch, tạo hình từ lá cây</t>
  </si>
  <si>
    <t>Xếp chồng các hình khối chủ đề Môi trường</t>
  </si>
  <si>
    <t>VS-AN: Trò chuyện, xem video về các loại thực phẩm
 Trò chơi phân loại thực phẩm                  
TC: Chọn tranh hành vi đúng, sai.</t>
  </si>
  <si>
    <t>VS-AN: Trò chuyện về thói quen ăn uống tốt,  không tốt
Thực hành:  Tổ chức giờ ăn cho trẻ.</t>
  </si>
  <si>
    <t>https://www.youtube.com/watch?v=oygaeMcpbPc</t>
  </si>
  <si>
    <t>VS-AN:
- Trò chuyện  về cách giữ gìn vệ sinh quần áo.
- Cho trẻ thực hành thay quần áo - và để đúng nơi quy định của cá nhân trẻ.</t>
  </si>
  <si>
    <t>VS-AN:
- Trò chuyện với trẻ về thói quen tốt trong khi ăn:
- Không kén chọn thức ăn, ăn hết suất</t>
  </si>
  <si>
    <t>VS-AN/SHHN:
- Xem tranh, ảnh về hành vi bỏ rác đúng nơi quy định
- Trò chuyện với trẻ trong các HĐ</t>
  </si>
  <si>
    <t>https://www.youtube.com/watch?v=q5Os_YYGEgY</t>
  </si>
  <si>
    <t>ĐTT/HĐC:
- Xem video, trò chuyện về các tình huống, hành vi đúng sai khi tham gia giao thông đường sắt (không leo trèo lên hàng rào chắn tàu hỏa)</t>
  </si>
  <si>
    <t>HĐNT:
Quan sát thân cây vú sữa; Quan sát cây vú sữa, cây sấu; Đo chiều cao của cây và bán kính thân cây vú sữa, cây sấu; QS sự phát triển của lá cây sấu; QS sự thay đổi của hoa tóc tiên; QS sự thay đổi màu của lá cây vú sữa, lá cây sấu; Chồi non trên cây mít.
Thực hành chăm sóc cây.</t>
  </si>
  <si>
    <t>HĐNT:
- Quan sát sự thay đổi của thời tiết (trời nắng, trời mưa); Quan sát ông mặt trời; Quan sát đám mây trôi; Gió ở hướng nào? Vì sao có mưa? Quan sát chiếc bóng ngộ nghĩnh.</t>
  </si>
  <si>
    <t>SHHN/HĐC:
- Trò chuyện với trẻ về cách bảo vệ và sử dụng nguồn nước, tiết kiệm điện.</t>
  </si>
  <si>
    <t>https://www.youtube.com/watch?v=ANULMme_ecc</t>
  </si>
  <si>
    <t>HĐNT:
- Trò chơi với đất, cát, sỏi, đá: vật chìm, vật nổi, đi trên con đường đá, xếp hình, nặn, vo, nhuộm màu cát, tranh cát, ...</t>
  </si>
  <si>
    <t>HĐG/HĐC:
- Bé vui học kid smart</t>
  </si>
  <si>
    <t>Chữ số, số lượng và số thứ tự trong phạm vi 5</t>
  </si>
  <si>
    <t>HĐH/HĐG:
- So sánh sắp xếp thứ tự chiều dài của 3 đối tượng (dài hơn - ngắn hơn - ngắn nhất)</t>
  </si>
  <si>
    <t>HĐG/HĐC:
- Nhận biết ,nhận dạng và gọi tên các hình thoi, hình ô van .</t>
  </si>
  <si>
    <t>Nghe hiểu nội dung truyện kể, truyện đọc chủ đề Môi trường</t>
  </si>
  <si>
    <t>Nghe các bài hát, bài thơ, ca dao, đồng dao, tục ngữ, câu đố, hò, vè chủ đề Môi trường</t>
  </si>
  <si>
    <t>HĐNT:
- Tiệm Spa
- Tiệm Nail
- Cửa hàng may đo</t>
  </si>
  <si>
    <t>Đọc bài thơ, ca dao đồng dao chủ đề "Môi trường"</t>
  </si>
  <si>
    <t>HĐG:
- Dạy  trẻ kể lại truyện 
-TC: Bé tập kể lại truyện</t>
  </si>
  <si>
    <t>Tập đóng kịch theo nội dung chuyện chủ đề "Môi trường"</t>
  </si>
  <si>
    <t>ĐTT/SHHN:
- Nghe và trả lời các câu hỏi
 Giao tiếp với cô, bạn trong lớp.</t>
  </si>
  <si>
    <t>ĐTT/SHHN:
- Trò chuyện, quan sát, xem tranh ảnh của một số ký hiệu thông thường ở gia đình, trường lớp, nơi công cộng</t>
  </si>
  <si>
    <t>HĐNT:
- Quan sát sự lớn lên của cây, bảo vệ và chăm sóc cây: nhặt lá rụng, nhổ cỏ, bắt sâu, tưới nước cho cây.</t>
  </si>
  <si>
    <t>https://www.youtube.com/watch?v=Zibcs6V8MNM</t>
  </si>
  <si>
    <t>ĐTT/HN:
- Giữ gìn vệ sinh trường lớp
- Bé ngoan nhặt rác</t>
  </si>
  <si>
    <t>Nghe bài hát, bản nhạc; thơ, đồng dao, ca dao, tục ngữ; kể chuyện phù hợp với chủ đề "Môi trường"</t>
  </si>
  <si>
    <t>ĐTT:
-  Nghe và nhận biết các thể loại âm nhạc khác nhau (nhạc thiếu nhi, dân ca, nhạc cổ điển)
- Khuyến khích trẻ chú ý lắng nghe, thích thú vỗ tay, làm động tác mô phỏng và sử dụng các từ gợi cảm khi nghe âm thanh gợi cảm.</t>
  </si>
  <si>
    <t>Hát đúng giai điệu, lời ca và thể hiện sắc thái, tình cảm của bài hát theo chủ đề Môi trường</t>
  </si>
  <si>
    <t>HĐNT: Bé làm ca sĩ. Chơi tự do với các đồ chơi âm nhạc: trống tây, đàn, sáo, ken, trống, nơ, hoa, quạt, trang phục biểu diễn. Sử dụng các dụng cụ gỗ gõ, xắc xô, trống, phách… thể hiện các bài hát trong chủ đề.  Vận động sáng tạo theo ý thích bài hát về chủ đề.</t>
  </si>
  <si>
    <t>Vận động nhịp nhàng theo giai điệu, nhịp điệu của các bài hát, bản nhạc / Sử dụng các dụng cụ gõ đệm theo tiết tấu theo chủ đề "Môi trường"</t>
  </si>
  <si>
    <t>Phối hợp các nguyên vật liệu tạo hình, vật liệu trong thiên nhiên, nguyên vật liệu phế thải…. để tạo ra các sản phẩm theo chủ đề Môi trường</t>
  </si>
  <si>
    <t>Vẽ phối hợp các nét thẳng, xiên ngang, cong tròn tạo thành bức tranh có màu sắc và bố cục theo chủ đề Môi trường</t>
  </si>
  <si>
    <t>HĐH/HĐG:
- Vẽ trường lớp của bé
- Vẽ gầu hót rác
- Vẽ thùng đựng rác</t>
  </si>
  <si>
    <t xml:space="preserve"> Xé, cắt theo đường thẳng, đường cong… và dán thành sản phẩm có màu sắc, bố cục theo chủ đề Môi trường</t>
  </si>
  <si>
    <t>HĐH/HĐG:
- Xé dán gầu hót
- Xé dán thùng rác</t>
  </si>
  <si>
    <t>HĐH/HĐG:
- Nặn bàn, ghế
- Nặn gầu hót rác
- Nặn thùng rác</t>
  </si>
  <si>
    <t>Làm lõm, dỗ bẹt, bẻ loe, vuốt nhọn, uốn cong đất nặn để nặn thành sản phẩm có nhiều chi tiết theo chủ đề Môi trường</t>
  </si>
  <si>
    <t>HĐC:
- Làm quen việc Lựa chọn dụng cụ âm nhạc để gõ đệm theo nhịp điệu bài hát</t>
  </si>
  <si>
    <t>Làm đồ chơi chủ đề Môi trường</t>
  </si>
  <si>
    <r>
      <rPr>
        <b/>
        <sz val="12"/>
        <rFont val="Times New Roman"/>
        <family val="1"/>
      </rPr>
      <t>Chia sẻ, nhận xét, đánh giá</t>
    </r>
    <r>
      <rPr>
        <sz val="12"/>
        <rFont val="Times New Roman"/>
        <family val="2"/>
      </rPr>
      <t xml:space="preserve"> và đặt tên cho sản phẩm tạo hình của mình, của bạn.</t>
    </r>
  </si>
  <si>
    <t xml:space="preserve">HĐG/HĐC: Trò chuyện, quan sát, nhận xét sản phẩm và đặt tên cho sản phẩm đó </t>
  </si>
  <si>
    <t>Đặc điểm nổi bật, công dụng, cách sử dụng đồ dùng, đồ chơi chủ đề Môi trường</t>
  </si>
  <si>
    <t>4. Một số hiện tượng tự nhiên</t>
  </si>
  <si>
    <t>HĐH/HĐG:
- Làm gầu hót rác (EDP)
- Làm thùng đựng rác (EDP</t>
  </si>
  <si>
    <t>Phạm vi thực hiện</t>
  </si>
  <si>
    <t>Địa điểm tổ chức</t>
  </si>
  <si>
    <t>Ghi chú về sự điều chỉnh trong CĐ (nếu có)</t>
  </si>
  <si>
    <t>KẾ HOẠCH CHĂM SÓC GIÁO DỤC TRẺ CHỦ ĐỀ MÔI TRƯỜNG</t>
  </si>
  <si>
    <t>Thời gian thực hiện 2 tuần (Từ ngày12/01-24/01/2026)</t>
  </si>
  <si>
    <t>Mục tiêu chủ đề</t>
  </si>
  <si>
    <t>TDS</t>
  </si>
  <si>
    <t>Nhánh 1: Trường lớp bé sạch đẹp</t>
  </si>
  <si>
    <t>Nhánh 2: Bé với rác thải</t>
  </si>
  <si>
    <t>HĐH</t>
  </si>
  <si>
    <t>HĐNT</t>
  </si>
  <si>
    <t>HĐG: 
- Xây trường mầm non xanh
- Xây nhà máy xử lý rác thải.
 - Lắp ghép nhà, thùng rác.</t>
  </si>
  <si>
    <t>HĐG</t>
  </si>
  <si>
    <t>VS-AN</t>
  </si>
  <si>
    <t>ĐTT</t>
  </si>
  <si>
    <t>HĐC</t>
  </si>
  <si>
    <t>HĐG+HĐC</t>
  </si>
  <si>
    <t xml:space="preserve">  HĐH: Đếm đến 5, nhận biết chữ số 5.</t>
  </si>
  <si>
    <t>HĐC: Kể chuyện:
- Cùng nhau bảo vệ môi trường</t>
  </si>
  <si>
    <t>HĐC: Kể chuyện:
- Chuyện của 5 thùng rác</t>
  </si>
  <si>
    <t>HĐC: Bài thơ: 
- Trường lớp sạch sẽ 
- Bé bảo vệ môi trường</t>
  </si>
  <si>
    <t>HĐH: Bài thơ: 
Bé giữ vệ sinh môi trường</t>
  </si>
  <si>
    <t>SHHN</t>
  </si>
  <si>
    <t>HĐH: Kể chuyện:
Vương quốc rác</t>
  </si>
  <si>
    <t xml:space="preserve"> HĐG: Kể chuyện:
- Cùng nhau bảo vệ môi trường
- Chuyện của 5 thùng rác</t>
  </si>
  <si>
    <t>HĐH: Dạy trẻ bỏ rác đúng nơi quy định</t>
  </si>
  <si>
    <t>Bài hát:
Không xả rác</t>
  </si>
  <si>
    <t>Bài hát:
Giữ gìn vệ sinh trường lớp</t>
  </si>
  <si>
    <t>HĐH+HĐC</t>
  </si>
  <si>
    <t>HĐH:
- Làm thùng đựng rác (EDP)</t>
  </si>
  <si>
    <r>
      <t xml:space="preserve">TDS: </t>
    </r>
    <r>
      <rPr>
        <sz val="12"/>
        <rFont val="Times New Roman"/>
        <family val="2"/>
      </rPr>
      <t>Hô hấp: Máy bay bay ù ù...
- Tay: 2 tay ra trước, về phía sau.  
- Lưng, bụng: Ngồi, cúi về trước, ngửa ra sau. 
- Chân: Ngồi nâng 2 chân, duỗi thẳng.
- Bật: 2 tay chống hông, bật nhảy tại chỗ.</t>
    </r>
  </si>
  <si>
    <t>HĐG:
- Siêu thị của bé.
- Cửa hàng tạp hóa
- Đóng vai cô giáo, học sinh
- Chơi nấu ăn.</t>
  </si>
  <si>
    <t>HĐG:
- Gạch bỏ đối tượng không cùng loại.</t>
  </si>
  <si>
    <t>HĐG:
- Bé nối đúng số lượng
- Bé thêm bớt cho đủ số lượng là 5
- Bé gắn đúng số lượng.
- Bé chọn cho đủ
- Khoanh nhóm có số lượng 5</t>
  </si>
  <si>
    <t xml:space="preserve"> HĐNT:
- Chăm sóc cây, tưới cây.Trò chuyện về tầm quan trọng của nước đối với cây cối, con người và con vật </t>
  </si>
  <si>
    <t xml:space="preserve">  HĐG/HĐC: Ôn đếm đến 5, nhận biết chữ số 5.</t>
  </si>
  <si>
    <t>HĐC:
- Trò chuyện về hành vi đúng sai khi tham gia giao thông</t>
  </si>
  <si>
    <t>VS-AN+HĐC</t>
  </si>
  <si>
    <t>HĐC: Bài thơ: 
- Thùng rác nhảy múa
- Bác quét rác
- Bé bảo vệ môi trường</t>
  </si>
  <si>
    <t xml:space="preserve">HĐH/HĐC
- Khám phá thùng đựng rác </t>
  </si>
  <si>
    <t>I. LĨNH VỰC GIÁO DỤC PT THỂ CHẤT</t>
  </si>
  <si>
    <t>II. LĨNH VỰC GIÁO DỤC PT NHẬN THỨC</t>
  </si>
  <si>
    <t xml:space="preserve">Lớp </t>
  </si>
  <si>
    <t>Sân chơi</t>
  </si>
  <si>
    <t>Lớp</t>
  </si>
  <si>
    <t>PCN</t>
  </si>
  <si>
    <t>Lớp học</t>
  </si>
  <si>
    <t>Cộng tổng số nội dung phân bổ vào lĩnh vực</t>
  </si>
  <si>
    <t>Trong đó: - Lĩnh vực thể chất</t>
  </si>
  <si>
    <t xml:space="preserve">                       - Lĩnh vực nhận thức</t>
  </si>
  <si>
    <t xml:space="preserve">                       - Lĩnh vực ngôn ngữ</t>
  </si>
  <si>
    <t xml:space="preserve">                       - Lĩnh vực tình cảm kỹ năng xã hội.</t>
  </si>
  <si>
    <t xml:space="preserve">                       - Lĩnh vực thẩm mỹ</t>
  </si>
  <si>
    <t>Cộng tổng số nội dung phân bổ vào chủ đề</t>
  </si>
  <si>
    <t>Trong đó:  - Đón trả trẻ</t>
  </si>
  <si>
    <t xml:space="preserve">                 - Thể dục sáng</t>
  </si>
  <si>
    <t xml:space="preserve">                 - Hoạt động góc</t>
  </si>
  <si>
    <t xml:space="preserve">                 - Hoạt động ngoài trời</t>
  </si>
  <si>
    <t xml:space="preserve">                 - Vệ sinh - ăn ngủ</t>
  </si>
  <si>
    <t xml:space="preserve">                 - Hoạt động chiều</t>
  </si>
  <si>
    <t xml:space="preserve">                 - Sinh hoạt hàng ngày </t>
  </si>
  <si>
    <t xml:space="preserve">                 - Thăm quan dã ngoại</t>
  </si>
  <si>
    <t xml:space="preserve">                 -  Lễ hội</t>
  </si>
  <si>
    <t xml:space="preserve">                 - Hoạt động học</t>
  </si>
  <si>
    <t>Chia ra: + Giờ thể chất</t>
  </si>
  <si>
    <t xml:space="preserve">                 + Giờ nhận thức</t>
  </si>
  <si>
    <t xml:space="preserve">                + Giờ ngôn ngữ</t>
  </si>
  <si>
    <t xml:space="preserve">                 + Giờ TC-KNXH</t>
  </si>
  <si>
    <t xml:space="preserve">              + Giờ thẩm mỹ</t>
  </si>
  <si>
    <t>NGƯỜI XÂY DỰNG KẾ HOẠCH</t>
  </si>
  <si>
    <t xml:space="preserve">TTCM DUYỆT </t>
  </si>
  <si>
    <t>Bùi Thị Mến</t>
  </si>
  <si>
    <t>HIỆU PHÓ CM DUYỆT</t>
  </si>
  <si>
    <t>Lưu Thị Thắm</t>
  </si>
  <si>
    <t>Nguyễn Thị Phương</t>
  </si>
  <si>
    <t>HĐH: Bé giữ sạch trường lớp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</si>
</sst>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quot;$&quot;* #,##0.00_);_(&quot;$&quot;* \(#,##0.00\);_(&quot;$&quot;* &quot;-&quot;??_);_(@_)"/>
    <numFmt numFmtId="164" formatCode="0.000%"/>
    <numFmt numFmtId="165" formatCode="_-* #,##0_-;\-* #,##0_-;_-* &quot;-&quot;_-;_-@_-"/>
    <numFmt numFmtId="166" formatCode="_-* #,##0.00_-;\-* #,##0.00_-;_-* &quot;-&quot;??_-;_-@_-"/>
    <numFmt numFmtId="167" formatCode="_-&quot;$&quot;* #,##0_-;\-&quot;$&quot;* #,##0_-;_-&quot;$&quot;* &quot;-&quot;_-;_-@_-"/>
    <numFmt numFmtId="168" formatCode="_-&quot;$&quot;* #,##0.00_-;\-&quot;$&quot;* #,##0.00_-;_-&quot;$&quot;* &quot;-&quot;??_-;_-@_-"/>
    <numFmt numFmtId="169" formatCode="00.000"/>
    <numFmt numFmtId="170" formatCode="&quot;￥&quot;#,##0;&quot;￥&quot;\-#,##0"/>
    <numFmt numFmtId="171" formatCode="#,##0\ &quot;DM&quot;;\-#,##0\ &quot;DM&quot;"/>
  </numFmts>
  <fonts count="35">
    <font>
      <sz val="11"/>
      <color theme="1"/>
      <name val="Calibri"/>
      <family val="2"/>
      <scheme val="minor"/>
    </font>
    <font>
      <sz val="11"/>
      <color indexed="8"/>
      <name val="Calibri"/>
      <family val="2"/>
    </font>
    <font>
      <sz val="10"/>
      <name val="Arial"/>
      <family val="2"/>
    </font>
    <font>
      <b/>
      <sz val="12"/>
      <name val="Arial"/>
      <family val="2"/>
    </font>
    <font>
      <sz val="14"/>
      <name val="뼻뮝"/>
      <family val="3"/>
    </font>
    <font>
      <sz val="12"/>
      <name val="바탕체"/>
      <family val="3"/>
    </font>
    <font>
      <sz val="12"/>
      <name val="뼻뮝"/>
      <family val="3"/>
    </font>
    <font>
      <sz val="12"/>
      <name val="新細明體"/>
      <charset val="136"/>
    </font>
    <font>
      <sz val="11"/>
      <name val="돋움"/>
      <family val="3"/>
    </font>
    <font>
      <sz val="10"/>
      <name val="굴림체"/>
      <family val="3"/>
    </font>
    <font>
      <sz val="12"/>
      <name val="Times New Roman"/>
      <family val="1"/>
    </font>
    <font>
      <sz val="10"/>
      <name val="Arial"/>
      <family val="2"/>
      <charset val="163"/>
    </font>
    <font>
      <b/>
      <sz val="12"/>
      <color rgb="FFFF0000"/>
      <name val="Times New Roman"/>
      <family val="1"/>
    </font>
    <font>
      <sz val="12"/>
      <color indexed="8"/>
      <name val="Times New Roman"/>
      <family val="1"/>
    </font>
    <font>
      <sz val="10"/>
      <color indexed="8"/>
      <name val="Times New Roman"/>
      <family val="1"/>
    </font>
    <font>
      <sz val="9"/>
      <name val="Times New Roman"/>
      <family val="1"/>
    </font>
    <font>
      <sz val="12"/>
      <color rgb="FFFF0000"/>
      <name val="Times New Roman"/>
      <family val="1"/>
    </font>
    <font>
      <b/>
      <i/>
      <sz val="9"/>
      <name val="Times New Roman"/>
      <family val="1"/>
    </font>
    <font>
      <b/>
      <sz val="12"/>
      <name val="Times New Roman"/>
      <family val="1"/>
    </font>
    <font>
      <b/>
      <i/>
      <sz val="12"/>
      <name val="Times New Roman"/>
      <family val="1"/>
    </font>
    <font>
      <i/>
      <sz val="12"/>
      <name val="Times New Roman"/>
      <family val="1"/>
    </font>
    <font>
      <sz val="8"/>
      <name val="Times New Roman"/>
      <family val="1"/>
    </font>
    <font>
      <sz val="12"/>
      <name val="Times New Roman"/>
      <family val="2"/>
    </font>
    <font>
      <sz val="8"/>
      <name val="Times New Roman"/>
      <family val="2"/>
    </font>
    <font>
      <b/>
      <sz val="12"/>
      <color indexed="8"/>
      <name val="Times New Roman"/>
      <family val="1"/>
    </font>
    <font>
      <b/>
      <sz val="14"/>
      <name val="Times New Roman"/>
      <family val="1"/>
    </font>
    <font>
      <b/>
      <i/>
      <sz val="12"/>
      <name val="Times New Roman"/>
      <family val="2"/>
    </font>
    <font>
      <b/>
      <sz val="12"/>
      <name val="Times New Roman"/>
      <family val="2"/>
    </font>
    <font>
      <u/>
      <sz val="11"/>
      <color theme="10"/>
      <name val="Calibri"/>
      <family val="2"/>
      <scheme val="minor"/>
    </font>
    <font>
      <u/>
      <sz val="12"/>
      <name val="Times New Roman"/>
      <family val="2"/>
    </font>
    <font>
      <sz val="12"/>
      <name val="Times New Roman"/>
      <family val="1"/>
      <charset val="163"/>
    </font>
    <font>
      <sz val="11"/>
      <name val="Times New Roman"/>
      <family val="2"/>
    </font>
    <font>
      <sz val="14"/>
      <color theme="1"/>
      <name val="Times New Roman"/>
      <family val="1"/>
    </font>
    <font>
      <sz val="10"/>
      <name val="Times New Roman"/>
      <family val="1"/>
    </font>
    <font>
      <b/>
      <sz val="10"/>
      <name val="Times New Roman"/>
      <family val="1"/>
    </font>
  </fonts>
  <fills count="3">
    <fill>
      <patternFill patternType="none"/>
    </fill>
    <fill>
      <patternFill patternType="gray125"/>
    </fill>
    <fill>
      <patternFill patternType="solid">
        <fgColor theme="0"/>
        <bgColor indexed="64"/>
      </patternFill>
    </fill>
  </fills>
  <borders count="6">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s>
  <cellStyleXfs count="31">
    <xf numFmtId="0" fontId="0" fillId="0" borderId="0"/>
    <xf numFmtId="44" fontId="2" fillId="0" borderId="0" applyFont="0" applyFill="0" applyBorder="0" applyAlignment="0" applyProtection="0"/>
    <xf numFmtId="0" fontId="3" fillId="0" borderId="1" applyNumberFormat="0" applyAlignment="0" applyProtection="0">
      <alignment horizontal="left" vertical="center"/>
    </xf>
    <xf numFmtId="0" fontId="3" fillId="0" borderId="2">
      <alignment horizontal="left" vertical="center"/>
    </xf>
    <xf numFmtId="0" fontId="2" fillId="0" borderId="0"/>
    <xf numFmtId="0" fontId="2" fillId="0" borderId="0"/>
    <xf numFmtId="0" fontId="2" fillId="0" borderId="0"/>
    <xf numFmtId="0" fontId="2" fillId="0" borderId="0"/>
    <xf numFmtId="0" fontId="2" fillId="0" borderId="0"/>
    <xf numFmtId="0" fontId="2" fillId="0" borderId="0"/>
    <xf numFmtId="9" fontId="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2" fillId="0" borderId="0" applyFont="0" applyFill="0" applyBorder="0" applyAlignment="0" applyProtection="0"/>
    <xf numFmtId="40" fontId="4" fillId="0" borderId="0" applyFont="0" applyFill="0" applyBorder="0" applyAlignment="0" applyProtection="0"/>
    <xf numFmtId="38"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9" fontId="5" fillId="0" borderId="0" applyFont="0" applyFill="0" applyBorder="0" applyAlignment="0" applyProtection="0"/>
    <xf numFmtId="0" fontId="6" fillId="0" borderId="0"/>
    <xf numFmtId="0" fontId="7" fillId="0" borderId="0"/>
    <xf numFmtId="165" fontId="7" fillId="0" borderId="0" applyFont="0" applyFill="0" applyBorder="0" applyAlignment="0" applyProtection="0"/>
    <xf numFmtId="166" fontId="7" fillId="0" borderId="0" applyFont="0" applyFill="0" applyBorder="0" applyAlignment="0" applyProtection="0"/>
    <xf numFmtId="171" fontId="8" fillId="0" borderId="0" applyFont="0" applyFill="0" applyBorder="0" applyAlignment="0" applyProtection="0"/>
    <xf numFmtId="164" fontId="8" fillId="0" borderId="0" applyFont="0" applyFill="0" applyBorder="0" applyAlignment="0" applyProtection="0"/>
    <xf numFmtId="170" fontId="8" fillId="0" borderId="0" applyFont="0" applyFill="0" applyBorder="0" applyAlignment="0" applyProtection="0"/>
    <xf numFmtId="169" fontId="8" fillId="0" borderId="0" applyFont="0" applyFill="0" applyBorder="0" applyAlignment="0" applyProtection="0"/>
    <xf numFmtId="0" fontId="9" fillId="0" borderId="0"/>
    <xf numFmtId="167" fontId="7" fillId="0" borderId="0" applyFont="0" applyFill="0" applyBorder="0" applyAlignment="0" applyProtection="0"/>
    <xf numFmtId="168" fontId="7" fillId="0" borderId="0" applyFont="0" applyFill="0" applyBorder="0" applyAlignment="0" applyProtection="0"/>
    <xf numFmtId="0" fontId="28" fillId="0" borderId="0" applyNumberFormat="0" applyFill="0" applyBorder="0" applyAlignment="0" applyProtection="0"/>
  </cellStyleXfs>
  <cellXfs count="99">
    <xf numFmtId="0" fontId="0" fillId="0" borderId="0" xfId="0"/>
    <xf numFmtId="0" fontId="14" fillId="2" borderId="0" xfId="0" applyFont="1" applyFill="1" applyAlignment="1">
      <alignment horizontal="center" vertical="center" wrapText="1"/>
    </xf>
    <xf numFmtId="49" fontId="10" fillId="2" borderId="3" xfId="0" applyNumberFormat="1" applyFont="1" applyFill="1" applyBorder="1" applyAlignment="1">
      <alignment horizontal="left" vertical="center" wrapText="1"/>
    </xf>
    <xf numFmtId="0" fontId="13" fillId="2" borderId="0" xfId="0" applyFont="1" applyFill="1" applyAlignment="1">
      <alignment vertical="center" wrapText="1"/>
    </xf>
    <xf numFmtId="1" fontId="10" fillId="2" borderId="3" xfId="0" applyNumberFormat="1" applyFont="1" applyFill="1" applyBorder="1" applyAlignment="1">
      <alignment horizontal="center" vertical="center" wrapText="1"/>
    </xf>
    <xf numFmtId="49" fontId="10" fillId="2" borderId="3" xfId="0" applyNumberFormat="1" applyFont="1" applyFill="1" applyBorder="1" applyAlignment="1">
      <alignment horizontal="center" vertical="center" wrapText="1"/>
    </xf>
    <xf numFmtId="0" fontId="10" fillId="2" borderId="0" xfId="0" applyFont="1" applyFill="1" applyAlignment="1">
      <alignment vertical="center" wrapText="1"/>
    </xf>
    <xf numFmtId="0" fontId="10" fillId="2" borderId="0" xfId="0" applyFont="1" applyFill="1" applyAlignment="1">
      <alignment horizontal="center" vertical="center" wrapText="1"/>
    </xf>
    <xf numFmtId="49" fontId="20" fillId="2" borderId="3" xfId="0" applyNumberFormat="1" applyFont="1" applyFill="1" applyBorder="1" applyAlignment="1">
      <alignment horizontal="center" vertical="center" wrapText="1"/>
    </xf>
    <xf numFmtId="49" fontId="21" fillId="2" borderId="3" xfId="0" applyNumberFormat="1" applyFont="1" applyFill="1" applyBorder="1" applyAlignment="1">
      <alignment horizontal="center" vertical="center" wrapText="1"/>
    </xf>
    <xf numFmtId="49" fontId="23" fillId="2" borderId="3" xfId="0" applyNumberFormat="1" applyFont="1" applyFill="1" applyBorder="1" applyAlignment="1">
      <alignment horizontal="center" vertical="center" wrapText="1"/>
    </xf>
    <xf numFmtId="0" fontId="22" fillId="2" borderId="3" xfId="0" applyFont="1" applyFill="1" applyBorder="1" applyAlignment="1">
      <alignment horizontal="center" vertical="center" wrapText="1"/>
    </xf>
    <xf numFmtId="0" fontId="10" fillId="2" borderId="3" xfId="0" applyFont="1" applyFill="1" applyBorder="1" applyAlignment="1">
      <alignment horizontal="left" vertical="center" wrapText="1"/>
    </xf>
    <xf numFmtId="0" fontId="10" fillId="2" borderId="3" xfId="0" applyFont="1" applyFill="1" applyBorder="1" applyAlignment="1">
      <alignment vertical="center" wrapText="1"/>
    </xf>
    <xf numFmtId="0" fontId="22" fillId="2" borderId="3" xfId="0" applyFont="1" applyFill="1" applyBorder="1" applyAlignment="1">
      <alignment vertical="center" wrapText="1"/>
    </xf>
    <xf numFmtId="0" fontId="18" fillId="2" borderId="3" xfId="0" applyFont="1" applyFill="1" applyBorder="1" applyAlignment="1">
      <alignment horizontal="center" vertical="center" wrapText="1"/>
    </xf>
    <xf numFmtId="49" fontId="12" fillId="2" borderId="3" xfId="0" applyNumberFormat="1" applyFont="1" applyFill="1" applyBorder="1" applyAlignment="1">
      <alignment horizontal="center" vertical="center" wrapText="1"/>
    </xf>
    <xf numFmtId="49" fontId="22" fillId="2" borderId="3" xfId="0" applyNumberFormat="1" applyFont="1" applyFill="1" applyBorder="1" applyAlignment="1">
      <alignment horizontal="center" vertical="center" wrapText="1"/>
    </xf>
    <xf numFmtId="49" fontId="22" fillId="2" borderId="3" xfId="0" applyNumberFormat="1" applyFont="1" applyFill="1" applyBorder="1" applyAlignment="1">
      <alignment horizontal="left" vertical="center" wrapText="1"/>
    </xf>
    <xf numFmtId="49" fontId="29" fillId="2" borderId="3" xfId="30" applyNumberFormat="1" applyFont="1" applyFill="1" applyBorder="1" applyAlignment="1">
      <alignment horizontal="left" vertical="center" wrapText="1"/>
    </xf>
    <xf numFmtId="49" fontId="26" fillId="2" borderId="3" xfId="0" applyNumberFormat="1" applyFont="1" applyFill="1" applyBorder="1" applyAlignment="1">
      <alignment horizontal="left" vertical="center" wrapText="1"/>
    </xf>
    <xf numFmtId="0" fontId="22" fillId="2" borderId="3" xfId="0" applyFont="1" applyFill="1" applyBorder="1" applyAlignment="1">
      <alignment horizontal="left" vertical="center" wrapText="1"/>
    </xf>
    <xf numFmtId="49" fontId="18" fillId="2" borderId="3" xfId="0" applyNumberFormat="1" applyFont="1" applyFill="1" applyBorder="1" applyAlignment="1">
      <alignment horizontal="center" vertical="center" wrapText="1"/>
    </xf>
    <xf numFmtId="0" fontId="22" fillId="2" borderId="3" xfId="0" applyNumberFormat="1" applyFont="1" applyFill="1" applyBorder="1" applyAlignment="1">
      <alignment horizontal="left" vertical="center" wrapText="1"/>
    </xf>
    <xf numFmtId="49" fontId="22" fillId="2" borderId="3" xfId="0" applyNumberFormat="1" applyFont="1" applyFill="1" applyBorder="1" applyAlignment="1" applyProtection="1">
      <alignment horizontal="left" vertical="center" wrapText="1"/>
      <protection locked="0"/>
    </xf>
    <xf numFmtId="49" fontId="10" fillId="2" borderId="3" xfId="0" applyNumberFormat="1" applyFont="1" applyFill="1" applyBorder="1" applyAlignment="1" applyProtection="1">
      <alignment horizontal="left" vertical="center" wrapText="1"/>
      <protection locked="0"/>
    </xf>
    <xf numFmtId="49" fontId="30" fillId="2" borderId="3" xfId="0" applyNumberFormat="1" applyFont="1" applyFill="1" applyBorder="1" applyAlignment="1" applyProtection="1">
      <alignment horizontal="left" vertical="center" wrapText="1"/>
      <protection locked="0"/>
    </xf>
    <xf numFmtId="0" fontId="13" fillId="2" borderId="0" xfId="0" applyFont="1" applyFill="1" applyAlignment="1">
      <alignment horizontal="center" vertical="center" wrapText="1"/>
    </xf>
    <xf numFmtId="0" fontId="18" fillId="2" borderId="3" xfId="0" applyFont="1" applyFill="1" applyBorder="1" applyAlignment="1">
      <alignment vertical="center" wrapText="1"/>
    </xf>
    <xf numFmtId="0" fontId="18" fillId="2" borderId="3" xfId="6" applyFont="1" applyFill="1" applyBorder="1" applyAlignment="1">
      <alignment horizontal="center" vertical="center" wrapText="1"/>
    </xf>
    <xf numFmtId="1" fontId="12" fillId="2" borderId="3" xfId="0" applyNumberFormat="1" applyFont="1" applyFill="1" applyBorder="1" applyAlignment="1">
      <alignment horizontal="center" vertical="center" wrapText="1"/>
    </xf>
    <xf numFmtId="0" fontId="16" fillId="2" borderId="0" xfId="0" applyFont="1" applyFill="1" applyAlignment="1">
      <alignment horizontal="center" vertical="center" wrapText="1"/>
    </xf>
    <xf numFmtId="0" fontId="10" fillId="2" borderId="3" xfId="0" applyNumberFormat="1" applyFont="1" applyFill="1" applyBorder="1" applyAlignment="1">
      <alignment horizontal="left" vertical="center" wrapText="1"/>
    </xf>
    <xf numFmtId="1" fontId="10" fillId="2" borderId="0" xfId="0" applyNumberFormat="1" applyFont="1" applyFill="1" applyAlignment="1">
      <alignment horizontal="center" vertical="center" wrapText="1"/>
    </xf>
    <xf numFmtId="1" fontId="12" fillId="2" borderId="3" xfId="0" applyNumberFormat="1" applyFont="1" applyFill="1" applyBorder="1" applyAlignment="1">
      <alignment horizontal="left" vertical="center" wrapText="1"/>
    </xf>
    <xf numFmtId="1" fontId="18" fillId="2" borderId="3" xfId="0" applyNumberFormat="1" applyFont="1" applyFill="1" applyBorder="1" applyAlignment="1">
      <alignment horizontal="left" vertical="center" wrapText="1"/>
    </xf>
    <xf numFmtId="0" fontId="18" fillId="2" borderId="3" xfId="0" applyFont="1" applyFill="1" applyBorder="1" applyAlignment="1">
      <alignment horizontal="left" vertical="center" wrapText="1"/>
    </xf>
    <xf numFmtId="0" fontId="14" fillId="2" borderId="0" xfId="0" applyFont="1" applyFill="1" applyAlignment="1">
      <alignment horizontal="left" vertical="center" wrapText="1"/>
    </xf>
    <xf numFmtId="0" fontId="12" fillId="2" borderId="3" xfId="0" applyFont="1" applyFill="1" applyBorder="1" applyAlignment="1">
      <alignment horizontal="center" vertical="center" wrapText="1"/>
    </xf>
    <xf numFmtId="0" fontId="10" fillId="2" borderId="3" xfId="0" applyFont="1" applyFill="1" applyBorder="1" applyAlignment="1">
      <alignment horizontal="center" vertical="center" wrapText="1"/>
    </xf>
    <xf numFmtId="0" fontId="18" fillId="2" borderId="3" xfId="0" applyFont="1" applyFill="1" applyBorder="1" applyAlignment="1">
      <alignment horizontal="center" vertical="center" wrapText="1"/>
    </xf>
    <xf numFmtId="0" fontId="18" fillId="2" borderId="3" xfId="0" applyFont="1" applyFill="1" applyBorder="1" applyAlignment="1">
      <alignment horizontal="center" vertical="center" wrapText="1"/>
    </xf>
    <xf numFmtId="0" fontId="13" fillId="2" borderId="0" xfId="0" applyFont="1" applyFill="1" applyAlignment="1">
      <alignment horizontal="center" vertical="center" wrapText="1"/>
    </xf>
    <xf numFmtId="0" fontId="10" fillId="2" borderId="3" xfId="0" applyFont="1" applyFill="1" applyBorder="1" applyAlignment="1">
      <alignment horizontal="center" vertical="center" wrapText="1"/>
    </xf>
    <xf numFmtId="49" fontId="15" fillId="2" borderId="3" xfId="0" applyNumberFormat="1" applyFont="1" applyFill="1" applyBorder="1" applyAlignment="1">
      <alignment vertical="center" wrapText="1"/>
    </xf>
    <xf numFmtId="49" fontId="17" fillId="2" borderId="3" xfId="0" applyNumberFormat="1" applyFont="1" applyFill="1" applyBorder="1" applyAlignment="1">
      <alignment horizontal="center" vertical="center" wrapText="1"/>
    </xf>
    <xf numFmtId="49" fontId="15" fillId="2" borderId="3" xfId="0" applyNumberFormat="1" applyFont="1" applyFill="1" applyBorder="1" applyAlignment="1">
      <alignment horizontal="center" vertical="center" wrapText="1"/>
    </xf>
    <xf numFmtId="49" fontId="31" fillId="2" borderId="3" xfId="0" applyNumberFormat="1" applyFont="1" applyFill="1" applyBorder="1" applyAlignment="1">
      <alignment horizontal="left" vertical="center" wrapText="1"/>
    </xf>
    <xf numFmtId="49" fontId="10" fillId="2" borderId="3" xfId="0" applyNumberFormat="1" applyFont="1" applyFill="1" applyBorder="1" applyAlignment="1">
      <alignment vertical="center" wrapText="1"/>
    </xf>
    <xf numFmtId="49" fontId="22" fillId="2" borderId="3" xfId="0" applyNumberFormat="1" applyFont="1" applyFill="1" applyBorder="1" applyAlignment="1">
      <alignment vertical="center" wrapText="1"/>
    </xf>
    <xf numFmtId="0" fontId="10" fillId="2" borderId="3" xfId="0" applyFont="1" applyFill="1" applyBorder="1" applyAlignment="1">
      <alignment horizontal="center" vertical="center" wrapText="1"/>
    </xf>
    <xf numFmtId="0" fontId="16" fillId="2" borderId="3" xfId="0" applyFont="1" applyFill="1" applyBorder="1" applyAlignment="1">
      <alignment horizontal="center" vertical="center" wrapText="1"/>
    </xf>
    <xf numFmtId="1" fontId="18" fillId="2" borderId="3" xfId="0" applyNumberFormat="1" applyFont="1" applyFill="1" applyBorder="1" applyAlignment="1">
      <alignment horizontal="center" vertical="center" wrapText="1"/>
    </xf>
    <xf numFmtId="0" fontId="24" fillId="2" borderId="0" xfId="0" applyFont="1" applyFill="1" applyAlignment="1">
      <alignment vertical="center" wrapText="1"/>
    </xf>
    <xf numFmtId="0" fontId="18" fillId="2" borderId="3" xfId="0" applyFont="1" applyFill="1" applyBorder="1" applyAlignment="1">
      <alignment horizontal="center" vertical="center" wrapText="1"/>
    </xf>
    <xf numFmtId="0" fontId="10" fillId="2" borderId="4" xfId="0" applyFont="1" applyFill="1" applyBorder="1" applyAlignment="1">
      <alignment horizontal="center" vertical="center" wrapText="1"/>
    </xf>
    <xf numFmtId="0" fontId="16" fillId="2" borderId="3" xfId="0" applyFont="1" applyFill="1" applyBorder="1" applyAlignment="1">
      <alignment vertical="center" wrapText="1"/>
    </xf>
    <xf numFmtId="0" fontId="18" fillId="2" borderId="3" xfId="0" applyFont="1" applyFill="1" applyBorder="1" applyAlignment="1">
      <alignment horizontal="center" vertical="center" wrapText="1"/>
    </xf>
    <xf numFmtId="0" fontId="18" fillId="2" borderId="3" xfId="0" applyFont="1" applyFill="1" applyBorder="1" applyAlignment="1">
      <alignment horizontal="center" vertical="center" wrapText="1"/>
    </xf>
    <xf numFmtId="0" fontId="18" fillId="2" borderId="3" xfId="0" applyFont="1" applyFill="1" applyBorder="1" applyAlignment="1" applyProtection="1">
      <alignment horizontal="center" vertical="center" wrapText="1"/>
      <protection locked="0"/>
    </xf>
    <xf numFmtId="0" fontId="27" fillId="2" borderId="3" xfId="0" applyFont="1" applyFill="1" applyBorder="1" applyAlignment="1" applyProtection="1">
      <alignment horizontal="center" vertical="center" wrapText="1"/>
      <protection locked="0"/>
    </xf>
    <xf numFmtId="0" fontId="25" fillId="0" borderId="0" xfId="0" applyFont="1" applyAlignment="1">
      <alignment horizontal="center" vertical="center"/>
    </xf>
    <xf numFmtId="0" fontId="25" fillId="0" borderId="0" xfId="0" applyFont="1" applyBorder="1" applyAlignment="1">
      <alignment horizontal="center" vertical="center"/>
    </xf>
    <xf numFmtId="0" fontId="33" fillId="0" borderId="3" xfId="0" applyFont="1" applyBorder="1" applyAlignment="1">
      <alignment horizontal="center" vertical="center"/>
    </xf>
    <xf numFmtId="0" fontId="18" fillId="2" borderId="3" xfId="0" applyFont="1" applyFill="1" applyBorder="1" applyAlignment="1" applyProtection="1">
      <alignment horizontal="left" vertical="center" wrapText="1"/>
      <protection locked="0"/>
    </xf>
    <xf numFmtId="0" fontId="33" fillId="0" borderId="3" xfId="0" applyFont="1" applyBorder="1" applyAlignment="1">
      <alignment horizontal="center"/>
    </xf>
    <xf numFmtId="0" fontId="10" fillId="2" borderId="3" xfId="0" applyFont="1" applyFill="1" applyBorder="1" applyAlignment="1" applyProtection="1">
      <alignment horizontal="left" vertical="center" wrapText="1"/>
      <protection locked="0"/>
    </xf>
    <xf numFmtId="0" fontId="18" fillId="2" borderId="3" xfId="0" applyFont="1" applyFill="1" applyBorder="1" applyAlignment="1" applyProtection="1">
      <alignment horizontal="left" vertical="center"/>
      <protection locked="0"/>
    </xf>
    <xf numFmtId="0" fontId="10" fillId="2" borderId="3" xfId="0" applyFont="1" applyFill="1" applyBorder="1" applyAlignment="1" applyProtection="1">
      <alignment horizontal="left" vertical="center"/>
      <protection locked="0"/>
    </xf>
    <xf numFmtId="0" fontId="20" fillId="2" borderId="3" xfId="0" applyFont="1" applyFill="1" applyBorder="1" applyAlignment="1" applyProtection="1">
      <alignment horizontal="center" vertical="center"/>
      <protection locked="0"/>
    </xf>
    <xf numFmtId="0" fontId="34" fillId="0" borderId="5" xfId="0" applyFont="1" applyBorder="1" applyAlignment="1">
      <alignment horizontal="center" vertical="center"/>
    </xf>
    <xf numFmtId="0" fontId="33" fillId="0" borderId="0" xfId="0" applyFont="1" applyAlignment="1">
      <alignment vertical="center"/>
    </xf>
    <xf numFmtId="0" fontId="33" fillId="0" borderId="0" xfId="0" applyFont="1" applyAlignment="1">
      <alignment horizontal="center" vertical="center"/>
    </xf>
    <xf numFmtId="0" fontId="33" fillId="0" borderId="0" xfId="0" applyFont="1" applyAlignment="1">
      <alignment horizontal="left" vertical="center"/>
    </xf>
    <xf numFmtId="0" fontId="21" fillId="0" borderId="0" xfId="0" applyFont="1" applyAlignment="1">
      <alignment horizontal="center" vertical="center"/>
    </xf>
    <xf numFmtId="0" fontId="33" fillId="0" borderId="0" xfId="0" applyFont="1"/>
    <xf numFmtId="0" fontId="33" fillId="0" borderId="0" xfId="0" applyFont="1" applyAlignment="1">
      <alignment horizontal="center"/>
    </xf>
    <xf numFmtId="0" fontId="34" fillId="0" borderId="0" xfId="0" applyFont="1" applyAlignment="1">
      <alignment horizontal="center"/>
    </xf>
    <xf numFmtId="0" fontId="34" fillId="2" borderId="3"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33" fillId="2" borderId="3" xfId="0" applyFont="1" applyFill="1" applyBorder="1" applyAlignment="1">
      <alignment horizontal="center" vertical="center" wrapText="1"/>
    </xf>
    <xf numFmtId="0" fontId="34" fillId="0" borderId="5" xfId="0" applyFont="1" applyBorder="1" applyAlignment="1">
      <alignment horizontal="center"/>
    </xf>
    <xf numFmtId="1" fontId="18" fillId="2" borderId="0" xfId="0" applyNumberFormat="1" applyFont="1" applyFill="1" applyAlignment="1">
      <alignment horizontal="center" vertical="center" wrapText="1"/>
    </xf>
    <xf numFmtId="0" fontId="10" fillId="2" borderId="3" xfId="0" applyFont="1" applyFill="1" applyBorder="1" applyAlignment="1">
      <alignment horizontal="center" vertical="center" wrapText="1"/>
    </xf>
    <xf numFmtId="49" fontId="15" fillId="2" borderId="3" xfId="0" applyNumberFormat="1" applyFont="1" applyFill="1" applyBorder="1" applyAlignment="1">
      <alignment horizontal="center" vertical="center" wrapText="1"/>
    </xf>
    <xf numFmtId="49" fontId="19" fillId="2" borderId="3" xfId="0" applyNumberFormat="1" applyFont="1" applyFill="1" applyBorder="1" applyAlignment="1">
      <alignment horizontal="left" vertical="center" wrapText="1"/>
    </xf>
    <xf numFmtId="0" fontId="13" fillId="2" borderId="0" xfId="0" applyFont="1" applyFill="1" applyAlignment="1">
      <alignment horizontal="left" vertical="center" wrapText="1"/>
    </xf>
    <xf numFmtId="49" fontId="26" fillId="2" borderId="3" xfId="0" applyNumberFormat="1" applyFont="1" applyFill="1" applyBorder="1" applyAlignment="1">
      <alignment vertical="center" wrapText="1"/>
    </xf>
    <xf numFmtId="1" fontId="18" fillId="2" borderId="3" xfId="0" applyNumberFormat="1" applyFont="1" applyFill="1" applyBorder="1" applyAlignment="1">
      <alignment vertical="center" wrapText="1"/>
    </xf>
    <xf numFmtId="0" fontId="14" fillId="2" borderId="0" xfId="0" applyFont="1" applyFill="1" applyAlignment="1">
      <alignment vertical="center" wrapText="1"/>
    </xf>
    <xf numFmtId="0" fontId="18" fillId="2" borderId="3" xfId="0" applyFont="1" applyFill="1" applyBorder="1" applyAlignment="1" applyProtection="1">
      <alignment horizontal="center" vertical="top" wrapText="1"/>
      <protection locked="0"/>
    </xf>
    <xf numFmtId="0" fontId="18" fillId="2" borderId="3" xfId="0" applyFont="1" applyFill="1" applyBorder="1" applyAlignment="1">
      <alignment vertical="top" wrapText="1"/>
    </xf>
    <xf numFmtId="49" fontId="18" fillId="2" borderId="3" xfId="0" applyNumberFormat="1" applyFont="1" applyFill="1" applyBorder="1" applyAlignment="1">
      <alignment horizontal="left" vertical="center" wrapText="1"/>
    </xf>
    <xf numFmtId="49" fontId="12" fillId="2" borderId="3" xfId="0" applyNumberFormat="1" applyFont="1" applyFill="1" applyBorder="1" applyAlignment="1">
      <alignment horizontal="left" vertical="center" wrapText="1"/>
    </xf>
    <xf numFmtId="49" fontId="10" fillId="2" borderId="3" xfId="0" applyNumberFormat="1" applyFont="1" applyFill="1" applyBorder="1" applyAlignment="1">
      <alignment horizontal="left" vertical="center" wrapText="1"/>
    </xf>
    <xf numFmtId="49" fontId="18" fillId="2" borderId="3" xfId="0" applyNumberFormat="1" applyFont="1" applyFill="1" applyBorder="1" applyAlignment="1">
      <alignment horizontal="center" vertical="center" wrapText="1"/>
    </xf>
    <xf numFmtId="49" fontId="22" fillId="2" borderId="3" xfId="0" applyNumberFormat="1" applyFont="1" applyFill="1" applyBorder="1" applyAlignment="1">
      <alignment vertical="center" wrapText="1"/>
    </xf>
    <xf numFmtId="1" fontId="18" fillId="2" borderId="3" xfId="0" applyNumberFormat="1" applyFont="1" applyFill="1" applyBorder="1" applyAlignment="1">
      <alignment horizontal="center" vertical="center" wrapText="1"/>
    </xf>
    <xf numFmtId="0" fontId="32" fillId="0" borderId="3" xfId="0" applyFont="1" applyBorder="1" applyAlignment="1">
      <alignment horizontal="left" vertical="center" wrapText="1"/>
    </xf>
  </cellXfs>
  <cellStyles count="31">
    <cellStyle name="Currency 3" xfId="1" xr:uid="{00000000-0005-0000-0000-000000000000}"/>
    <cellStyle name="Header1" xfId="2" xr:uid="{00000000-0005-0000-0000-000001000000}"/>
    <cellStyle name="Header2" xfId="3" xr:uid="{00000000-0005-0000-0000-000002000000}"/>
    <cellStyle name="Hyperlink" xfId="30" builtinId="8"/>
    <cellStyle name="Normal" xfId="0" builtinId="0"/>
    <cellStyle name="Normal 2" xfId="4" xr:uid="{00000000-0005-0000-0000-000004000000}"/>
    <cellStyle name="Normal 3" xfId="5" xr:uid="{00000000-0005-0000-0000-000005000000}"/>
    <cellStyle name="Normal 4" xfId="6" xr:uid="{00000000-0005-0000-0000-000006000000}"/>
    <cellStyle name="Normal 4 2" xfId="7" xr:uid="{00000000-0005-0000-0000-000007000000}"/>
    <cellStyle name="Normal 4 3" xfId="8" xr:uid="{00000000-0005-0000-0000-000008000000}"/>
    <cellStyle name="Normal 6" xfId="9" xr:uid="{00000000-0005-0000-0000-000009000000}"/>
    <cellStyle name="Percent 2" xfId="11" xr:uid="{00000000-0005-0000-0000-00000A000000}"/>
    <cellStyle name="Percent 3" xfId="12" xr:uid="{00000000-0005-0000-0000-00000B000000}"/>
    <cellStyle name="Percent 4" xfId="13" xr:uid="{00000000-0005-0000-0000-00000C000000}"/>
    <cellStyle name="Percent 5" xfId="10" xr:uid="{00000000-0005-0000-0000-00000D000000}"/>
    <cellStyle name="똿뗦먛귟 [0.00]_PRODUCT DETAIL Q1" xfId="14" xr:uid="{00000000-0005-0000-0000-00000E000000}"/>
    <cellStyle name="똿뗦먛귟_PRODUCT DETAIL Q1" xfId="15" xr:uid="{00000000-0005-0000-0000-00000F000000}"/>
    <cellStyle name="믅됞 [0.00]_PRODUCT DETAIL Q1" xfId="16" xr:uid="{00000000-0005-0000-0000-000010000000}"/>
    <cellStyle name="믅됞_PRODUCT DETAIL Q1" xfId="17" xr:uid="{00000000-0005-0000-0000-000011000000}"/>
    <cellStyle name="백분율_95" xfId="18" xr:uid="{00000000-0005-0000-0000-000012000000}"/>
    <cellStyle name="뷭?_BOOKSHIP" xfId="19" xr:uid="{00000000-0005-0000-0000-000013000000}"/>
    <cellStyle name="콤마 [0]_1202" xfId="23" xr:uid="{00000000-0005-0000-0000-000014000000}"/>
    <cellStyle name="콤마_1202" xfId="24" xr:uid="{00000000-0005-0000-0000-000015000000}"/>
    <cellStyle name="통화 [0]_1202" xfId="25" xr:uid="{00000000-0005-0000-0000-000016000000}"/>
    <cellStyle name="통화_1202" xfId="26" xr:uid="{00000000-0005-0000-0000-000017000000}"/>
    <cellStyle name="표준_(정보부문)월별인원계획" xfId="27" xr:uid="{00000000-0005-0000-0000-000018000000}"/>
    <cellStyle name="一般_Book1" xfId="20" xr:uid="{00000000-0005-0000-0000-000019000000}"/>
    <cellStyle name="千分位[0]_Book1" xfId="21" xr:uid="{00000000-0005-0000-0000-00001A000000}"/>
    <cellStyle name="千分位_Book1" xfId="22" xr:uid="{00000000-0005-0000-0000-00001B000000}"/>
    <cellStyle name="貨幣 [0]_Book1" xfId="28" xr:uid="{00000000-0005-0000-0000-00001C000000}"/>
    <cellStyle name="貨幣_Book1" xfId="29" xr:uid="{00000000-0005-0000-0000-00001D000000}"/>
  </cellStyles>
  <dxfs count="0"/>
  <tableStyles count="0" defaultTableStyle="TableStyleMedium2" defaultPivotStyle="PivotStyleLight16"/>
  <colors>
    <mruColors>
      <color rgb="FFFFCCCC"/>
      <color rgb="FF00FF00"/>
      <color rgb="FF66FFFF"/>
      <color rgb="FFFFFFCC"/>
      <color rgb="FFFFFF00"/>
      <color rgb="FFFF9900"/>
      <color rgb="FFFFFF99"/>
      <color rgb="FFFFCC66"/>
      <color rgb="FFCCFF33"/>
      <color rgb="FF99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122"/>
  <sheetViews>
    <sheetView tabSelected="1" topLeftCell="B1" zoomScale="62" zoomScaleNormal="62" workbookViewId="0">
      <pane ySplit="5" topLeftCell="A102" activePane="bottomLeft" state="frozen"/>
      <selection pane="bottomLeft" activeCell="P114" sqref="P114"/>
    </sheetView>
  </sheetViews>
  <sheetFormatPr defaultRowHeight="15.75"/>
  <cols>
    <col min="1" max="1" width="5.5703125" style="27" hidden="1" customWidth="1"/>
    <col min="2" max="2" width="5.5703125" style="27" customWidth="1"/>
    <col min="3" max="3" width="17.5703125" style="86" customWidth="1"/>
    <col min="4" max="4" width="7.140625" style="1" customWidth="1"/>
    <col min="5" max="5" width="7.42578125" style="1" customWidth="1"/>
    <col min="6" max="6" width="17.85546875" style="89" customWidth="1"/>
    <col min="7" max="7" width="17.85546875" style="37" customWidth="1"/>
    <col min="8" max="8" width="11.7109375" style="1" customWidth="1"/>
    <col min="9" max="9" width="8.42578125" style="7" customWidth="1"/>
    <col min="10" max="10" width="8.42578125" style="33" customWidth="1"/>
    <col min="11" max="12" width="9.85546875" style="33" customWidth="1"/>
    <col min="13" max="13" width="13.28515625" style="27" customWidth="1"/>
    <col min="14" max="14" width="9.85546875" style="27" customWidth="1"/>
    <col min="15" max="149" width="9.140625" style="27"/>
    <col min="150" max="150" width="20.140625" style="27" customWidth="1"/>
    <col min="151" max="151" width="4.28515625" style="27" customWidth="1"/>
    <col min="152" max="152" width="39" style="27" customWidth="1"/>
    <col min="153" max="153" width="53.5703125" style="27" customWidth="1"/>
    <col min="154" max="157" width="7.7109375" style="27" customWidth="1"/>
    <col min="158" max="158" width="10" style="27" customWidth="1"/>
    <col min="159" max="160" width="9.28515625" style="27" customWidth="1"/>
    <col min="161" max="161" width="8" style="27" customWidth="1"/>
    <col min="162" max="405" width="9.140625" style="27"/>
    <col min="406" max="406" width="20.140625" style="27" customWidth="1"/>
    <col min="407" max="407" width="4.28515625" style="27" customWidth="1"/>
    <col min="408" max="408" width="39" style="27" customWidth="1"/>
    <col min="409" max="409" width="53.5703125" style="27" customWidth="1"/>
    <col min="410" max="413" width="7.7109375" style="27" customWidth="1"/>
    <col min="414" max="414" width="10" style="27" customWidth="1"/>
    <col min="415" max="416" width="9.28515625" style="27" customWidth="1"/>
    <col min="417" max="417" width="8" style="27" customWidth="1"/>
    <col min="418" max="661" width="9.140625" style="27"/>
    <col min="662" max="662" width="20.140625" style="27" customWidth="1"/>
    <col min="663" max="663" width="4.28515625" style="27" customWidth="1"/>
    <col min="664" max="664" width="39" style="27" customWidth="1"/>
    <col min="665" max="665" width="53.5703125" style="27" customWidth="1"/>
    <col min="666" max="669" width="7.7109375" style="27" customWidth="1"/>
    <col min="670" max="670" width="10" style="27" customWidth="1"/>
    <col min="671" max="672" width="9.28515625" style="27" customWidth="1"/>
    <col min="673" max="673" width="8" style="27" customWidth="1"/>
    <col min="674" max="917" width="9.140625" style="27"/>
    <col min="918" max="918" width="20.140625" style="27" customWidth="1"/>
    <col min="919" max="919" width="4.28515625" style="27" customWidth="1"/>
    <col min="920" max="920" width="39" style="27" customWidth="1"/>
    <col min="921" max="921" width="53.5703125" style="27" customWidth="1"/>
    <col min="922" max="925" width="7.7109375" style="27" customWidth="1"/>
    <col min="926" max="926" width="10" style="27" customWidth="1"/>
    <col min="927" max="928" width="9.28515625" style="27" customWidth="1"/>
    <col min="929" max="929" width="8" style="27" customWidth="1"/>
    <col min="930" max="1173" width="9.140625" style="27"/>
    <col min="1174" max="1174" width="20.140625" style="27" customWidth="1"/>
    <col min="1175" max="1175" width="4.28515625" style="27" customWidth="1"/>
    <col min="1176" max="1176" width="39" style="27" customWidth="1"/>
    <col min="1177" max="1177" width="53.5703125" style="27" customWidth="1"/>
    <col min="1178" max="1181" width="7.7109375" style="27" customWidth="1"/>
    <col min="1182" max="1182" width="10" style="27" customWidth="1"/>
    <col min="1183" max="1184" width="9.28515625" style="27" customWidth="1"/>
    <col min="1185" max="1185" width="8" style="27" customWidth="1"/>
    <col min="1186" max="1429" width="9.140625" style="27"/>
    <col min="1430" max="1430" width="20.140625" style="27" customWidth="1"/>
    <col min="1431" max="1431" width="4.28515625" style="27" customWidth="1"/>
    <col min="1432" max="1432" width="39" style="27" customWidth="1"/>
    <col min="1433" max="1433" width="53.5703125" style="27" customWidth="1"/>
    <col min="1434" max="1437" width="7.7109375" style="27" customWidth="1"/>
    <col min="1438" max="1438" width="10" style="27" customWidth="1"/>
    <col min="1439" max="1440" width="9.28515625" style="27" customWidth="1"/>
    <col min="1441" max="1441" width="8" style="27" customWidth="1"/>
    <col min="1442" max="1685" width="9.140625" style="27"/>
    <col min="1686" max="1686" width="20.140625" style="27" customWidth="1"/>
    <col min="1687" max="1687" width="4.28515625" style="27" customWidth="1"/>
    <col min="1688" max="1688" width="39" style="27" customWidth="1"/>
    <col min="1689" max="1689" width="53.5703125" style="27" customWidth="1"/>
    <col min="1690" max="1693" width="7.7109375" style="27" customWidth="1"/>
    <col min="1694" max="1694" width="10" style="27" customWidth="1"/>
    <col min="1695" max="1696" width="9.28515625" style="27" customWidth="1"/>
    <col min="1697" max="1697" width="8" style="27" customWidth="1"/>
    <col min="1698" max="1941" width="9.140625" style="27"/>
    <col min="1942" max="1942" width="20.140625" style="27" customWidth="1"/>
    <col min="1943" max="1943" width="4.28515625" style="27" customWidth="1"/>
    <col min="1944" max="1944" width="39" style="27" customWidth="1"/>
    <col min="1945" max="1945" width="53.5703125" style="27" customWidth="1"/>
    <col min="1946" max="1949" width="7.7109375" style="27" customWidth="1"/>
    <col min="1950" max="1950" width="10" style="27" customWidth="1"/>
    <col min="1951" max="1952" width="9.28515625" style="27" customWidth="1"/>
    <col min="1953" max="1953" width="8" style="27" customWidth="1"/>
    <col min="1954" max="2197" width="9.140625" style="27"/>
    <col min="2198" max="2198" width="20.140625" style="27" customWidth="1"/>
    <col min="2199" max="2199" width="4.28515625" style="27" customWidth="1"/>
    <col min="2200" max="2200" width="39" style="27" customWidth="1"/>
    <col min="2201" max="2201" width="53.5703125" style="27" customWidth="1"/>
    <col min="2202" max="2205" width="7.7109375" style="27" customWidth="1"/>
    <col min="2206" max="2206" width="10" style="27" customWidth="1"/>
    <col min="2207" max="2208" width="9.28515625" style="27" customWidth="1"/>
    <col min="2209" max="2209" width="8" style="27" customWidth="1"/>
    <col min="2210" max="2453" width="9.140625" style="27"/>
    <col min="2454" max="2454" width="20.140625" style="27" customWidth="1"/>
    <col min="2455" max="2455" width="4.28515625" style="27" customWidth="1"/>
    <col min="2456" max="2456" width="39" style="27" customWidth="1"/>
    <col min="2457" max="2457" width="53.5703125" style="27" customWidth="1"/>
    <col min="2458" max="2461" width="7.7109375" style="27" customWidth="1"/>
    <col min="2462" max="2462" width="10" style="27" customWidth="1"/>
    <col min="2463" max="2464" width="9.28515625" style="27" customWidth="1"/>
    <col min="2465" max="2465" width="8" style="27" customWidth="1"/>
    <col min="2466" max="2709" width="9.140625" style="27"/>
    <col min="2710" max="2710" width="20.140625" style="27" customWidth="1"/>
    <col min="2711" max="2711" width="4.28515625" style="27" customWidth="1"/>
    <col min="2712" max="2712" width="39" style="27" customWidth="1"/>
    <col min="2713" max="2713" width="53.5703125" style="27" customWidth="1"/>
    <col min="2714" max="2717" width="7.7109375" style="27" customWidth="1"/>
    <col min="2718" max="2718" width="10" style="27" customWidth="1"/>
    <col min="2719" max="2720" width="9.28515625" style="27" customWidth="1"/>
    <col min="2721" max="2721" width="8" style="27" customWidth="1"/>
    <col min="2722" max="2965" width="9.140625" style="27"/>
    <col min="2966" max="2966" width="20.140625" style="27" customWidth="1"/>
    <col min="2967" max="2967" width="4.28515625" style="27" customWidth="1"/>
    <col min="2968" max="2968" width="39" style="27" customWidth="1"/>
    <col min="2969" max="2969" width="53.5703125" style="27" customWidth="1"/>
    <col min="2970" max="2973" width="7.7109375" style="27" customWidth="1"/>
    <col min="2974" max="2974" width="10" style="27" customWidth="1"/>
    <col min="2975" max="2976" width="9.28515625" style="27" customWidth="1"/>
    <col min="2977" max="2977" width="8" style="27" customWidth="1"/>
    <col min="2978" max="3221" width="9.140625" style="27"/>
    <col min="3222" max="3222" width="20.140625" style="27" customWidth="1"/>
    <col min="3223" max="3223" width="4.28515625" style="27" customWidth="1"/>
    <col min="3224" max="3224" width="39" style="27" customWidth="1"/>
    <col min="3225" max="3225" width="53.5703125" style="27" customWidth="1"/>
    <col min="3226" max="3229" width="7.7109375" style="27" customWidth="1"/>
    <col min="3230" max="3230" width="10" style="27" customWidth="1"/>
    <col min="3231" max="3232" width="9.28515625" style="27" customWidth="1"/>
    <col min="3233" max="3233" width="8" style="27" customWidth="1"/>
    <col min="3234" max="3477" width="9.140625" style="27"/>
    <col min="3478" max="3478" width="20.140625" style="27" customWidth="1"/>
    <col min="3479" max="3479" width="4.28515625" style="27" customWidth="1"/>
    <col min="3480" max="3480" width="39" style="27" customWidth="1"/>
    <col min="3481" max="3481" width="53.5703125" style="27" customWidth="1"/>
    <col min="3482" max="3485" width="7.7109375" style="27" customWidth="1"/>
    <col min="3486" max="3486" width="10" style="27" customWidth="1"/>
    <col min="3487" max="3488" width="9.28515625" style="27" customWidth="1"/>
    <col min="3489" max="3489" width="8" style="27" customWidth="1"/>
    <col min="3490" max="3733" width="9.140625" style="27"/>
    <col min="3734" max="3734" width="20.140625" style="27" customWidth="1"/>
    <col min="3735" max="3735" width="4.28515625" style="27" customWidth="1"/>
    <col min="3736" max="3736" width="39" style="27" customWidth="1"/>
    <col min="3737" max="3737" width="53.5703125" style="27" customWidth="1"/>
    <col min="3738" max="3741" width="7.7109375" style="27" customWidth="1"/>
    <col min="3742" max="3742" width="10" style="27" customWidth="1"/>
    <col min="3743" max="3744" width="9.28515625" style="27" customWidth="1"/>
    <col min="3745" max="3745" width="8" style="27" customWidth="1"/>
    <col min="3746" max="3989" width="9.140625" style="27"/>
    <col min="3990" max="3990" width="20.140625" style="27" customWidth="1"/>
    <col min="3991" max="3991" width="4.28515625" style="27" customWidth="1"/>
    <col min="3992" max="3992" width="39" style="27" customWidth="1"/>
    <col min="3993" max="3993" width="53.5703125" style="27" customWidth="1"/>
    <col min="3994" max="3997" width="7.7109375" style="27" customWidth="1"/>
    <col min="3998" max="3998" width="10" style="27" customWidth="1"/>
    <col min="3999" max="4000" width="9.28515625" style="27" customWidth="1"/>
    <col min="4001" max="4001" width="8" style="27" customWidth="1"/>
    <col min="4002" max="4245" width="9.140625" style="27"/>
    <col min="4246" max="4246" width="20.140625" style="27" customWidth="1"/>
    <col min="4247" max="4247" width="4.28515625" style="27" customWidth="1"/>
    <col min="4248" max="4248" width="39" style="27" customWidth="1"/>
    <col min="4249" max="4249" width="53.5703125" style="27" customWidth="1"/>
    <col min="4250" max="4253" width="7.7109375" style="27" customWidth="1"/>
    <col min="4254" max="4254" width="10" style="27" customWidth="1"/>
    <col min="4255" max="4256" width="9.28515625" style="27" customWidth="1"/>
    <col min="4257" max="4257" width="8" style="27" customWidth="1"/>
    <col min="4258" max="4501" width="9.140625" style="27"/>
    <col min="4502" max="4502" width="20.140625" style="27" customWidth="1"/>
    <col min="4503" max="4503" width="4.28515625" style="27" customWidth="1"/>
    <col min="4504" max="4504" width="39" style="27" customWidth="1"/>
    <col min="4505" max="4505" width="53.5703125" style="27" customWidth="1"/>
    <col min="4506" max="4509" width="7.7109375" style="27" customWidth="1"/>
    <col min="4510" max="4510" width="10" style="27" customWidth="1"/>
    <col min="4511" max="4512" width="9.28515625" style="27" customWidth="1"/>
    <col min="4513" max="4513" width="8" style="27" customWidth="1"/>
    <col min="4514" max="4757" width="9.140625" style="27"/>
    <col min="4758" max="4758" width="20.140625" style="27" customWidth="1"/>
    <col min="4759" max="4759" width="4.28515625" style="27" customWidth="1"/>
    <col min="4760" max="4760" width="39" style="27" customWidth="1"/>
    <col min="4761" max="4761" width="53.5703125" style="27" customWidth="1"/>
    <col min="4762" max="4765" width="7.7109375" style="27" customWidth="1"/>
    <col min="4766" max="4766" width="10" style="27" customWidth="1"/>
    <col min="4767" max="4768" width="9.28515625" style="27" customWidth="1"/>
    <col min="4769" max="4769" width="8" style="27" customWidth="1"/>
    <col min="4770" max="5013" width="9.140625" style="27"/>
    <col min="5014" max="5014" width="20.140625" style="27" customWidth="1"/>
    <col min="5015" max="5015" width="4.28515625" style="27" customWidth="1"/>
    <col min="5016" max="5016" width="39" style="27" customWidth="1"/>
    <col min="5017" max="5017" width="53.5703125" style="27" customWidth="1"/>
    <col min="5018" max="5021" width="7.7109375" style="27" customWidth="1"/>
    <col min="5022" max="5022" width="10" style="27" customWidth="1"/>
    <col min="5023" max="5024" width="9.28515625" style="27" customWidth="1"/>
    <col min="5025" max="5025" width="8" style="27" customWidth="1"/>
    <col min="5026" max="5269" width="9.140625" style="27"/>
    <col min="5270" max="5270" width="20.140625" style="27" customWidth="1"/>
    <col min="5271" max="5271" width="4.28515625" style="27" customWidth="1"/>
    <col min="5272" max="5272" width="39" style="27" customWidth="1"/>
    <col min="5273" max="5273" width="53.5703125" style="27" customWidth="1"/>
    <col min="5274" max="5277" width="7.7109375" style="27" customWidth="1"/>
    <col min="5278" max="5278" width="10" style="27" customWidth="1"/>
    <col min="5279" max="5280" width="9.28515625" style="27" customWidth="1"/>
    <col min="5281" max="5281" width="8" style="27" customWidth="1"/>
    <col min="5282" max="5525" width="9.140625" style="27"/>
    <col min="5526" max="5526" width="20.140625" style="27" customWidth="1"/>
    <col min="5527" max="5527" width="4.28515625" style="27" customWidth="1"/>
    <col min="5528" max="5528" width="39" style="27" customWidth="1"/>
    <col min="5529" max="5529" width="53.5703125" style="27" customWidth="1"/>
    <col min="5530" max="5533" width="7.7109375" style="27" customWidth="1"/>
    <col min="5534" max="5534" width="10" style="27" customWidth="1"/>
    <col min="5535" max="5536" width="9.28515625" style="27" customWidth="1"/>
    <col min="5537" max="5537" width="8" style="27" customWidth="1"/>
    <col min="5538" max="5781" width="9.140625" style="27"/>
    <col min="5782" max="5782" width="20.140625" style="27" customWidth="1"/>
    <col min="5783" max="5783" width="4.28515625" style="27" customWidth="1"/>
    <col min="5784" max="5784" width="39" style="27" customWidth="1"/>
    <col min="5785" max="5785" width="53.5703125" style="27" customWidth="1"/>
    <col min="5786" max="5789" width="7.7109375" style="27" customWidth="1"/>
    <col min="5790" max="5790" width="10" style="27" customWidth="1"/>
    <col min="5791" max="5792" width="9.28515625" style="27" customWidth="1"/>
    <col min="5793" max="5793" width="8" style="27" customWidth="1"/>
    <col min="5794" max="6037" width="9.140625" style="27"/>
    <col min="6038" max="6038" width="20.140625" style="27" customWidth="1"/>
    <col min="6039" max="6039" width="4.28515625" style="27" customWidth="1"/>
    <col min="6040" max="6040" width="39" style="27" customWidth="1"/>
    <col min="6041" max="6041" width="53.5703125" style="27" customWidth="1"/>
    <col min="6042" max="6045" width="7.7109375" style="27" customWidth="1"/>
    <col min="6046" max="6046" width="10" style="27" customWidth="1"/>
    <col min="6047" max="6048" width="9.28515625" style="27" customWidth="1"/>
    <col min="6049" max="6049" width="8" style="27" customWidth="1"/>
    <col min="6050" max="6293" width="9.140625" style="27"/>
    <col min="6294" max="6294" width="20.140625" style="27" customWidth="1"/>
    <col min="6295" max="6295" width="4.28515625" style="27" customWidth="1"/>
    <col min="6296" max="6296" width="39" style="27" customWidth="1"/>
    <col min="6297" max="6297" width="53.5703125" style="27" customWidth="1"/>
    <col min="6298" max="6301" width="7.7109375" style="27" customWidth="1"/>
    <col min="6302" max="6302" width="10" style="27" customWidth="1"/>
    <col min="6303" max="6304" width="9.28515625" style="27" customWidth="1"/>
    <col min="6305" max="6305" width="8" style="27" customWidth="1"/>
    <col min="6306" max="6549" width="9.140625" style="27"/>
    <col min="6550" max="6550" width="20.140625" style="27" customWidth="1"/>
    <col min="6551" max="6551" width="4.28515625" style="27" customWidth="1"/>
    <col min="6552" max="6552" width="39" style="27" customWidth="1"/>
    <col min="6553" max="6553" width="53.5703125" style="27" customWidth="1"/>
    <col min="6554" max="6557" width="7.7109375" style="27" customWidth="1"/>
    <col min="6558" max="6558" width="10" style="27" customWidth="1"/>
    <col min="6559" max="6560" width="9.28515625" style="27" customWidth="1"/>
    <col min="6561" max="6561" width="8" style="27" customWidth="1"/>
    <col min="6562" max="6805" width="9.140625" style="27"/>
    <col min="6806" max="6806" width="20.140625" style="27" customWidth="1"/>
    <col min="6807" max="6807" width="4.28515625" style="27" customWidth="1"/>
    <col min="6808" max="6808" width="39" style="27" customWidth="1"/>
    <col min="6809" max="6809" width="53.5703125" style="27" customWidth="1"/>
    <col min="6810" max="6813" width="7.7109375" style="27" customWidth="1"/>
    <col min="6814" max="6814" width="10" style="27" customWidth="1"/>
    <col min="6815" max="6816" width="9.28515625" style="27" customWidth="1"/>
    <col min="6817" max="6817" width="8" style="27" customWidth="1"/>
    <col min="6818" max="7061" width="9.140625" style="27"/>
    <col min="7062" max="7062" width="20.140625" style="27" customWidth="1"/>
    <col min="7063" max="7063" width="4.28515625" style="27" customWidth="1"/>
    <col min="7064" max="7064" width="39" style="27" customWidth="1"/>
    <col min="7065" max="7065" width="53.5703125" style="27" customWidth="1"/>
    <col min="7066" max="7069" width="7.7109375" style="27" customWidth="1"/>
    <col min="7070" max="7070" width="10" style="27" customWidth="1"/>
    <col min="7071" max="7072" width="9.28515625" style="27" customWidth="1"/>
    <col min="7073" max="7073" width="8" style="27" customWidth="1"/>
    <col min="7074" max="7317" width="9.140625" style="27"/>
    <col min="7318" max="7318" width="20.140625" style="27" customWidth="1"/>
    <col min="7319" max="7319" width="4.28515625" style="27" customWidth="1"/>
    <col min="7320" max="7320" width="39" style="27" customWidth="1"/>
    <col min="7321" max="7321" width="53.5703125" style="27" customWidth="1"/>
    <col min="7322" max="7325" width="7.7109375" style="27" customWidth="1"/>
    <col min="7326" max="7326" width="10" style="27" customWidth="1"/>
    <col min="7327" max="7328" width="9.28515625" style="27" customWidth="1"/>
    <col min="7329" max="7329" width="8" style="27" customWidth="1"/>
    <col min="7330" max="7573" width="9.140625" style="27"/>
    <col min="7574" max="7574" width="20.140625" style="27" customWidth="1"/>
    <col min="7575" max="7575" width="4.28515625" style="27" customWidth="1"/>
    <col min="7576" max="7576" width="39" style="27" customWidth="1"/>
    <col min="7577" max="7577" width="53.5703125" style="27" customWidth="1"/>
    <col min="7578" max="7581" width="7.7109375" style="27" customWidth="1"/>
    <col min="7582" max="7582" width="10" style="27" customWidth="1"/>
    <col min="7583" max="7584" width="9.28515625" style="27" customWidth="1"/>
    <col min="7585" max="7585" width="8" style="27" customWidth="1"/>
    <col min="7586" max="7829" width="9.140625" style="27"/>
    <col min="7830" max="7830" width="20.140625" style="27" customWidth="1"/>
    <col min="7831" max="7831" width="4.28515625" style="27" customWidth="1"/>
    <col min="7832" max="7832" width="39" style="27" customWidth="1"/>
    <col min="7833" max="7833" width="53.5703125" style="27" customWidth="1"/>
    <col min="7834" max="7837" width="7.7109375" style="27" customWidth="1"/>
    <col min="7838" max="7838" width="10" style="27" customWidth="1"/>
    <col min="7839" max="7840" width="9.28515625" style="27" customWidth="1"/>
    <col min="7841" max="7841" width="8" style="27" customWidth="1"/>
    <col min="7842" max="8085" width="9.140625" style="27"/>
    <col min="8086" max="8086" width="20.140625" style="27" customWidth="1"/>
    <col min="8087" max="8087" width="4.28515625" style="27" customWidth="1"/>
    <col min="8088" max="8088" width="39" style="27" customWidth="1"/>
    <col min="8089" max="8089" width="53.5703125" style="27" customWidth="1"/>
    <col min="8090" max="8093" width="7.7109375" style="27" customWidth="1"/>
    <col min="8094" max="8094" width="10" style="27" customWidth="1"/>
    <col min="8095" max="8096" width="9.28515625" style="27" customWidth="1"/>
    <col min="8097" max="8097" width="8" style="27" customWidth="1"/>
    <col min="8098" max="8341" width="9.140625" style="27"/>
    <col min="8342" max="8342" width="20.140625" style="27" customWidth="1"/>
    <col min="8343" max="8343" width="4.28515625" style="27" customWidth="1"/>
    <col min="8344" max="8344" width="39" style="27" customWidth="1"/>
    <col min="8345" max="8345" width="53.5703125" style="27" customWidth="1"/>
    <col min="8346" max="8349" width="7.7109375" style="27" customWidth="1"/>
    <col min="8350" max="8350" width="10" style="27" customWidth="1"/>
    <col min="8351" max="8352" width="9.28515625" style="27" customWidth="1"/>
    <col min="8353" max="8353" width="8" style="27" customWidth="1"/>
    <col min="8354" max="8597" width="9.140625" style="27"/>
    <col min="8598" max="8598" width="20.140625" style="27" customWidth="1"/>
    <col min="8599" max="8599" width="4.28515625" style="27" customWidth="1"/>
    <col min="8600" max="8600" width="39" style="27" customWidth="1"/>
    <col min="8601" max="8601" width="53.5703125" style="27" customWidth="1"/>
    <col min="8602" max="8605" width="7.7109375" style="27" customWidth="1"/>
    <col min="8606" max="8606" width="10" style="27" customWidth="1"/>
    <col min="8607" max="8608" width="9.28515625" style="27" customWidth="1"/>
    <col min="8609" max="8609" width="8" style="27" customWidth="1"/>
    <col min="8610" max="8853" width="9.140625" style="27"/>
    <col min="8854" max="8854" width="20.140625" style="27" customWidth="1"/>
    <col min="8855" max="8855" width="4.28515625" style="27" customWidth="1"/>
    <col min="8856" max="8856" width="39" style="27" customWidth="1"/>
    <col min="8857" max="8857" width="53.5703125" style="27" customWidth="1"/>
    <col min="8858" max="8861" width="7.7109375" style="27" customWidth="1"/>
    <col min="8862" max="8862" width="10" style="27" customWidth="1"/>
    <col min="8863" max="8864" width="9.28515625" style="27" customWidth="1"/>
    <col min="8865" max="8865" width="8" style="27" customWidth="1"/>
    <col min="8866" max="9109" width="9.140625" style="27"/>
    <col min="9110" max="9110" width="20.140625" style="27" customWidth="1"/>
    <col min="9111" max="9111" width="4.28515625" style="27" customWidth="1"/>
    <col min="9112" max="9112" width="39" style="27" customWidth="1"/>
    <col min="9113" max="9113" width="53.5703125" style="27" customWidth="1"/>
    <col min="9114" max="9117" width="7.7109375" style="27" customWidth="1"/>
    <col min="9118" max="9118" width="10" style="27" customWidth="1"/>
    <col min="9119" max="9120" width="9.28515625" style="27" customWidth="1"/>
    <col min="9121" max="9121" width="8" style="27" customWidth="1"/>
    <col min="9122" max="9365" width="9.140625" style="27"/>
    <col min="9366" max="9366" width="20.140625" style="27" customWidth="1"/>
    <col min="9367" max="9367" width="4.28515625" style="27" customWidth="1"/>
    <col min="9368" max="9368" width="39" style="27" customWidth="1"/>
    <col min="9369" max="9369" width="53.5703125" style="27" customWidth="1"/>
    <col min="9370" max="9373" width="7.7109375" style="27" customWidth="1"/>
    <col min="9374" max="9374" width="10" style="27" customWidth="1"/>
    <col min="9375" max="9376" width="9.28515625" style="27" customWidth="1"/>
    <col min="9377" max="9377" width="8" style="27" customWidth="1"/>
    <col min="9378" max="9621" width="9.140625" style="27"/>
    <col min="9622" max="9622" width="20.140625" style="27" customWidth="1"/>
    <col min="9623" max="9623" width="4.28515625" style="27" customWidth="1"/>
    <col min="9624" max="9624" width="39" style="27" customWidth="1"/>
    <col min="9625" max="9625" width="53.5703125" style="27" customWidth="1"/>
    <col min="9626" max="9629" width="7.7109375" style="27" customWidth="1"/>
    <col min="9630" max="9630" width="10" style="27" customWidth="1"/>
    <col min="9631" max="9632" width="9.28515625" style="27" customWidth="1"/>
    <col min="9633" max="9633" width="8" style="27" customWidth="1"/>
    <col min="9634" max="9877" width="9.140625" style="27"/>
    <col min="9878" max="9878" width="20.140625" style="27" customWidth="1"/>
    <col min="9879" max="9879" width="4.28515625" style="27" customWidth="1"/>
    <col min="9880" max="9880" width="39" style="27" customWidth="1"/>
    <col min="9881" max="9881" width="53.5703125" style="27" customWidth="1"/>
    <col min="9882" max="9885" width="7.7109375" style="27" customWidth="1"/>
    <col min="9886" max="9886" width="10" style="27" customWidth="1"/>
    <col min="9887" max="9888" width="9.28515625" style="27" customWidth="1"/>
    <col min="9889" max="9889" width="8" style="27" customWidth="1"/>
    <col min="9890" max="10133" width="9.140625" style="27"/>
    <col min="10134" max="10134" width="20.140625" style="27" customWidth="1"/>
    <col min="10135" max="10135" width="4.28515625" style="27" customWidth="1"/>
    <col min="10136" max="10136" width="39" style="27" customWidth="1"/>
    <col min="10137" max="10137" width="53.5703125" style="27" customWidth="1"/>
    <col min="10138" max="10141" width="7.7109375" style="27" customWidth="1"/>
    <col min="10142" max="10142" width="10" style="27" customWidth="1"/>
    <col min="10143" max="10144" width="9.28515625" style="27" customWidth="1"/>
    <col min="10145" max="10145" width="8" style="27" customWidth="1"/>
    <col min="10146" max="10389" width="9.140625" style="27"/>
    <col min="10390" max="10390" width="20.140625" style="27" customWidth="1"/>
    <col min="10391" max="10391" width="4.28515625" style="27" customWidth="1"/>
    <col min="10392" max="10392" width="39" style="27" customWidth="1"/>
    <col min="10393" max="10393" width="53.5703125" style="27" customWidth="1"/>
    <col min="10394" max="10397" width="7.7109375" style="27" customWidth="1"/>
    <col min="10398" max="10398" width="10" style="27" customWidth="1"/>
    <col min="10399" max="10400" width="9.28515625" style="27" customWidth="1"/>
    <col min="10401" max="10401" width="8" style="27" customWidth="1"/>
    <col min="10402" max="10645" width="9.140625" style="27"/>
    <col min="10646" max="10646" width="20.140625" style="27" customWidth="1"/>
    <col min="10647" max="10647" width="4.28515625" style="27" customWidth="1"/>
    <col min="10648" max="10648" width="39" style="27" customWidth="1"/>
    <col min="10649" max="10649" width="53.5703125" style="27" customWidth="1"/>
    <col min="10650" max="10653" width="7.7109375" style="27" customWidth="1"/>
    <col min="10654" max="10654" width="10" style="27" customWidth="1"/>
    <col min="10655" max="10656" width="9.28515625" style="27" customWidth="1"/>
    <col min="10657" max="10657" width="8" style="27" customWidth="1"/>
    <col min="10658" max="10901" width="9.140625" style="27"/>
    <col min="10902" max="10902" width="20.140625" style="27" customWidth="1"/>
    <col min="10903" max="10903" width="4.28515625" style="27" customWidth="1"/>
    <col min="10904" max="10904" width="39" style="27" customWidth="1"/>
    <col min="10905" max="10905" width="53.5703125" style="27" customWidth="1"/>
    <col min="10906" max="10909" width="7.7109375" style="27" customWidth="1"/>
    <col min="10910" max="10910" width="10" style="27" customWidth="1"/>
    <col min="10911" max="10912" width="9.28515625" style="27" customWidth="1"/>
    <col min="10913" max="10913" width="8" style="27" customWidth="1"/>
    <col min="10914" max="11157" width="9.140625" style="27"/>
    <col min="11158" max="11158" width="20.140625" style="27" customWidth="1"/>
    <col min="11159" max="11159" width="4.28515625" style="27" customWidth="1"/>
    <col min="11160" max="11160" width="39" style="27" customWidth="1"/>
    <col min="11161" max="11161" width="53.5703125" style="27" customWidth="1"/>
    <col min="11162" max="11165" width="7.7109375" style="27" customWidth="1"/>
    <col min="11166" max="11166" width="10" style="27" customWidth="1"/>
    <col min="11167" max="11168" width="9.28515625" style="27" customWidth="1"/>
    <col min="11169" max="11169" width="8" style="27" customWidth="1"/>
    <col min="11170" max="11413" width="9.140625" style="27"/>
    <col min="11414" max="11414" width="20.140625" style="27" customWidth="1"/>
    <col min="11415" max="11415" width="4.28515625" style="27" customWidth="1"/>
    <col min="11416" max="11416" width="39" style="27" customWidth="1"/>
    <col min="11417" max="11417" width="53.5703125" style="27" customWidth="1"/>
    <col min="11418" max="11421" width="7.7109375" style="27" customWidth="1"/>
    <col min="11422" max="11422" width="10" style="27" customWidth="1"/>
    <col min="11423" max="11424" width="9.28515625" style="27" customWidth="1"/>
    <col min="11425" max="11425" width="8" style="27" customWidth="1"/>
    <col min="11426" max="11669" width="9.140625" style="27"/>
    <col min="11670" max="11670" width="20.140625" style="27" customWidth="1"/>
    <col min="11671" max="11671" width="4.28515625" style="27" customWidth="1"/>
    <col min="11672" max="11672" width="39" style="27" customWidth="1"/>
    <col min="11673" max="11673" width="53.5703125" style="27" customWidth="1"/>
    <col min="11674" max="11677" width="7.7109375" style="27" customWidth="1"/>
    <col min="11678" max="11678" width="10" style="27" customWidth="1"/>
    <col min="11679" max="11680" width="9.28515625" style="27" customWidth="1"/>
    <col min="11681" max="11681" width="8" style="27" customWidth="1"/>
    <col min="11682" max="11925" width="9.140625" style="27"/>
    <col min="11926" max="11926" width="20.140625" style="27" customWidth="1"/>
    <col min="11927" max="11927" width="4.28515625" style="27" customWidth="1"/>
    <col min="11928" max="11928" width="39" style="27" customWidth="1"/>
    <col min="11929" max="11929" width="53.5703125" style="27" customWidth="1"/>
    <col min="11930" max="11933" width="7.7109375" style="27" customWidth="1"/>
    <col min="11934" max="11934" width="10" style="27" customWidth="1"/>
    <col min="11935" max="11936" width="9.28515625" style="27" customWidth="1"/>
    <col min="11937" max="11937" width="8" style="27" customWidth="1"/>
    <col min="11938" max="12181" width="9.140625" style="27"/>
    <col min="12182" max="12182" width="20.140625" style="27" customWidth="1"/>
    <col min="12183" max="12183" width="4.28515625" style="27" customWidth="1"/>
    <col min="12184" max="12184" width="39" style="27" customWidth="1"/>
    <col min="12185" max="12185" width="53.5703125" style="27" customWidth="1"/>
    <col min="12186" max="12189" width="7.7109375" style="27" customWidth="1"/>
    <col min="12190" max="12190" width="10" style="27" customWidth="1"/>
    <col min="12191" max="12192" width="9.28515625" style="27" customWidth="1"/>
    <col min="12193" max="12193" width="8" style="27" customWidth="1"/>
    <col min="12194" max="12437" width="9.140625" style="27"/>
    <col min="12438" max="12438" width="20.140625" style="27" customWidth="1"/>
    <col min="12439" max="12439" width="4.28515625" style="27" customWidth="1"/>
    <col min="12440" max="12440" width="39" style="27" customWidth="1"/>
    <col min="12441" max="12441" width="53.5703125" style="27" customWidth="1"/>
    <col min="12442" max="12445" width="7.7109375" style="27" customWidth="1"/>
    <col min="12446" max="12446" width="10" style="27" customWidth="1"/>
    <col min="12447" max="12448" width="9.28515625" style="27" customWidth="1"/>
    <col min="12449" max="12449" width="8" style="27" customWidth="1"/>
    <col min="12450" max="12693" width="9.140625" style="27"/>
    <col min="12694" max="12694" width="20.140625" style="27" customWidth="1"/>
    <col min="12695" max="12695" width="4.28515625" style="27" customWidth="1"/>
    <col min="12696" max="12696" width="39" style="27" customWidth="1"/>
    <col min="12697" max="12697" width="53.5703125" style="27" customWidth="1"/>
    <col min="12698" max="12701" width="7.7109375" style="27" customWidth="1"/>
    <col min="12702" max="12702" width="10" style="27" customWidth="1"/>
    <col min="12703" max="12704" width="9.28515625" style="27" customWidth="1"/>
    <col min="12705" max="12705" width="8" style="27" customWidth="1"/>
    <col min="12706" max="12949" width="9.140625" style="27"/>
    <col min="12950" max="12950" width="20.140625" style="27" customWidth="1"/>
    <col min="12951" max="12951" width="4.28515625" style="27" customWidth="1"/>
    <col min="12952" max="12952" width="39" style="27" customWidth="1"/>
    <col min="12953" max="12953" width="53.5703125" style="27" customWidth="1"/>
    <col min="12954" max="12957" width="7.7109375" style="27" customWidth="1"/>
    <col min="12958" max="12958" width="10" style="27" customWidth="1"/>
    <col min="12959" max="12960" width="9.28515625" style="27" customWidth="1"/>
    <col min="12961" max="12961" width="8" style="27" customWidth="1"/>
    <col min="12962" max="13205" width="9.140625" style="27"/>
    <col min="13206" max="13206" width="20.140625" style="27" customWidth="1"/>
    <col min="13207" max="13207" width="4.28515625" style="27" customWidth="1"/>
    <col min="13208" max="13208" width="39" style="27" customWidth="1"/>
    <col min="13209" max="13209" width="53.5703125" style="27" customWidth="1"/>
    <col min="13210" max="13213" width="7.7109375" style="27" customWidth="1"/>
    <col min="13214" max="13214" width="10" style="27" customWidth="1"/>
    <col min="13215" max="13216" width="9.28515625" style="27" customWidth="1"/>
    <col min="13217" max="13217" width="8" style="27" customWidth="1"/>
    <col min="13218" max="13461" width="9.140625" style="27"/>
    <col min="13462" max="13462" width="20.140625" style="27" customWidth="1"/>
    <col min="13463" max="13463" width="4.28515625" style="27" customWidth="1"/>
    <col min="13464" max="13464" width="39" style="27" customWidth="1"/>
    <col min="13465" max="13465" width="53.5703125" style="27" customWidth="1"/>
    <col min="13466" max="13469" width="7.7109375" style="27" customWidth="1"/>
    <col min="13470" max="13470" width="10" style="27" customWidth="1"/>
    <col min="13471" max="13472" width="9.28515625" style="27" customWidth="1"/>
    <col min="13473" max="13473" width="8" style="27" customWidth="1"/>
    <col min="13474" max="13717" width="9.140625" style="27"/>
    <col min="13718" max="13718" width="20.140625" style="27" customWidth="1"/>
    <col min="13719" max="13719" width="4.28515625" style="27" customWidth="1"/>
    <col min="13720" max="13720" width="39" style="27" customWidth="1"/>
    <col min="13721" max="13721" width="53.5703125" style="27" customWidth="1"/>
    <col min="13722" max="13725" width="7.7109375" style="27" customWidth="1"/>
    <col min="13726" max="13726" width="10" style="27" customWidth="1"/>
    <col min="13727" max="13728" width="9.28515625" style="27" customWidth="1"/>
    <col min="13729" max="13729" width="8" style="27" customWidth="1"/>
    <col min="13730" max="13973" width="9.140625" style="27"/>
    <col min="13974" max="13974" width="20.140625" style="27" customWidth="1"/>
    <col min="13975" max="13975" width="4.28515625" style="27" customWidth="1"/>
    <col min="13976" max="13976" width="39" style="27" customWidth="1"/>
    <col min="13977" max="13977" width="53.5703125" style="27" customWidth="1"/>
    <col min="13978" max="13981" width="7.7109375" style="27" customWidth="1"/>
    <col min="13982" max="13982" width="10" style="27" customWidth="1"/>
    <col min="13983" max="13984" width="9.28515625" style="27" customWidth="1"/>
    <col min="13985" max="13985" width="8" style="27" customWidth="1"/>
    <col min="13986" max="14229" width="9.140625" style="27"/>
    <col min="14230" max="14230" width="20.140625" style="27" customWidth="1"/>
    <col min="14231" max="14231" width="4.28515625" style="27" customWidth="1"/>
    <col min="14232" max="14232" width="39" style="27" customWidth="1"/>
    <col min="14233" max="14233" width="53.5703125" style="27" customWidth="1"/>
    <col min="14234" max="14237" width="7.7109375" style="27" customWidth="1"/>
    <col min="14238" max="14238" width="10" style="27" customWidth="1"/>
    <col min="14239" max="14240" width="9.28515625" style="27" customWidth="1"/>
    <col min="14241" max="14241" width="8" style="27" customWidth="1"/>
    <col min="14242" max="14485" width="9.140625" style="27"/>
    <col min="14486" max="14486" width="20.140625" style="27" customWidth="1"/>
    <col min="14487" max="14487" width="4.28515625" style="27" customWidth="1"/>
    <col min="14488" max="14488" width="39" style="27" customWidth="1"/>
    <col min="14489" max="14489" width="53.5703125" style="27" customWidth="1"/>
    <col min="14490" max="14493" width="7.7109375" style="27" customWidth="1"/>
    <col min="14494" max="14494" width="10" style="27" customWidth="1"/>
    <col min="14495" max="14496" width="9.28515625" style="27" customWidth="1"/>
    <col min="14497" max="14497" width="8" style="27" customWidth="1"/>
    <col min="14498" max="14741" width="9.140625" style="27"/>
    <col min="14742" max="14742" width="20.140625" style="27" customWidth="1"/>
    <col min="14743" max="14743" width="4.28515625" style="27" customWidth="1"/>
    <col min="14744" max="14744" width="39" style="27" customWidth="1"/>
    <col min="14745" max="14745" width="53.5703125" style="27" customWidth="1"/>
    <col min="14746" max="14749" width="7.7109375" style="27" customWidth="1"/>
    <col min="14750" max="14750" width="10" style="27" customWidth="1"/>
    <col min="14751" max="14752" width="9.28515625" style="27" customWidth="1"/>
    <col min="14753" max="14753" width="8" style="27" customWidth="1"/>
    <col min="14754" max="14997" width="9.140625" style="27"/>
    <col min="14998" max="14998" width="20.140625" style="27" customWidth="1"/>
    <col min="14999" max="14999" width="4.28515625" style="27" customWidth="1"/>
    <col min="15000" max="15000" width="39" style="27" customWidth="1"/>
    <col min="15001" max="15001" width="53.5703125" style="27" customWidth="1"/>
    <col min="15002" max="15005" width="7.7109375" style="27" customWidth="1"/>
    <col min="15006" max="15006" width="10" style="27" customWidth="1"/>
    <col min="15007" max="15008" width="9.28515625" style="27" customWidth="1"/>
    <col min="15009" max="15009" width="8" style="27" customWidth="1"/>
    <col min="15010" max="15253" width="9.140625" style="27"/>
    <col min="15254" max="15254" width="20.140625" style="27" customWidth="1"/>
    <col min="15255" max="15255" width="4.28515625" style="27" customWidth="1"/>
    <col min="15256" max="15256" width="39" style="27" customWidth="1"/>
    <col min="15257" max="15257" width="53.5703125" style="27" customWidth="1"/>
    <col min="15258" max="15261" width="7.7109375" style="27" customWidth="1"/>
    <col min="15262" max="15262" width="10" style="27" customWidth="1"/>
    <col min="15263" max="15264" width="9.28515625" style="27" customWidth="1"/>
    <col min="15265" max="15265" width="8" style="27" customWidth="1"/>
    <col min="15266" max="15509" width="9.140625" style="27"/>
    <col min="15510" max="15510" width="20.140625" style="27" customWidth="1"/>
    <col min="15511" max="15511" width="4.28515625" style="27" customWidth="1"/>
    <col min="15512" max="15512" width="39" style="27" customWidth="1"/>
    <col min="15513" max="15513" width="53.5703125" style="27" customWidth="1"/>
    <col min="15514" max="15517" width="7.7109375" style="27" customWidth="1"/>
    <col min="15518" max="15518" width="10" style="27" customWidth="1"/>
    <col min="15519" max="15520" width="9.28515625" style="27" customWidth="1"/>
    <col min="15521" max="15521" width="8" style="27" customWidth="1"/>
    <col min="15522" max="15765" width="9.140625" style="27"/>
    <col min="15766" max="15766" width="20.140625" style="27" customWidth="1"/>
    <col min="15767" max="15767" width="4.28515625" style="27" customWidth="1"/>
    <col min="15768" max="15768" width="39" style="27" customWidth="1"/>
    <col min="15769" max="15769" width="53.5703125" style="27" customWidth="1"/>
    <col min="15770" max="15773" width="7.7109375" style="27" customWidth="1"/>
    <col min="15774" max="15774" width="10" style="27" customWidth="1"/>
    <col min="15775" max="15776" width="9.28515625" style="27" customWidth="1"/>
    <col min="15777" max="15777" width="8" style="27" customWidth="1"/>
    <col min="15778" max="16021" width="9.140625" style="27"/>
    <col min="16022" max="16022" width="20.140625" style="27" customWidth="1"/>
    <col min="16023" max="16023" width="4.28515625" style="27" customWidth="1"/>
    <col min="16024" max="16024" width="39" style="27" customWidth="1"/>
    <col min="16025" max="16025" width="53.5703125" style="27" customWidth="1"/>
    <col min="16026" max="16029" width="7.7109375" style="27" customWidth="1"/>
    <col min="16030" max="16030" width="10" style="27" customWidth="1"/>
    <col min="16031" max="16032" width="9.28515625" style="27" customWidth="1"/>
    <col min="16033" max="16033" width="8" style="27" customWidth="1"/>
    <col min="16034" max="16384" width="9.140625" style="27"/>
  </cols>
  <sheetData>
    <row r="1" spans="1:14" ht="27" customHeight="1">
      <c r="A1" s="3"/>
      <c r="B1" s="61" t="s">
        <v>184</v>
      </c>
      <c r="C1" s="61"/>
      <c r="D1" s="61"/>
      <c r="E1" s="61"/>
      <c r="F1" s="61"/>
      <c r="G1" s="61"/>
      <c r="H1" s="61"/>
      <c r="I1" s="61"/>
      <c r="J1" s="61"/>
      <c r="K1" s="61"/>
      <c r="L1" s="61"/>
      <c r="M1" s="3"/>
    </row>
    <row r="2" spans="1:14" ht="27" customHeight="1">
      <c r="A2" s="53"/>
      <c r="B2" s="62" t="s">
        <v>185</v>
      </c>
      <c r="C2" s="62"/>
      <c r="D2" s="62"/>
      <c r="E2" s="62"/>
      <c r="F2" s="62"/>
      <c r="G2" s="62"/>
      <c r="H2" s="62"/>
      <c r="I2" s="62"/>
      <c r="J2" s="62"/>
      <c r="K2" s="62"/>
      <c r="L2" s="62"/>
      <c r="M2" s="53"/>
    </row>
    <row r="3" spans="1:14" s="7" customFormat="1" ht="34.5" customHeight="1">
      <c r="A3" s="58" t="s">
        <v>118</v>
      </c>
      <c r="B3" s="58" t="s">
        <v>119</v>
      </c>
      <c r="C3" s="58" t="s">
        <v>186</v>
      </c>
      <c r="D3" s="58"/>
      <c r="E3" s="58" t="s">
        <v>106</v>
      </c>
      <c r="F3" s="59" t="s">
        <v>120</v>
      </c>
      <c r="G3" s="60" t="s">
        <v>121</v>
      </c>
      <c r="H3" s="60" t="s">
        <v>122</v>
      </c>
      <c r="I3" s="59" t="s">
        <v>181</v>
      </c>
      <c r="J3" s="59" t="s">
        <v>182</v>
      </c>
      <c r="K3" s="90" t="s">
        <v>188</v>
      </c>
      <c r="L3" s="90" t="s">
        <v>189</v>
      </c>
      <c r="M3" s="58" t="s">
        <v>183</v>
      </c>
      <c r="N3" s="6"/>
    </row>
    <row r="4" spans="1:14" s="7" customFormat="1" ht="25.5" customHeight="1">
      <c r="A4" s="58"/>
      <c r="B4" s="58"/>
      <c r="C4" s="58"/>
      <c r="D4" s="58"/>
      <c r="E4" s="58"/>
      <c r="F4" s="59"/>
      <c r="G4" s="60"/>
      <c r="H4" s="60"/>
      <c r="I4" s="59"/>
      <c r="J4" s="59"/>
      <c r="K4" s="90"/>
      <c r="L4" s="90"/>
      <c r="M4" s="58"/>
      <c r="N4" s="6"/>
    </row>
    <row r="5" spans="1:14" s="7" customFormat="1" ht="21" customHeight="1">
      <c r="A5" s="58"/>
      <c r="B5" s="58"/>
      <c r="C5" s="58"/>
      <c r="D5" s="58"/>
      <c r="E5" s="58"/>
      <c r="F5" s="59"/>
      <c r="G5" s="60"/>
      <c r="H5" s="60"/>
      <c r="I5" s="59"/>
      <c r="J5" s="59"/>
      <c r="K5" s="90"/>
      <c r="L5" s="90"/>
      <c r="M5" s="58"/>
      <c r="N5" s="6"/>
    </row>
    <row r="6" spans="1:14" s="7" customFormat="1" ht="24.75" customHeight="1">
      <c r="A6" s="41"/>
      <c r="B6" s="57"/>
      <c r="C6" s="57" t="s">
        <v>79</v>
      </c>
      <c r="D6" s="57" t="s">
        <v>82</v>
      </c>
      <c r="E6" s="28"/>
      <c r="F6" s="28"/>
      <c r="G6" s="36"/>
      <c r="H6" s="57"/>
      <c r="I6" s="91"/>
      <c r="J6" s="88"/>
      <c r="K6" s="17"/>
      <c r="L6" s="17"/>
      <c r="M6" s="29"/>
      <c r="N6" s="6"/>
    </row>
    <row r="7" spans="1:14" s="7" customFormat="1" ht="24.75" customHeight="1">
      <c r="A7" s="15"/>
      <c r="B7" s="57"/>
      <c r="C7" s="92" t="s">
        <v>221</v>
      </c>
      <c r="D7" s="92"/>
      <c r="E7" s="92"/>
      <c r="F7" s="92"/>
      <c r="G7" s="34"/>
      <c r="H7" s="30"/>
      <c r="I7" s="52"/>
      <c r="J7" s="57"/>
      <c r="K7" s="57"/>
      <c r="L7" s="57"/>
      <c r="M7" s="22"/>
    </row>
    <row r="8" spans="1:14" s="7" customFormat="1" ht="24.75" customHeight="1">
      <c r="A8" s="15"/>
      <c r="B8" s="57"/>
      <c r="C8" s="92" t="s">
        <v>64</v>
      </c>
      <c r="D8" s="92"/>
      <c r="E8" s="92"/>
      <c r="F8" s="92"/>
      <c r="G8" s="34"/>
      <c r="H8" s="30"/>
      <c r="I8" s="52"/>
      <c r="J8" s="52"/>
      <c r="K8" s="52"/>
      <c r="L8" s="52"/>
      <c r="M8" s="22"/>
    </row>
    <row r="9" spans="1:14" s="7" customFormat="1" ht="44.25" customHeight="1">
      <c r="A9" s="15"/>
      <c r="B9" s="57"/>
      <c r="C9" s="92" t="s">
        <v>95</v>
      </c>
      <c r="D9" s="92"/>
      <c r="E9" s="92"/>
      <c r="F9" s="92"/>
      <c r="G9" s="34"/>
      <c r="H9" s="30"/>
      <c r="I9" s="52"/>
      <c r="J9" s="52"/>
      <c r="K9" s="52"/>
      <c r="L9" s="52"/>
      <c r="M9" s="22"/>
    </row>
    <row r="10" spans="1:14" s="7" customFormat="1" ht="249" customHeight="1">
      <c r="A10" s="39">
        <v>2</v>
      </c>
      <c r="B10" s="50">
        <v>1</v>
      </c>
      <c r="C10" s="2" t="s">
        <v>0</v>
      </c>
      <c r="D10" s="46" t="s">
        <v>1</v>
      </c>
      <c r="E10" s="30"/>
      <c r="F10" s="49" t="s">
        <v>123</v>
      </c>
      <c r="G10" s="2" t="s">
        <v>211</v>
      </c>
      <c r="H10" s="50"/>
      <c r="I10" s="4" t="s">
        <v>223</v>
      </c>
      <c r="J10" s="4" t="s">
        <v>224</v>
      </c>
      <c r="K10" s="4" t="s">
        <v>187</v>
      </c>
      <c r="L10" s="4" t="s">
        <v>187</v>
      </c>
      <c r="M10" s="22"/>
    </row>
    <row r="11" spans="1:14" s="7" customFormat="1" ht="50.25" customHeight="1">
      <c r="A11" s="40"/>
      <c r="B11" s="57"/>
      <c r="C11" s="92" t="s">
        <v>65</v>
      </c>
      <c r="D11" s="92"/>
      <c r="E11" s="92"/>
      <c r="F11" s="92"/>
      <c r="G11" s="35"/>
      <c r="H11" s="52"/>
      <c r="I11" s="52"/>
      <c r="J11" s="52"/>
      <c r="K11" s="52"/>
      <c r="L11" s="52"/>
      <c r="M11" s="22"/>
    </row>
    <row r="12" spans="1:14" s="7" customFormat="1" ht="37.5" customHeight="1">
      <c r="A12" s="40"/>
      <c r="B12" s="57"/>
      <c r="C12" s="92" t="s">
        <v>117</v>
      </c>
      <c r="D12" s="92"/>
      <c r="E12" s="92"/>
      <c r="F12" s="92"/>
      <c r="G12" s="35"/>
      <c r="H12" s="52"/>
      <c r="I12" s="52"/>
      <c r="J12" s="52"/>
      <c r="K12" s="52"/>
      <c r="L12" s="52"/>
      <c r="M12" s="22"/>
    </row>
    <row r="13" spans="1:14" s="7" customFormat="1" ht="135.75" customHeight="1">
      <c r="A13" s="39">
        <v>61</v>
      </c>
      <c r="B13" s="50">
        <v>20</v>
      </c>
      <c r="C13" s="2" t="s">
        <v>105</v>
      </c>
      <c r="D13" s="9" t="s">
        <v>3</v>
      </c>
      <c r="E13" s="9"/>
      <c r="F13" s="49" t="s">
        <v>124</v>
      </c>
      <c r="G13" s="18" t="s">
        <v>125</v>
      </c>
      <c r="H13" s="9"/>
      <c r="I13" s="50" t="s">
        <v>225</v>
      </c>
      <c r="J13" s="4" t="s">
        <v>226</v>
      </c>
      <c r="K13" s="4" t="s">
        <v>190</v>
      </c>
      <c r="L13" s="4"/>
      <c r="M13" s="50"/>
    </row>
    <row r="14" spans="1:14" s="7" customFormat="1" ht="39.75" customHeight="1">
      <c r="A14" s="40"/>
      <c r="B14" s="57"/>
      <c r="C14" s="92" t="s">
        <v>116</v>
      </c>
      <c r="D14" s="92"/>
      <c r="E14" s="92"/>
      <c r="F14" s="92"/>
      <c r="G14" s="35"/>
      <c r="H14" s="52"/>
      <c r="I14" s="52"/>
      <c r="J14" s="52"/>
      <c r="K14" s="52"/>
      <c r="L14" s="52"/>
      <c r="M14" s="22"/>
    </row>
    <row r="15" spans="1:14" ht="132.75" customHeight="1">
      <c r="A15" s="39">
        <v>73</v>
      </c>
      <c r="B15" s="50">
        <v>25</v>
      </c>
      <c r="C15" s="2" t="s">
        <v>32</v>
      </c>
      <c r="D15" s="9" t="s">
        <v>1</v>
      </c>
      <c r="E15" s="9"/>
      <c r="F15" s="49" t="s">
        <v>126</v>
      </c>
      <c r="G15" s="18" t="s">
        <v>127</v>
      </c>
      <c r="H15" s="9"/>
      <c r="I15" s="50" t="s">
        <v>225</v>
      </c>
      <c r="J15" s="4" t="s">
        <v>226</v>
      </c>
      <c r="K15" s="4"/>
      <c r="L15" s="4" t="s">
        <v>190</v>
      </c>
      <c r="M15" s="51"/>
    </row>
    <row r="16" spans="1:14" ht="21.75" customHeight="1">
      <c r="A16" s="39"/>
      <c r="B16" s="50"/>
      <c r="C16" s="92" t="s">
        <v>107</v>
      </c>
      <c r="D16" s="92"/>
      <c r="E16" s="92"/>
      <c r="F16" s="92"/>
      <c r="G16" s="35"/>
      <c r="H16" s="52"/>
      <c r="I16" s="52"/>
      <c r="J16" s="52"/>
      <c r="K16" s="52"/>
      <c r="L16" s="52"/>
      <c r="M16" s="51"/>
    </row>
    <row r="17" spans="1:13" ht="369.75" customHeight="1">
      <c r="A17" s="39"/>
      <c r="B17" s="50">
        <v>38</v>
      </c>
      <c r="C17" s="85" t="s">
        <v>108</v>
      </c>
      <c r="D17" s="46" t="s">
        <v>4</v>
      </c>
      <c r="E17" s="52"/>
      <c r="F17" s="49" t="s">
        <v>109</v>
      </c>
      <c r="G17" s="47" t="s">
        <v>128</v>
      </c>
      <c r="H17" s="21" t="s">
        <v>129</v>
      </c>
      <c r="I17" s="4" t="s">
        <v>223</v>
      </c>
      <c r="J17" s="4" t="s">
        <v>224</v>
      </c>
      <c r="K17" s="4" t="s">
        <v>191</v>
      </c>
      <c r="L17" s="4" t="s">
        <v>191</v>
      </c>
      <c r="M17" s="51"/>
    </row>
    <row r="18" spans="1:13" ht="32.25" customHeight="1">
      <c r="A18" s="38"/>
      <c r="B18" s="38"/>
      <c r="C18" s="92" t="s">
        <v>66</v>
      </c>
      <c r="D18" s="92"/>
      <c r="E18" s="92"/>
      <c r="F18" s="92"/>
      <c r="G18" s="35"/>
      <c r="H18" s="52"/>
      <c r="I18" s="52"/>
      <c r="J18" s="52"/>
      <c r="K18" s="52"/>
      <c r="L18" s="52"/>
      <c r="M18" s="16"/>
    </row>
    <row r="19" spans="1:13" ht="78.75" customHeight="1">
      <c r="A19" s="39">
        <v>122</v>
      </c>
      <c r="B19" s="50">
        <v>42</v>
      </c>
      <c r="C19" s="2" t="s">
        <v>33</v>
      </c>
      <c r="D19" s="46" t="s">
        <v>1</v>
      </c>
      <c r="E19" s="11"/>
      <c r="F19" s="49" t="s">
        <v>131</v>
      </c>
      <c r="G19" s="18" t="s">
        <v>132</v>
      </c>
      <c r="H19" s="21" t="s">
        <v>130</v>
      </c>
      <c r="I19" s="4" t="s">
        <v>223</v>
      </c>
      <c r="J19" s="4" t="s">
        <v>224</v>
      </c>
      <c r="K19" s="4" t="s">
        <v>191</v>
      </c>
      <c r="L19" s="4" t="s">
        <v>191</v>
      </c>
      <c r="M19" s="51"/>
    </row>
    <row r="20" spans="1:13" s="7" customFormat="1" ht="113.25" customHeight="1">
      <c r="A20" s="39">
        <v>128</v>
      </c>
      <c r="B20" s="50">
        <v>44</v>
      </c>
      <c r="C20" s="2" t="s">
        <v>34</v>
      </c>
      <c r="D20" s="46" t="s">
        <v>1</v>
      </c>
      <c r="E20" s="46"/>
      <c r="F20" s="49" t="s">
        <v>133</v>
      </c>
      <c r="G20" s="21" t="s">
        <v>192</v>
      </c>
      <c r="H20" s="21"/>
      <c r="I20" s="4" t="s">
        <v>223</v>
      </c>
      <c r="J20" s="4" t="s">
        <v>227</v>
      </c>
      <c r="K20" s="4" t="s">
        <v>193</v>
      </c>
      <c r="L20" s="4" t="s">
        <v>193</v>
      </c>
      <c r="M20" s="50"/>
    </row>
    <row r="21" spans="1:13" s="7" customFormat="1" ht="33.75" customHeight="1">
      <c r="A21" s="40"/>
      <c r="B21" s="57"/>
      <c r="C21" s="92" t="s">
        <v>67</v>
      </c>
      <c r="D21" s="92"/>
      <c r="E21" s="92"/>
      <c r="F21" s="92"/>
      <c r="G21" s="35"/>
      <c r="H21" s="52"/>
      <c r="I21" s="52"/>
      <c r="J21" s="52"/>
      <c r="K21" s="52"/>
      <c r="L21" s="52"/>
      <c r="M21" s="22"/>
    </row>
    <row r="22" spans="1:13" s="7" customFormat="1" ht="139.5" customHeight="1">
      <c r="A22" s="39">
        <v>147</v>
      </c>
      <c r="B22" s="50">
        <v>50</v>
      </c>
      <c r="C22" s="2" t="s">
        <v>35</v>
      </c>
      <c r="D22" s="46" t="s">
        <v>2</v>
      </c>
      <c r="E22" s="46"/>
      <c r="F22" s="49" t="s">
        <v>36</v>
      </c>
      <c r="G22" s="21" t="s">
        <v>134</v>
      </c>
      <c r="H22" s="23"/>
      <c r="I22" s="4" t="s">
        <v>223</v>
      </c>
      <c r="J22" s="4" t="s">
        <v>227</v>
      </c>
      <c r="K22" s="4" t="s">
        <v>194</v>
      </c>
      <c r="L22" s="4" t="s">
        <v>194</v>
      </c>
      <c r="M22" s="50"/>
    </row>
    <row r="23" spans="1:13" s="7" customFormat="1" ht="99" customHeight="1">
      <c r="A23" s="39">
        <v>157</v>
      </c>
      <c r="B23" s="50">
        <v>55</v>
      </c>
      <c r="C23" s="2" t="s">
        <v>80</v>
      </c>
      <c r="D23" s="46" t="s">
        <v>2</v>
      </c>
      <c r="E23" s="46"/>
      <c r="F23" s="49" t="s">
        <v>81</v>
      </c>
      <c r="G23" s="21" t="s">
        <v>135</v>
      </c>
      <c r="H23" s="21" t="s">
        <v>136</v>
      </c>
      <c r="I23" s="4" t="s">
        <v>223</v>
      </c>
      <c r="J23" s="4" t="s">
        <v>227</v>
      </c>
      <c r="K23" s="4" t="s">
        <v>218</v>
      </c>
      <c r="L23" s="4" t="s">
        <v>194</v>
      </c>
      <c r="M23" s="50"/>
    </row>
    <row r="24" spans="1:13" s="7" customFormat="1" ht="22.5" customHeight="1">
      <c r="A24" s="40"/>
      <c r="B24" s="57"/>
      <c r="C24" s="92" t="s">
        <v>68</v>
      </c>
      <c r="D24" s="92"/>
      <c r="E24" s="92"/>
      <c r="F24" s="92"/>
      <c r="G24" s="35"/>
      <c r="H24" s="52"/>
      <c r="I24" s="52"/>
      <c r="J24" s="52"/>
      <c r="K24" s="52"/>
      <c r="L24" s="52"/>
      <c r="M24" s="22"/>
    </row>
    <row r="25" spans="1:13" s="7" customFormat="1" ht="129.75" customHeight="1">
      <c r="A25" s="39">
        <v>172</v>
      </c>
      <c r="B25" s="50">
        <v>61</v>
      </c>
      <c r="C25" s="2" t="s">
        <v>37</v>
      </c>
      <c r="D25" s="46" t="s">
        <v>1</v>
      </c>
      <c r="E25" s="46"/>
      <c r="F25" s="49" t="s">
        <v>38</v>
      </c>
      <c r="G25" s="21" t="s">
        <v>137</v>
      </c>
      <c r="H25" s="21"/>
      <c r="I25" s="4" t="s">
        <v>223</v>
      </c>
      <c r="J25" s="4" t="s">
        <v>227</v>
      </c>
      <c r="K25" s="4" t="s">
        <v>218</v>
      </c>
      <c r="L25" s="4" t="s">
        <v>194</v>
      </c>
      <c r="M25" s="50"/>
    </row>
    <row r="26" spans="1:13" s="7" customFormat="1" ht="31.5" customHeight="1">
      <c r="A26" s="40"/>
      <c r="B26" s="57"/>
      <c r="C26" s="92" t="s">
        <v>69</v>
      </c>
      <c r="D26" s="92"/>
      <c r="E26" s="92"/>
      <c r="F26" s="92"/>
      <c r="G26" s="35"/>
      <c r="H26" s="52"/>
      <c r="I26" s="52"/>
      <c r="J26" s="52"/>
      <c r="K26" s="52"/>
      <c r="L26" s="52"/>
      <c r="M26" s="22"/>
    </row>
    <row r="27" spans="1:13" s="7" customFormat="1" ht="112.5" customHeight="1">
      <c r="A27" s="39"/>
      <c r="B27" s="50">
        <v>65</v>
      </c>
      <c r="C27" s="2" t="s">
        <v>39</v>
      </c>
      <c r="D27" s="46" t="s">
        <v>1</v>
      </c>
      <c r="E27" s="46"/>
      <c r="F27" s="87" t="s">
        <v>40</v>
      </c>
      <c r="G27" s="18" t="s">
        <v>138</v>
      </c>
      <c r="H27" s="46"/>
      <c r="I27" s="4" t="s">
        <v>223</v>
      </c>
      <c r="J27" s="4" t="s">
        <v>227</v>
      </c>
      <c r="K27" s="4" t="s">
        <v>194</v>
      </c>
      <c r="L27" s="4" t="s">
        <v>194</v>
      </c>
      <c r="M27" s="50"/>
    </row>
    <row r="28" spans="1:13" s="7" customFormat="1" ht="163.5" customHeight="1">
      <c r="A28" s="39">
        <v>197</v>
      </c>
      <c r="B28" s="50">
        <v>72</v>
      </c>
      <c r="C28" s="85" t="s">
        <v>44</v>
      </c>
      <c r="D28" s="45" t="s">
        <v>4</v>
      </c>
      <c r="E28" s="50" t="s">
        <v>45</v>
      </c>
      <c r="F28" s="87" t="s">
        <v>16</v>
      </c>
      <c r="G28" s="21" t="s">
        <v>139</v>
      </c>
      <c r="H28" s="21" t="s">
        <v>140</v>
      </c>
      <c r="I28" s="4" t="s">
        <v>223</v>
      </c>
      <c r="J28" s="4" t="s">
        <v>227</v>
      </c>
      <c r="K28" s="4" t="s">
        <v>194</v>
      </c>
      <c r="L28" s="4" t="s">
        <v>218</v>
      </c>
      <c r="M28" s="50"/>
    </row>
    <row r="29" spans="1:13" s="7" customFormat="1" ht="29.25" customHeight="1">
      <c r="A29" s="40"/>
      <c r="B29" s="57"/>
      <c r="C29" s="92" t="s">
        <v>222</v>
      </c>
      <c r="D29" s="92"/>
      <c r="E29" s="92"/>
      <c r="F29" s="92"/>
      <c r="G29" s="36"/>
      <c r="H29" s="57"/>
      <c r="I29" s="57"/>
      <c r="J29" s="52"/>
      <c r="K29" s="52"/>
      <c r="L29" s="52"/>
      <c r="M29" s="22"/>
    </row>
    <row r="30" spans="1:13" s="7" customFormat="1" ht="25.5" customHeight="1">
      <c r="A30" s="40"/>
      <c r="B30" s="57"/>
      <c r="C30" s="92" t="s">
        <v>41</v>
      </c>
      <c r="D30" s="92"/>
      <c r="E30" s="92"/>
      <c r="F30" s="92"/>
      <c r="G30" s="35"/>
      <c r="H30" s="52"/>
      <c r="I30" s="52"/>
      <c r="J30" s="52"/>
      <c r="K30" s="52"/>
      <c r="L30" s="52"/>
      <c r="M30" s="22"/>
    </row>
    <row r="31" spans="1:13" ht="25.5" customHeight="1">
      <c r="A31" s="38"/>
      <c r="B31" s="38"/>
      <c r="C31" s="92" t="s">
        <v>102</v>
      </c>
      <c r="D31" s="92"/>
      <c r="E31" s="92"/>
      <c r="F31" s="92"/>
      <c r="G31" s="35"/>
      <c r="H31" s="52"/>
      <c r="I31" s="52"/>
      <c r="J31" s="52"/>
      <c r="K31" s="52"/>
      <c r="L31" s="52"/>
      <c r="M31" s="16"/>
    </row>
    <row r="32" spans="1:13" ht="25.5" customHeight="1">
      <c r="A32" s="38"/>
      <c r="B32" s="38"/>
      <c r="C32" s="92" t="s">
        <v>89</v>
      </c>
      <c r="D32" s="92"/>
      <c r="E32" s="92"/>
      <c r="F32" s="92"/>
      <c r="G32" s="35"/>
      <c r="H32" s="52"/>
      <c r="I32" s="52"/>
      <c r="J32" s="52"/>
      <c r="K32" s="52"/>
      <c r="L32" s="52"/>
      <c r="M32" s="16"/>
    </row>
    <row r="33" spans="1:13" s="42" customFormat="1" ht="128.25" customHeight="1">
      <c r="A33" s="43">
        <v>232</v>
      </c>
      <c r="B33" s="50">
        <v>87</v>
      </c>
      <c r="C33" s="2" t="s">
        <v>46</v>
      </c>
      <c r="D33" s="46" t="s">
        <v>3</v>
      </c>
      <c r="E33" s="52"/>
      <c r="F33" s="49" t="s">
        <v>178</v>
      </c>
      <c r="G33" s="21" t="s">
        <v>220</v>
      </c>
      <c r="H33" s="52"/>
      <c r="I33" s="4" t="s">
        <v>223</v>
      </c>
      <c r="J33" s="4" t="s">
        <v>227</v>
      </c>
      <c r="K33" s="52"/>
      <c r="L33" s="4" t="s">
        <v>196</v>
      </c>
      <c r="M33" s="16"/>
    </row>
    <row r="34" spans="1:13" s="7" customFormat="1" ht="127.5" customHeight="1">
      <c r="A34" s="39">
        <v>235</v>
      </c>
      <c r="B34" s="50">
        <v>90</v>
      </c>
      <c r="C34" s="2" t="s">
        <v>19</v>
      </c>
      <c r="D34" s="46" t="s">
        <v>3</v>
      </c>
      <c r="E34" s="46"/>
      <c r="F34" s="49" t="s">
        <v>20</v>
      </c>
      <c r="G34" s="21" t="s">
        <v>213</v>
      </c>
      <c r="H34" s="46"/>
      <c r="I34" s="4" t="s">
        <v>223</v>
      </c>
      <c r="J34" s="4" t="s">
        <v>227</v>
      </c>
      <c r="K34" s="4" t="s">
        <v>193</v>
      </c>
      <c r="L34" s="4" t="s">
        <v>193</v>
      </c>
      <c r="M34" s="13"/>
    </row>
    <row r="35" spans="1:13" s="7" customFormat="1" ht="35.25" customHeight="1">
      <c r="A35" s="40"/>
      <c r="B35" s="57"/>
      <c r="C35" s="92" t="s">
        <v>21</v>
      </c>
      <c r="D35" s="92"/>
      <c r="E35" s="92"/>
      <c r="F35" s="92"/>
      <c r="G35" s="35"/>
      <c r="H35" s="52"/>
      <c r="I35" s="52"/>
      <c r="J35" s="52"/>
      <c r="K35" s="52"/>
      <c r="L35" s="52"/>
      <c r="M35" s="22"/>
    </row>
    <row r="36" spans="1:13" s="7" customFormat="1" ht="201.75" customHeight="1">
      <c r="A36" s="39">
        <v>245</v>
      </c>
      <c r="B36" s="50">
        <v>95</v>
      </c>
      <c r="C36" s="85" t="s">
        <v>110</v>
      </c>
      <c r="D36" s="8" t="s">
        <v>111</v>
      </c>
      <c r="E36" s="5"/>
      <c r="F36" s="87" t="s">
        <v>112</v>
      </c>
      <c r="G36" s="18" t="s">
        <v>141</v>
      </c>
      <c r="H36" s="5"/>
      <c r="I36" s="4" t="s">
        <v>223</v>
      </c>
      <c r="J36" s="4" t="s">
        <v>227</v>
      </c>
      <c r="K36" s="4" t="s">
        <v>195</v>
      </c>
      <c r="L36" s="4" t="s">
        <v>195</v>
      </c>
      <c r="M36" s="50"/>
    </row>
    <row r="37" spans="1:13" s="7" customFormat="1" ht="31.5" customHeight="1">
      <c r="A37" s="39"/>
      <c r="B37" s="50"/>
      <c r="C37" s="92" t="s">
        <v>22</v>
      </c>
      <c r="D37" s="92"/>
      <c r="E37" s="92"/>
      <c r="F37" s="92"/>
      <c r="G37" s="35"/>
      <c r="H37" s="52"/>
      <c r="I37" s="52"/>
      <c r="J37" s="52"/>
      <c r="K37" s="52"/>
      <c r="L37" s="52"/>
      <c r="M37" s="22"/>
    </row>
    <row r="38" spans="1:13" s="7" customFormat="1" ht="339.75" customHeight="1">
      <c r="A38" s="39">
        <v>256</v>
      </c>
      <c r="B38" s="50">
        <v>102</v>
      </c>
      <c r="C38" s="2" t="s">
        <v>97</v>
      </c>
      <c r="D38" s="46" t="s">
        <v>3</v>
      </c>
      <c r="E38" s="46"/>
      <c r="F38" s="49" t="s">
        <v>96</v>
      </c>
      <c r="G38" s="18" t="s">
        <v>142</v>
      </c>
      <c r="H38" s="46"/>
      <c r="I38" s="4" t="s">
        <v>223</v>
      </c>
      <c r="J38" s="4" t="s">
        <v>224</v>
      </c>
      <c r="K38" s="4" t="s">
        <v>191</v>
      </c>
      <c r="L38" s="4" t="s">
        <v>191</v>
      </c>
      <c r="M38" s="50"/>
    </row>
    <row r="39" spans="1:13" s="7" customFormat="1" ht="28.5" customHeight="1">
      <c r="A39" s="40"/>
      <c r="B39" s="57"/>
      <c r="C39" s="92" t="s">
        <v>179</v>
      </c>
      <c r="D39" s="92"/>
      <c r="E39" s="92"/>
      <c r="F39" s="92"/>
      <c r="G39" s="35"/>
      <c r="H39" s="52"/>
      <c r="I39" s="52"/>
      <c r="J39" s="52"/>
      <c r="K39" s="52"/>
      <c r="L39" s="52"/>
      <c r="M39" s="22"/>
    </row>
    <row r="40" spans="1:13" s="7" customFormat="1" ht="28.5" customHeight="1">
      <c r="A40" s="40"/>
      <c r="B40" s="57"/>
      <c r="C40" s="92" t="s">
        <v>90</v>
      </c>
      <c r="D40" s="92"/>
      <c r="E40" s="92"/>
      <c r="F40" s="92"/>
      <c r="G40" s="35"/>
      <c r="H40" s="52"/>
      <c r="I40" s="52"/>
      <c r="J40" s="52"/>
      <c r="K40" s="52"/>
      <c r="L40" s="52"/>
      <c r="M40" s="22"/>
    </row>
    <row r="41" spans="1:13" s="7" customFormat="1" ht="171" customHeight="1">
      <c r="A41" s="43">
        <v>265</v>
      </c>
      <c r="B41" s="50">
        <v>105</v>
      </c>
      <c r="C41" s="2" t="s">
        <v>23</v>
      </c>
      <c r="D41" s="46" t="s">
        <v>3</v>
      </c>
      <c r="E41" s="52"/>
      <c r="F41" s="49" t="s">
        <v>24</v>
      </c>
      <c r="G41" s="21" t="s">
        <v>143</v>
      </c>
      <c r="H41" s="52"/>
      <c r="I41" s="4" t="s">
        <v>223</v>
      </c>
      <c r="J41" s="4" t="s">
        <v>224</v>
      </c>
      <c r="K41" s="4" t="s">
        <v>191</v>
      </c>
      <c r="L41" s="4" t="s">
        <v>191</v>
      </c>
      <c r="M41" s="22"/>
    </row>
    <row r="42" spans="1:13" s="7" customFormat="1" ht="25.5" customHeight="1">
      <c r="A42" s="40"/>
      <c r="B42" s="57"/>
      <c r="C42" s="92" t="s">
        <v>25</v>
      </c>
      <c r="D42" s="92"/>
      <c r="E42" s="92"/>
      <c r="F42" s="92"/>
      <c r="G42" s="35"/>
      <c r="H42" s="52"/>
      <c r="I42" s="52"/>
      <c r="J42" s="52"/>
      <c r="K42" s="52"/>
      <c r="L42" s="52"/>
      <c r="M42" s="22"/>
    </row>
    <row r="43" spans="1:13" s="7" customFormat="1" ht="197.25" customHeight="1">
      <c r="A43" s="39">
        <v>277</v>
      </c>
      <c r="B43" s="50">
        <v>109</v>
      </c>
      <c r="C43" s="2" t="s">
        <v>26</v>
      </c>
      <c r="D43" s="44" t="s">
        <v>3</v>
      </c>
      <c r="E43" s="46"/>
      <c r="F43" s="49" t="s">
        <v>27</v>
      </c>
      <c r="G43" s="21" t="s">
        <v>215</v>
      </c>
      <c r="H43" s="21"/>
      <c r="I43" s="4" t="s">
        <v>223</v>
      </c>
      <c r="J43" s="4" t="s">
        <v>224</v>
      </c>
      <c r="K43" s="4" t="s">
        <v>191</v>
      </c>
      <c r="L43" s="4" t="s">
        <v>191</v>
      </c>
      <c r="M43" s="50"/>
    </row>
    <row r="44" spans="1:13" s="7" customFormat="1" ht="25.5" customHeight="1">
      <c r="A44" s="40"/>
      <c r="B44" s="57"/>
      <c r="C44" s="92" t="s">
        <v>28</v>
      </c>
      <c r="D44" s="92"/>
      <c r="E44" s="92"/>
      <c r="F44" s="92"/>
      <c r="G44" s="35"/>
      <c r="H44" s="52"/>
      <c r="I44" s="52"/>
      <c r="J44" s="52"/>
      <c r="K44" s="52"/>
      <c r="L44" s="52"/>
      <c r="M44" s="22"/>
    </row>
    <row r="45" spans="1:13" s="7" customFormat="1" ht="154.5" customHeight="1">
      <c r="A45" s="39">
        <v>282</v>
      </c>
      <c r="B45" s="50">
        <v>111</v>
      </c>
      <c r="C45" s="2" t="s">
        <v>47</v>
      </c>
      <c r="D45" s="46" t="s">
        <v>3</v>
      </c>
      <c r="E45" s="46"/>
      <c r="F45" s="49" t="s">
        <v>48</v>
      </c>
      <c r="G45" s="21" t="s">
        <v>144</v>
      </c>
      <c r="H45" s="19" t="s">
        <v>145</v>
      </c>
      <c r="I45" s="4" t="s">
        <v>223</v>
      </c>
      <c r="J45" s="4" t="s">
        <v>227</v>
      </c>
      <c r="K45" s="4" t="s">
        <v>196</v>
      </c>
      <c r="L45" s="4"/>
      <c r="M45" s="50"/>
    </row>
    <row r="46" spans="1:13" s="7" customFormat="1" ht="27.75" customHeight="1">
      <c r="A46" s="40"/>
      <c r="B46" s="57"/>
      <c r="C46" s="92" t="s">
        <v>29</v>
      </c>
      <c r="D46" s="92"/>
      <c r="E46" s="92"/>
      <c r="F46" s="92"/>
      <c r="G46" s="35"/>
      <c r="H46" s="52"/>
      <c r="I46" s="52"/>
      <c r="J46" s="52"/>
      <c r="K46" s="52"/>
      <c r="L46" s="52"/>
      <c r="M46" s="22"/>
    </row>
    <row r="47" spans="1:13" s="7" customFormat="1" ht="159.75" customHeight="1">
      <c r="A47" s="43">
        <v>286</v>
      </c>
      <c r="B47" s="50">
        <v>113</v>
      </c>
      <c r="C47" s="2" t="s">
        <v>30</v>
      </c>
      <c r="D47" s="46" t="s">
        <v>3</v>
      </c>
      <c r="E47" s="52"/>
      <c r="F47" s="49" t="s">
        <v>113</v>
      </c>
      <c r="G47" s="21" t="s">
        <v>146</v>
      </c>
      <c r="H47" s="52"/>
      <c r="I47" s="4" t="s">
        <v>223</v>
      </c>
      <c r="J47" s="4" t="s">
        <v>224</v>
      </c>
      <c r="K47" s="4" t="s">
        <v>191</v>
      </c>
      <c r="L47" s="4" t="s">
        <v>191</v>
      </c>
      <c r="M47" s="22"/>
    </row>
    <row r="48" spans="1:13" s="7" customFormat="1" ht="27.75" customHeight="1">
      <c r="A48" s="40"/>
      <c r="B48" s="57"/>
      <c r="C48" s="92" t="s">
        <v>51</v>
      </c>
      <c r="D48" s="92"/>
      <c r="E48" s="92"/>
      <c r="F48" s="92"/>
      <c r="G48" s="35"/>
      <c r="H48" s="52"/>
      <c r="I48" s="52"/>
      <c r="J48" s="52"/>
      <c r="K48" s="52"/>
      <c r="L48" s="52"/>
      <c r="M48" s="22"/>
    </row>
    <row r="49" spans="1:13" s="7" customFormat="1" ht="83.25" customHeight="1">
      <c r="A49" s="39">
        <v>287</v>
      </c>
      <c r="B49" s="50">
        <v>114</v>
      </c>
      <c r="C49" s="85" t="s">
        <v>104</v>
      </c>
      <c r="D49" s="46" t="s">
        <v>4</v>
      </c>
      <c r="E49" s="52"/>
      <c r="F49" s="87" t="s">
        <v>83</v>
      </c>
      <c r="G49" s="18" t="s">
        <v>147</v>
      </c>
      <c r="H49" s="52"/>
      <c r="I49" s="4" t="s">
        <v>223</v>
      </c>
      <c r="J49" s="4" t="s">
        <v>227</v>
      </c>
      <c r="K49" s="4" t="s">
        <v>197</v>
      </c>
      <c r="L49" s="4" t="s">
        <v>197</v>
      </c>
      <c r="M49" s="22"/>
    </row>
    <row r="50" spans="1:13" s="7" customFormat="1" ht="36" customHeight="1">
      <c r="A50" s="40"/>
      <c r="B50" s="57"/>
      <c r="C50" s="92" t="s">
        <v>31</v>
      </c>
      <c r="D50" s="92"/>
      <c r="E50" s="92"/>
      <c r="F50" s="92"/>
      <c r="G50" s="35"/>
      <c r="H50" s="52"/>
      <c r="I50" s="52"/>
      <c r="J50" s="52"/>
      <c r="K50" s="52"/>
      <c r="L50" s="52"/>
      <c r="M50" s="22"/>
    </row>
    <row r="51" spans="1:13" s="7" customFormat="1" ht="24" customHeight="1">
      <c r="A51" s="40"/>
      <c r="B51" s="57"/>
      <c r="C51" s="92" t="s">
        <v>91</v>
      </c>
      <c r="D51" s="92"/>
      <c r="E51" s="92"/>
      <c r="F51" s="92"/>
      <c r="G51" s="35"/>
      <c r="H51" s="52"/>
      <c r="I51" s="52"/>
      <c r="J51" s="52"/>
      <c r="K51" s="52"/>
      <c r="L51" s="52"/>
      <c r="M51" s="22"/>
    </row>
    <row r="52" spans="1:13" s="7" customFormat="1" ht="125.25" customHeight="1">
      <c r="A52" s="39">
        <v>298</v>
      </c>
      <c r="B52" s="50">
        <v>118</v>
      </c>
      <c r="C52" s="2" t="s">
        <v>98</v>
      </c>
      <c r="D52" s="46" t="s">
        <v>1</v>
      </c>
      <c r="E52" s="46"/>
      <c r="F52" s="49" t="s">
        <v>99</v>
      </c>
      <c r="G52" s="21" t="s">
        <v>198</v>
      </c>
      <c r="H52" s="46"/>
      <c r="I52" s="4" t="s">
        <v>223</v>
      </c>
      <c r="J52" s="4" t="s">
        <v>227</v>
      </c>
      <c r="K52" s="4" t="s">
        <v>190</v>
      </c>
      <c r="L52" s="4"/>
      <c r="M52" s="56"/>
    </row>
    <row r="53" spans="1:13" s="7" customFormat="1" ht="125.25" customHeight="1">
      <c r="A53" s="39">
        <v>298</v>
      </c>
      <c r="B53" s="50">
        <v>118</v>
      </c>
      <c r="C53" s="2" t="s">
        <v>98</v>
      </c>
      <c r="D53" s="46" t="s">
        <v>1</v>
      </c>
      <c r="E53" s="46"/>
      <c r="F53" s="49" t="s">
        <v>99</v>
      </c>
      <c r="G53" s="21" t="s">
        <v>216</v>
      </c>
      <c r="H53" s="46"/>
      <c r="I53" s="4" t="s">
        <v>223</v>
      </c>
      <c r="J53" s="4" t="s">
        <v>227</v>
      </c>
      <c r="K53" s="4" t="s">
        <v>197</v>
      </c>
      <c r="L53" s="4" t="s">
        <v>193</v>
      </c>
      <c r="M53" s="56"/>
    </row>
    <row r="54" spans="1:13" s="7" customFormat="1" ht="213.75" customHeight="1">
      <c r="A54" s="39">
        <v>307</v>
      </c>
      <c r="B54" s="50">
        <v>119</v>
      </c>
      <c r="C54" s="18" t="s">
        <v>114</v>
      </c>
      <c r="D54" s="10" t="s">
        <v>1</v>
      </c>
      <c r="E54" s="46"/>
      <c r="F54" s="49" t="s">
        <v>148</v>
      </c>
      <c r="G54" s="18" t="s">
        <v>214</v>
      </c>
      <c r="H54" s="46"/>
      <c r="I54" s="4" t="s">
        <v>223</v>
      </c>
      <c r="J54" s="4" t="s">
        <v>227</v>
      </c>
      <c r="K54" s="4" t="s">
        <v>193</v>
      </c>
      <c r="L54" s="4" t="s">
        <v>193</v>
      </c>
      <c r="M54" s="51"/>
    </row>
    <row r="55" spans="1:13" s="7" customFormat="1" ht="33.75" customHeight="1">
      <c r="A55" s="40"/>
      <c r="B55" s="57"/>
      <c r="C55" s="92" t="s">
        <v>70</v>
      </c>
      <c r="D55" s="92"/>
      <c r="E55" s="92"/>
      <c r="F55" s="92"/>
      <c r="G55" s="35"/>
      <c r="H55" s="52"/>
      <c r="I55" s="52"/>
      <c r="J55" s="52"/>
      <c r="K55" s="52"/>
      <c r="L55" s="52"/>
      <c r="M55" s="22"/>
    </row>
    <row r="56" spans="1:13" s="7" customFormat="1" ht="141.75" customHeight="1">
      <c r="A56" s="39">
        <v>340</v>
      </c>
      <c r="B56" s="50">
        <v>128</v>
      </c>
      <c r="C56" s="2" t="s">
        <v>17</v>
      </c>
      <c r="D56" s="46" t="s">
        <v>1</v>
      </c>
      <c r="E56" s="52"/>
      <c r="F56" s="49" t="s">
        <v>18</v>
      </c>
      <c r="G56" s="18" t="s">
        <v>149</v>
      </c>
      <c r="H56" s="52"/>
      <c r="I56" s="4" t="s">
        <v>223</v>
      </c>
      <c r="J56" s="4" t="s">
        <v>227</v>
      </c>
      <c r="K56" s="4"/>
      <c r="L56" s="4" t="s">
        <v>196</v>
      </c>
      <c r="M56" s="22"/>
    </row>
    <row r="57" spans="1:13" ht="27.75" customHeight="1">
      <c r="A57" s="38"/>
      <c r="B57" s="38"/>
      <c r="C57" s="93" t="s">
        <v>92</v>
      </c>
      <c r="D57" s="93"/>
      <c r="E57" s="93"/>
      <c r="F57" s="88"/>
      <c r="G57" s="35"/>
      <c r="H57" s="52"/>
      <c r="I57" s="52"/>
      <c r="J57" s="52"/>
      <c r="K57" s="52"/>
      <c r="L57" s="52"/>
      <c r="M57" s="16"/>
    </row>
    <row r="58" spans="1:13" s="31" customFormat="1" ht="144.75" customHeight="1">
      <c r="A58" s="39">
        <v>350</v>
      </c>
      <c r="B58" s="50">
        <v>132</v>
      </c>
      <c r="C58" s="85" t="s">
        <v>49</v>
      </c>
      <c r="D58" s="46" t="s">
        <v>4</v>
      </c>
      <c r="E58" s="50" t="s">
        <v>45</v>
      </c>
      <c r="F58" s="87" t="s">
        <v>50</v>
      </c>
      <c r="G58" s="20" t="s">
        <v>150</v>
      </c>
      <c r="H58" s="51"/>
      <c r="I58" s="50"/>
      <c r="J58" s="4"/>
      <c r="K58" s="4"/>
      <c r="L58" s="4" t="s">
        <v>196</v>
      </c>
      <c r="M58" s="51"/>
    </row>
    <row r="59" spans="1:13" s="7" customFormat="1" ht="28.5" customHeight="1">
      <c r="A59" s="40"/>
      <c r="B59" s="57"/>
      <c r="C59" s="92" t="s">
        <v>42</v>
      </c>
      <c r="D59" s="92"/>
      <c r="E59" s="92"/>
      <c r="F59" s="92"/>
      <c r="G59" s="35"/>
      <c r="H59" s="52"/>
      <c r="I59" s="52"/>
      <c r="J59" s="52"/>
      <c r="K59" s="52"/>
      <c r="L59" s="52"/>
      <c r="M59" s="22"/>
    </row>
    <row r="60" spans="1:13" s="7" customFormat="1" ht="28.5" customHeight="1">
      <c r="A60" s="40"/>
      <c r="B60" s="57"/>
      <c r="C60" s="92" t="s">
        <v>71</v>
      </c>
      <c r="D60" s="92"/>
      <c r="E60" s="92"/>
      <c r="F60" s="92"/>
      <c r="G60" s="35"/>
      <c r="H60" s="52"/>
      <c r="I60" s="52"/>
      <c r="J60" s="52"/>
      <c r="K60" s="52"/>
      <c r="L60" s="52"/>
      <c r="M60" s="22"/>
    </row>
    <row r="61" spans="1:13" s="7" customFormat="1" ht="82.5" customHeight="1">
      <c r="A61" s="54"/>
      <c r="B61" s="83">
        <v>149</v>
      </c>
      <c r="C61" s="94" t="s">
        <v>84</v>
      </c>
      <c r="D61" s="84" t="s">
        <v>3</v>
      </c>
      <c r="E61" s="95"/>
      <c r="F61" s="96" t="s">
        <v>151</v>
      </c>
      <c r="G61" s="21" t="s">
        <v>199</v>
      </c>
      <c r="H61" s="52"/>
      <c r="I61" s="4" t="s">
        <v>223</v>
      </c>
      <c r="J61" s="4" t="s">
        <v>227</v>
      </c>
      <c r="K61" s="4" t="s">
        <v>196</v>
      </c>
      <c r="L61" s="4"/>
      <c r="M61" s="22"/>
    </row>
    <row r="62" spans="1:13" s="7" customFormat="1" ht="82.5" customHeight="1">
      <c r="A62" s="39">
        <v>396</v>
      </c>
      <c r="B62" s="83"/>
      <c r="C62" s="94"/>
      <c r="D62" s="84"/>
      <c r="E62" s="95"/>
      <c r="F62" s="96"/>
      <c r="G62" s="21" t="s">
        <v>200</v>
      </c>
      <c r="H62" s="50"/>
      <c r="I62" s="4" t="s">
        <v>223</v>
      </c>
      <c r="J62" s="4" t="s">
        <v>227</v>
      </c>
      <c r="K62" s="4"/>
      <c r="L62" s="4" t="s">
        <v>196</v>
      </c>
      <c r="M62" s="50"/>
    </row>
    <row r="63" spans="1:13" s="7" customFormat="1" ht="110.25" customHeight="1">
      <c r="A63" s="50"/>
      <c r="B63" s="83">
        <v>150</v>
      </c>
      <c r="C63" s="94" t="s">
        <v>85</v>
      </c>
      <c r="D63" s="84" t="s">
        <v>3</v>
      </c>
      <c r="E63" s="95"/>
      <c r="F63" s="96" t="s">
        <v>152</v>
      </c>
      <c r="G63" s="21" t="s">
        <v>201</v>
      </c>
      <c r="H63" s="50"/>
      <c r="I63" s="4" t="s">
        <v>223</v>
      </c>
      <c r="J63" s="4" t="s">
        <v>227</v>
      </c>
      <c r="K63" s="4" t="s">
        <v>196</v>
      </c>
      <c r="L63" s="4"/>
      <c r="M63" s="50"/>
    </row>
    <row r="64" spans="1:13" s="7" customFormat="1" ht="110.25" customHeight="1">
      <c r="A64" s="39">
        <v>397</v>
      </c>
      <c r="B64" s="83"/>
      <c r="C64" s="94"/>
      <c r="D64" s="84"/>
      <c r="E64" s="95"/>
      <c r="F64" s="96"/>
      <c r="G64" s="21" t="s">
        <v>219</v>
      </c>
      <c r="H64" s="50"/>
      <c r="I64" s="4" t="s">
        <v>223</v>
      </c>
      <c r="J64" s="4" t="s">
        <v>227</v>
      </c>
      <c r="K64" s="4"/>
      <c r="L64" s="4" t="s">
        <v>196</v>
      </c>
      <c r="M64" s="50"/>
    </row>
    <row r="65" spans="1:13" s="7" customFormat="1" ht="129.75" customHeight="1">
      <c r="A65" s="39">
        <v>401</v>
      </c>
      <c r="B65" s="50">
        <v>152</v>
      </c>
      <c r="C65" s="2" t="s">
        <v>52</v>
      </c>
      <c r="D65" s="46" t="s">
        <v>1</v>
      </c>
      <c r="E65" s="50"/>
      <c r="F65" s="49" t="s">
        <v>53</v>
      </c>
      <c r="G65" s="21" t="s">
        <v>153</v>
      </c>
      <c r="H65" s="23"/>
      <c r="I65" s="4" t="s">
        <v>223</v>
      </c>
      <c r="J65" s="4" t="s">
        <v>224</v>
      </c>
      <c r="K65" s="4" t="s">
        <v>191</v>
      </c>
      <c r="L65" s="4" t="s">
        <v>191</v>
      </c>
      <c r="M65" s="50"/>
    </row>
    <row r="66" spans="1:13" s="7" customFormat="1" ht="43.5" customHeight="1">
      <c r="A66" s="40"/>
      <c r="B66" s="57"/>
      <c r="C66" s="92" t="s">
        <v>72</v>
      </c>
      <c r="D66" s="92"/>
      <c r="E66" s="92"/>
      <c r="F66" s="92"/>
      <c r="G66" s="35"/>
      <c r="H66" s="52"/>
      <c r="I66" s="52"/>
      <c r="J66" s="52"/>
      <c r="K66" s="52"/>
      <c r="L66" s="52"/>
      <c r="M66" s="22"/>
    </row>
    <row r="67" spans="1:13" s="7" customFormat="1" ht="238.5" customHeight="1">
      <c r="A67" s="39">
        <v>415</v>
      </c>
      <c r="B67" s="50">
        <v>157</v>
      </c>
      <c r="C67" s="2" t="s">
        <v>100</v>
      </c>
      <c r="D67" s="46" t="s">
        <v>1</v>
      </c>
      <c r="E67" s="46"/>
      <c r="F67" s="49" t="s">
        <v>154</v>
      </c>
      <c r="G67" s="21" t="s">
        <v>202</v>
      </c>
      <c r="H67" s="46"/>
      <c r="I67" s="4" t="s">
        <v>223</v>
      </c>
      <c r="J67" s="4" t="s">
        <v>227</v>
      </c>
      <c r="K67" s="4" t="s">
        <v>209</v>
      </c>
      <c r="L67" s="4"/>
      <c r="M67" s="50"/>
    </row>
    <row r="68" spans="1:13" s="7" customFormat="1" ht="156" customHeight="1">
      <c r="A68" s="39">
        <v>417</v>
      </c>
      <c r="B68" s="50">
        <v>158</v>
      </c>
      <c r="C68" s="2" t="s">
        <v>54</v>
      </c>
      <c r="D68" s="46" t="s">
        <v>1</v>
      </c>
      <c r="E68" s="46"/>
      <c r="F68" s="49" t="s">
        <v>55</v>
      </c>
      <c r="G68" s="2" t="s">
        <v>155</v>
      </c>
      <c r="H68" s="46"/>
      <c r="I68" s="4" t="s">
        <v>223</v>
      </c>
      <c r="J68" s="4" t="s">
        <v>227</v>
      </c>
      <c r="K68" s="4" t="s">
        <v>193</v>
      </c>
      <c r="L68" s="4" t="s">
        <v>193</v>
      </c>
      <c r="M68" s="50"/>
    </row>
    <row r="69" spans="1:13" s="7" customFormat="1" ht="111" customHeight="1">
      <c r="A69" s="50"/>
      <c r="B69" s="83">
        <v>159</v>
      </c>
      <c r="C69" s="94" t="s">
        <v>86</v>
      </c>
      <c r="D69" s="84" t="s">
        <v>1</v>
      </c>
      <c r="E69" s="84"/>
      <c r="F69" s="96" t="s">
        <v>156</v>
      </c>
      <c r="G69" s="2" t="s">
        <v>204</v>
      </c>
      <c r="H69" s="46"/>
      <c r="I69" s="4" t="s">
        <v>223</v>
      </c>
      <c r="J69" s="4" t="s">
        <v>227</v>
      </c>
      <c r="K69" s="4"/>
      <c r="L69" s="4" t="s">
        <v>190</v>
      </c>
      <c r="M69" s="50"/>
    </row>
    <row r="70" spans="1:13" s="7" customFormat="1" ht="127.5" customHeight="1">
      <c r="A70" s="39">
        <v>419</v>
      </c>
      <c r="B70" s="83"/>
      <c r="C70" s="94"/>
      <c r="D70" s="84"/>
      <c r="E70" s="84"/>
      <c r="F70" s="96"/>
      <c r="G70" s="21" t="s">
        <v>205</v>
      </c>
      <c r="H70" s="46"/>
      <c r="I70" s="4" t="s">
        <v>223</v>
      </c>
      <c r="J70" s="4" t="s">
        <v>227</v>
      </c>
      <c r="K70" s="4" t="s">
        <v>193</v>
      </c>
      <c r="L70" s="4" t="s">
        <v>193</v>
      </c>
      <c r="M70" s="50"/>
    </row>
    <row r="71" spans="1:13" s="7" customFormat="1" ht="123.75" customHeight="1">
      <c r="A71" s="39">
        <v>428</v>
      </c>
      <c r="B71" s="50">
        <v>163</v>
      </c>
      <c r="C71" s="2" t="s">
        <v>87</v>
      </c>
      <c r="D71" s="46" t="s">
        <v>3</v>
      </c>
      <c r="E71" s="46"/>
      <c r="F71" s="49" t="s">
        <v>5</v>
      </c>
      <c r="G71" s="21" t="s">
        <v>157</v>
      </c>
      <c r="H71" s="46"/>
      <c r="I71" s="4" t="s">
        <v>223</v>
      </c>
      <c r="J71" s="4" t="s">
        <v>227</v>
      </c>
      <c r="K71" s="4" t="s">
        <v>203</v>
      </c>
      <c r="L71" s="4" t="s">
        <v>203</v>
      </c>
      <c r="M71" s="50"/>
    </row>
    <row r="72" spans="1:13" s="7" customFormat="1" ht="32.25" customHeight="1">
      <c r="A72" s="40"/>
      <c r="B72" s="57"/>
      <c r="C72" s="92" t="s">
        <v>73</v>
      </c>
      <c r="D72" s="92"/>
      <c r="E72" s="92"/>
      <c r="F72" s="92"/>
      <c r="G72" s="35"/>
      <c r="H72" s="52"/>
      <c r="I72" s="52"/>
      <c r="J72" s="52"/>
      <c r="K72" s="52"/>
      <c r="L72" s="52"/>
      <c r="M72" s="22"/>
    </row>
    <row r="73" spans="1:13" s="7" customFormat="1" ht="144.75" customHeight="1">
      <c r="A73" s="39">
        <v>443</v>
      </c>
      <c r="B73" s="50">
        <v>169</v>
      </c>
      <c r="C73" s="2" t="s">
        <v>56</v>
      </c>
      <c r="D73" s="46" t="s">
        <v>1</v>
      </c>
      <c r="E73" s="46"/>
      <c r="F73" s="49" t="s">
        <v>57</v>
      </c>
      <c r="G73" s="21" t="s">
        <v>158</v>
      </c>
      <c r="H73" s="46"/>
      <c r="I73" s="4" t="s">
        <v>223</v>
      </c>
      <c r="J73" s="4" t="s">
        <v>227</v>
      </c>
      <c r="K73" s="4" t="s">
        <v>195</v>
      </c>
      <c r="L73" s="4" t="s">
        <v>195</v>
      </c>
      <c r="M73" s="50"/>
    </row>
    <row r="74" spans="1:13" s="7" customFormat="1" ht="45" customHeight="1">
      <c r="A74" s="40"/>
      <c r="B74" s="57"/>
      <c r="C74" s="92" t="s">
        <v>74</v>
      </c>
      <c r="D74" s="92"/>
      <c r="E74" s="92"/>
      <c r="F74" s="92"/>
      <c r="G74" s="35"/>
      <c r="H74" s="52"/>
      <c r="I74" s="52"/>
      <c r="J74" s="52"/>
      <c r="K74" s="52"/>
      <c r="L74" s="52"/>
      <c r="M74" s="22"/>
    </row>
    <row r="75" spans="1:13" s="7" customFormat="1" ht="25.5" customHeight="1">
      <c r="A75" s="40"/>
      <c r="B75" s="57"/>
      <c r="C75" s="92" t="s">
        <v>75</v>
      </c>
      <c r="D75" s="92"/>
      <c r="E75" s="92"/>
      <c r="F75" s="92"/>
      <c r="G75" s="12"/>
      <c r="H75" s="52"/>
      <c r="I75" s="52"/>
      <c r="J75" s="52"/>
      <c r="K75" s="52"/>
      <c r="L75" s="52"/>
      <c r="M75" s="22"/>
    </row>
    <row r="76" spans="1:13" s="7" customFormat="1" ht="25.5" customHeight="1">
      <c r="A76" s="40"/>
      <c r="B76" s="57"/>
      <c r="C76" s="92" t="s">
        <v>76</v>
      </c>
      <c r="D76" s="92"/>
      <c r="E76" s="92"/>
      <c r="F76" s="92"/>
      <c r="G76" s="35"/>
      <c r="H76" s="52"/>
      <c r="I76" s="52"/>
      <c r="J76" s="52"/>
      <c r="K76" s="52"/>
      <c r="L76" s="52"/>
      <c r="M76" s="22"/>
    </row>
    <row r="77" spans="1:13" s="7" customFormat="1" ht="149.25" customHeight="1">
      <c r="A77" s="39">
        <v>529</v>
      </c>
      <c r="B77" s="50">
        <v>192</v>
      </c>
      <c r="C77" s="2" t="s">
        <v>58</v>
      </c>
      <c r="D77" s="46" t="s">
        <v>1</v>
      </c>
      <c r="E77" s="46"/>
      <c r="F77" s="49" t="s">
        <v>88</v>
      </c>
      <c r="G77" s="21" t="s">
        <v>212</v>
      </c>
      <c r="H77" s="21"/>
      <c r="I77" s="4" t="s">
        <v>223</v>
      </c>
      <c r="J77" s="4" t="s">
        <v>227</v>
      </c>
      <c r="K77" s="4" t="s">
        <v>193</v>
      </c>
      <c r="L77" s="4" t="s">
        <v>193</v>
      </c>
      <c r="M77" s="50"/>
    </row>
    <row r="78" spans="1:13" s="7" customFormat="1" ht="118.5" customHeight="1">
      <c r="A78" s="39">
        <v>534</v>
      </c>
      <c r="B78" s="50">
        <v>194</v>
      </c>
      <c r="C78" s="2" t="s">
        <v>14</v>
      </c>
      <c r="D78" s="46" t="s">
        <v>3</v>
      </c>
      <c r="E78" s="46"/>
      <c r="F78" s="49" t="s">
        <v>15</v>
      </c>
      <c r="G78" s="21" t="s">
        <v>217</v>
      </c>
      <c r="H78" s="21"/>
      <c r="I78" s="4" t="s">
        <v>223</v>
      </c>
      <c r="J78" s="4" t="s">
        <v>227</v>
      </c>
      <c r="K78" s="4" t="s">
        <v>196</v>
      </c>
      <c r="L78" s="4"/>
      <c r="M78" s="50"/>
    </row>
    <row r="79" spans="1:13" s="7" customFormat="1" ht="33.75" customHeight="1">
      <c r="A79" s="40"/>
      <c r="B79" s="57"/>
      <c r="C79" s="92" t="s">
        <v>77</v>
      </c>
      <c r="D79" s="92"/>
      <c r="E79" s="92"/>
      <c r="F79" s="92"/>
      <c r="G79" s="35"/>
      <c r="H79" s="52"/>
      <c r="I79" s="52"/>
      <c r="J79" s="52"/>
      <c r="K79" s="52"/>
      <c r="L79" s="52"/>
      <c r="M79" s="22"/>
    </row>
    <row r="80" spans="1:13" s="7" customFormat="1" ht="141.75" customHeight="1">
      <c r="A80" s="39">
        <v>545</v>
      </c>
      <c r="B80" s="50">
        <v>197</v>
      </c>
      <c r="C80" s="2" t="s">
        <v>101</v>
      </c>
      <c r="D80" s="46" t="s">
        <v>1</v>
      </c>
      <c r="E80" s="46"/>
      <c r="F80" s="49" t="s">
        <v>103</v>
      </c>
      <c r="G80" s="21" t="s">
        <v>159</v>
      </c>
      <c r="H80" s="21"/>
      <c r="I80" s="4" t="s">
        <v>223</v>
      </c>
      <c r="J80" s="4" t="s">
        <v>224</v>
      </c>
      <c r="K80" s="4" t="s">
        <v>191</v>
      </c>
      <c r="L80" s="4" t="s">
        <v>191</v>
      </c>
      <c r="M80" s="50"/>
    </row>
    <row r="81" spans="1:13" s="7" customFormat="1" ht="48" customHeight="1">
      <c r="A81" s="50"/>
      <c r="B81" s="83">
        <v>198</v>
      </c>
      <c r="C81" s="94" t="s">
        <v>59</v>
      </c>
      <c r="D81" s="84" t="s">
        <v>1</v>
      </c>
      <c r="E81" s="84"/>
      <c r="F81" s="96" t="s">
        <v>60</v>
      </c>
      <c r="G81" s="21" t="s">
        <v>256</v>
      </c>
      <c r="H81" s="21"/>
      <c r="I81" s="4" t="s">
        <v>223</v>
      </c>
      <c r="J81" s="4" t="s">
        <v>227</v>
      </c>
      <c r="K81" s="4" t="s">
        <v>190</v>
      </c>
      <c r="L81" s="4"/>
      <c r="M81" s="50"/>
    </row>
    <row r="82" spans="1:13" s="7" customFormat="1" ht="55.5" customHeight="1">
      <c r="A82" s="39">
        <v>547</v>
      </c>
      <c r="B82" s="83"/>
      <c r="C82" s="94"/>
      <c r="D82" s="84"/>
      <c r="E82" s="84"/>
      <c r="F82" s="96"/>
      <c r="G82" s="21" t="s">
        <v>206</v>
      </c>
      <c r="H82" s="21" t="s">
        <v>160</v>
      </c>
      <c r="I82" s="4" t="s">
        <v>223</v>
      </c>
      <c r="J82" s="4" t="s">
        <v>227</v>
      </c>
      <c r="K82" s="4"/>
      <c r="L82" s="4" t="s">
        <v>190</v>
      </c>
      <c r="M82" s="50"/>
    </row>
    <row r="83" spans="1:13" s="7" customFormat="1" ht="41.25" customHeight="1">
      <c r="A83" s="40"/>
      <c r="B83" s="57"/>
      <c r="C83" s="92" t="s">
        <v>43</v>
      </c>
      <c r="D83" s="92"/>
      <c r="E83" s="92"/>
      <c r="F83" s="92"/>
      <c r="G83" s="35"/>
      <c r="H83" s="52"/>
      <c r="I83" s="52"/>
      <c r="J83" s="52"/>
      <c r="K83" s="52"/>
      <c r="L83" s="52"/>
      <c r="M83" s="22"/>
    </row>
    <row r="84" spans="1:13" s="7" customFormat="1" ht="55.5" customHeight="1">
      <c r="A84" s="40"/>
      <c r="B84" s="57"/>
      <c r="C84" s="92" t="s">
        <v>78</v>
      </c>
      <c r="D84" s="92"/>
      <c r="E84" s="92"/>
      <c r="F84" s="92"/>
      <c r="G84" s="35"/>
      <c r="H84" s="52"/>
      <c r="I84" s="52"/>
      <c r="J84" s="52"/>
      <c r="K84" s="52"/>
      <c r="L84" s="52"/>
      <c r="M84" s="22"/>
    </row>
    <row r="85" spans="1:13" s="7" customFormat="1" ht="296.25" customHeight="1">
      <c r="A85" s="39">
        <v>557</v>
      </c>
      <c r="B85" s="50">
        <v>202</v>
      </c>
      <c r="C85" s="2" t="s">
        <v>93</v>
      </c>
      <c r="D85" s="46" t="s">
        <v>1</v>
      </c>
      <c r="E85" s="44"/>
      <c r="F85" s="49" t="s">
        <v>162</v>
      </c>
      <c r="G85" s="2" t="s">
        <v>161</v>
      </c>
      <c r="H85" s="50"/>
      <c r="I85" s="4" t="s">
        <v>223</v>
      </c>
      <c r="J85" s="4" t="s">
        <v>227</v>
      </c>
      <c r="K85" s="4" t="s">
        <v>195</v>
      </c>
      <c r="L85" s="4" t="s">
        <v>195</v>
      </c>
      <c r="M85" s="50"/>
    </row>
    <row r="86" spans="1:13" s="7" customFormat="1" ht="269.25" customHeight="1">
      <c r="A86" s="39">
        <v>560</v>
      </c>
      <c r="B86" s="50">
        <v>204</v>
      </c>
      <c r="C86" s="2" t="s">
        <v>61</v>
      </c>
      <c r="D86" s="46" t="s">
        <v>3</v>
      </c>
      <c r="E86" s="52"/>
      <c r="F86" s="49" t="s">
        <v>6</v>
      </c>
      <c r="G86" s="24" t="s">
        <v>163</v>
      </c>
      <c r="H86" s="52"/>
      <c r="I86" s="4" t="s">
        <v>223</v>
      </c>
      <c r="J86" s="4" t="s">
        <v>227</v>
      </c>
      <c r="K86" s="4" t="s">
        <v>195</v>
      </c>
      <c r="L86" s="4" t="s">
        <v>195</v>
      </c>
      <c r="M86" s="22"/>
    </row>
    <row r="87" spans="1:13" s="7" customFormat="1" ht="63.75" customHeight="1">
      <c r="A87" s="50"/>
      <c r="B87" s="83">
        <v>205</v>
      </c>
      <c r="C87" s="94" t="s">
        <v>7</v>
      </c>
      <c r="D87" s="84" t="s">
        <v>1</v>
      </c>
      <c r="E87" s="97"/>
      <c r="F87" s="96" t="s">
        <v>164</v>
      </c>
      <c r="G87" s="98" t="s">
        <v>208</v>
      </c>
      <c r="H87" s="52"/>
      <c r="I87" s="4" t="s">
        <v>223</v>
      </c>
      <c r="J87" s="4" t="s">
        <v>227</v>
      </c>
      <c r="K87" s="4" t="s">
        <v>209</v>
      </c>
      <c r="L87" s="4"/>
      <c r="M87" s="22"/>
    </row>
    <row r="88" spans="1:13" s="7" customFormat="1" ht="63.75" customHeight="1">
      <c r="A88" s="39">
        <v>564</v>
      </c>
      <c r="B88" s="83"/>
      <c r="C88" s="94"/>
      <c r="D88" s="84"/>
      <c r="E88" s="97"/>
      <c r="F88" s="96"/>
      <c r="G88" s="98" t="s">
        <v>207</v>
      </c>
      <c r="H88" s="50"/>
      <c r="I88" s="4" t="s">
        <v>223</v>
      </c>
      <c r="J88" s="4" t="s">
        <v>227</v>
      </c>
      <c r="K88" s="4"/>
      <c r="L88" s="4" t="s">
        <v>209</v>
      </c>
      <c r="M88" s="50"/>
    </row>
    <row r="89" spans="1:13" s="7" customFormat="1" ht="259.5" customHeight="1">
      <c r="A89" s="55"/>
      <c r="B89" s="13">
        <v>206</v>
      </c>
      <c r="C89" s="2" t="s">
        <v>8</v>
      </c>
      <c r="D89" s="44" t="s">
        <v>1</v>
      </c>
      <c r="E89" s="44"/>
      <c r="F89" s="49" t="s">
        <v>166</v>
      </c>
      <c r="G89" s="25" t="s">
        <v>165</v>
      </c>
      <c r="H89" s="21"/>
      <c r="I89" s="4" t="s">
        <v>223</v>
      </c>
      <c r="J89" s="4" t="s">
        <v>224</v>
      </c>
      <c r="K89" s="4" t="s">
        <v>191</v>
      </c>
      <c r="L89" s="4" t="s">
        <v>191</v>
      </c>
      <c r="M89" s="50"/>
    </row>
    <row r="90" spans="1:13" s="7" customFormat="1" ht="131.25" customHeight="1">
      <c r="A90" s="39">
        <v>570</v>
      </c>
      <c r="B90" s="50">
        <v>207</v>
      </c>
      <c r="C90" s="2" t="s">
        <v>9</v>
      </c>
      <c r="D90" s="46" t="s">
        <v>1</v>
      </c>
      <c r="E90" s="46"/>
      <c r="F90" s="49" t="s">
        <v>167</v>
      </c>
      <c r="G90" s="21" t="s">
        <v>210</v>
      </c>
      <c r="H90" s="21"/>
      <c r="I90" s="4" t="s">
        <v>223</v>
      </c>
      <c r="J90" s="4" t="s">
        <v>227</v>
      </c>
      <c r="K90" s="4"/>
      <c r="L90" s="4" t="s">
        <v>190</v>
      </c>
      <c r="M90" s="50"/>
    </row>
    <row r="91" spans="1:13" s="7" customFormat="1" ht="131.25" customHeight="1">
      <c r="A91" s="39">
        <v>574</v>
      </c>
      <c r="B91" s="50">
        <v>208</v>
      </c>
      <c r="C91" s="2" t="s">
        <v>10</v>
      </c>
      <c r="D91" s="46" t="s">
        <v>1</v>
      </c>
      <c r="E91" s="46"/>
      <c r="F91" s="49" t="s">
        <v>168</v>
      </c>
      <c r="G91" s="26" t="s">
        <v>169</v>
      </c>
      <c r="H91" s="50"/>
      <c r="I91" s="4" t="s">
        <v>223</v>
      </c>
      <c r="J91" s="4" t="s">
        <v>227</v>
      </c>
      <c r="K91" s="4" t="s">
        <v>193</v>
      </c>
      <c r="L91" s="4" t="s">
        <v>193</v>
      </c>
      <c r="M91" s="50"/>
    </row>
    <row r="92" spans="1:13" s="7" customFormat="1" ht="131.25" customHeight="1">
      <c r="A92" s="39">
        <v>578</v>
      </c>
      <c r="B92" s="50">
        <v>209</v>
      </c>
      <c r="C92" s="2" t="s">
        <v>11</v>
      </c>
      <c r="D92" s="46" t="s">
        <v>1</v>
      </c>
      <c r="E92" s="46"/>
      <c r="F92" s="49" t="s">
        <v>170</v>
      </c>
      <c r="G92" s="26" t="s">
        <v>171</v>
      </c>
      <c r="H92" s="14"/>
      <c r="I92" s="4" t="s">
        <v>223</v>
      </c>
      <c r="J92" s="4" t="s">
        <v>227</v>
      </c>
      <c r="K92" s="4" t="s">
        <v>193</v>
      </c>
      <c r="L92" s="4" t="s">
        <v>193</v>
      </c>
      <c r="M92" s="50"/>
    </row>
    <row r="93" spans="1:13" s="7" customFormat="1" ht="131.25" customHeight="1">
      <c r="A93" s="39">
        <v>581</v>
      </c>
      <c r="B93" s="50">
        <v>210</v>
      </c>
      <c r="C93" s="2" t="s">
        <v>62</v>
      </c>
      <c r="D93" s="46" t="s">
        <v>1</v>
      </c>
      <c r="E93" s="46"/>
      <c r="F93" s="49" t="s">
        <v>173</v>
      </c>
      <c r="G93" s="26" t="s">
        <v>172</v>
      </c>
      <c r="H93" s="50"/>
      <c r="I93" s="4" t="s">
        <v>223</v>
      </c>
      <c r="J93" s="4" t="s">
        <v>227</v>
      </c>
      <c r="K93" s="4" t="s">
        <v>193</v>
      </c>
      <c r="L93" s="4" t="s">
        <v>193</v>
      </c>
      <c r="M93" s="50"/>
    </row>
    <row r="94" spans="1:13" s="7" customFormat="1" ht="36" customHeight="1">
      <c r="A94" s="40"/>
      <c r="B94" s="57"/>
      <c r="C94" s="92" t="s">
        <v>94</v>
      </c>
      <c r="D94" s="92"/>
      <c r="E94" s="92"/>
      <c r="F94" s="92"/>
      <c r="G94" s="35"/>
      <c r="H94" s="52"/>
      <c r="I94" s="52"/>
      <c r="J94" s="52"/>
      <c r="K94" s="52"/>
      <c r="L94" s="52"/>
      <c r="M94" s="22"/>
    </row>
    <row r="95" spans="1:13" s="7" customFormat="1" ht="117" customHeight="1">
      <c r="A95" s="39">
        <v>595</v>
      </c>
      <c r="B95" s="50">
        <v>215</v>
      </c>
      <c r="C95" s="2" t="s">
        <v>13</v>
      </c>
      <c r="D95" s="46" t="s">
        <v>1</v>
      </c>
      <c r="E95" s="46"/>
      <c r="F95" s="49" t="s">
        <v>12</v>
      </c>
      <c r="G95" s="2" t="s">
        <v>174</v>
      </c>
      <c r="H95" s="46"/>
      <c r="I95" s="4" t="s">
        <v>223</v>
      </c>
      <c r="J95" s="4" t="s">
        <v>227</v>
      </c>
      <c r="K95" s="4"/>
      <c r="L95" s="4" t="s">
        <v>196</v>
      </c>
      <c r="M95" s="50"/>
    </row>
    <row r="96" spans="1:13" s="7" customFormat="1" ht="117" customHeight="1">
      <c r="A96" s="39">
        <v>599</v>
      </c>
      <c r="B96" s="50">
        <v>216</v>
      </c>
      <c r="C96" s="2" t="s">
        <v>63</v>
      </c>
      <c r="D96" s="46" t="s">
        <v>3</v>
      </c>
      <c r="E96" s="46"/>
      <c r="F96" s="49" t="s">
        <v>175</v>
      </c>
      <c r="G96" s="32" t="s">
        <v>180</v>
      </c>
      <c r="H96" s="21"/>
      <c r="I96" s="4" t="s">
        <v>223</v>
      </c>
      <c r="J96" s="4" t="s">
        <v>227</v>
      </c>
      <c r="K96" s="4" t="s">
        <v>193</v>
      </c>
      <c r="L96" s="4" t="s">
        <v>193</v>
      </c>
      <c r="M96" s="50"/>
    </row>
    <row r="97" spans="1:13" s="7" customFormat="1" ht="117" customHeight="1">
      <c r="A97" s="39">
        <v>603</v>
      </c>
      <c r="B97" s="50">
        <v>218</v>
      </c>
      <c r="C97" s="2" t="s">
        <v>115</v>
      </c>
      <c r="D97" s="46" t="s">
        <v>1</v>
      </c>
      <c r="E97" s="46"/>
      <c r="F97" s="48" t="s">
        <v>176</v>
      </c>
      <c r="G97" s="21" t="s">
        <v>177</v>
      </c>
      <c r="H97" s="46"/>
      <c r="I97" s="4" t="s">
        <v>223</v>
      </c>
      <c r="J97" s="4" t="s">
        <v>227</v>
      </c>
      <c r="K97" s="4" t="s">
        <v>193</v>
      </c>
      <c r="L97" s="4" t="s">
        <v>193</v>
      </c>
      <c r="M97" s="50"/>
    </row>
    <row r="98" spans="1:13">
      <c r="B98" s="63"/>
      <c r="C98" s="64" t="s">
        <v>228</v>
      </c>
      <c r="D98" s="64"/>
      <c r="E98" s="64"/>
      <c r="F98" s="64"/>
      <c r="G98" s="64"/>
      <c r="H98" s="64"/>
      <c r="I98" s="65"/>
      <c r="J98" s="65"/>
      <c r="K98" s="78">
        <f>SUM(K99:K103)</f>
        <v>40</v>
      </c>
      <c r="L98" s="78">
        <f>SUM(L99:L103)</f>
        <v>43</v>
      </c>
      <c r="M98" s="79"/>
    </row>
    <row r="99" spans="1:13">
      <c r="B99" s="63"/>
      <c r="C99" s="66" t="s">
        <v>229</v>
      </c>
      <c r="D99" s="66"/>
      <c r="E99" s="66"/>
      <c r="F99" s="66"/>
      <c r="G99" s="66"/>
      <c r="H99" s="66"/>
      <c r="I99" s="65"/>
      <c r="J99" s="65"/>
      <c r="K99" s="80">
        <f>SUM(COUNTIFS(K$8:K$28,{"ĐTT","ĐTT+VS-AN","ĐTT+HĐC","TDS","HĐH","HĐG","HĐNT","VS-AN","HĐC","TQDN","LH","HĐH+HĐC","LH+HĐC","HĐG+HĐC","HĐH+HĐNT","HĐH+HĐG","HĐC+HĐNT","SHHN"}))</f>
        <v>8</v>
      </c>
      <c r="L99" s="80">
        <f>SUM(COUNTIFS(L$8:L$28,{"ĐTT","ĐTT+VS-AN","ĐTT+HĐC","TDS","HĐH","HĐG","HĐNT","VS-AN","HĐC","TQDN","LH","HĐH+HĐC","LH+HĐC","HĐG+HĐC","HĐH+HĐNT","HĐH+HĐG","HĐC+HĐNT","SHHN"}))</f>
        <v>9</v>
      </c>
      <c r="M99" s="79"/>
    </row>
    <row r="100" spans="1:13">
      <c r="B100" s="63"/>
      <c r="C100" s="66" t="s">
        <v>230</v>
      </c>
      <c r="D100" s="66"/>
      <c r="E100" s="66"/>
      <c r="F100" s="66"/>
      <c r="G100" s="66"/>
      <c r="H100" s="66"/>
      <c r="I100" s="65"/>
      <c r="J100" s="65"/>
      <c r="K100" s="80">
        <f>SUM(COUNTIFS(K$29:K$58,{"ĐTT","ĐTT+VS-AN","ĐTT+HĐC","TDS","HĐH","HĐG","HĐNT","VS-AN","HĐC","TQDN","LH","HĐG+HĐC","HĐH+HĐC","HĐH+HĐNT","HĐH+HĐG","SHHN","HĐC+HĐNT"}))</f>
        <v>11</v>
      </c>
      <c r="L100" s="80">
        <f>SUM(COUNTIFS(L$29:L$58,{"ĐTT","ĐTT+VS-AN","ĐTT+HĐC","TDS","HĐH","HĐG","HĐNT","VS-AN","HĐC","TQDN","LH","HĐG+HĐC","HĐH+HĐC","HĐH+HĐNT","HĐH+HĐG","SHHN","HĐC+HĐNT"}))</f>
        <v>12</v>
      </c>
      <c r="M100" s="79"/>
    </row>
    <row r="101" spans="1:13">
      <c r="B101" s="63"/>
      <c r="C101" s="66" t="s">
        <v>231</v>
      </c>
      <c r="D101" s="66"/>
      <c r="E101" s="66"/>
      <c r="F101" s="66"/>
      <c r="G101" s="66"/>
      <c r="H101" s="66"/>
      <c r="I101" s="65"/>
      <c r="J101" s="65"/>
      <c r="K101" s="80">
        <f>SUM(COUNTIFS(K$59:K$73,{"ĐTT","ĐTT+VS-AN","ĐTT+HĐC","TDS","HĐH","HĐG","HĐNT","VS-AN","HĐC","TQDN","LH","HĐG+HĐC","HĐH+HĐC","HĐH+HĐNT","HĐH+HĐG","SHHN","HĐC+HĐNT"}))</f>
        <v>8</v>
      </c>
      <c r="L101" s="80">
        <f>SUM(COUNTIFS(L$59:L$73,{"ĐTT","ĐTT+VS-AN","ĐTT+HĐC","TDS","HĐH","HĐG","HĐNT","VS-AN","HĐC","TQDN","LH","HĐG+HĐC","HĐH+HĐC","HĐH+HĐNT","HĐH+HĐG","SHHN","HĐC+HĐNT"}))</f>
        <v>8</v>
      </c>
      <c r="M101" s="79"/>
    </row>
    <row r="102" spans="1:13">
      <c r="B102" s="63"/>
      <c r="C102" s="66" t="s">
        <v>232</v>
      </c>
      <c r="D102" s="66"/>
      <c r="E102" s="66"/>
      <c r="F102" s="66"/>
      <c r="G102" s="66"/>
      <c r="H102" s="66"/>
      <c r="I102" s="65"/>
      <c r="J102" s="65"/>
      <c r="K102" s="80">
        <f>SUM(COUNTIFS(K$74:K$82,{"ĐTT","ĐTT+VS-AN","ĐTT+HĐC","TDS","HĐH","HĐG","HĐNT","VS-AN","HĐC","TQDN","LH","LH+HĐC","HĐG+HĐC","HĐH+HĐC","HĐH+HĐNT","HĐH+HĐG","SHHN","HĐC+HĐNT"}))</f>
        <v>4</v>
      </c>
      <c r="L102" s="80">
        <f>SUM(COUNTIFS(L$74:L$82,{"ĐTT","ĐTT+VS-AN","ĐTT+HĐC","TDS","HĐH","HĐG","HĐNT","VS-AN","HĐC","TQDN","LH","LH+HĐC","HĐG+HĐC","HĐH+HĐC","HĐH+HĐNT","HĐH+HĐG","SHHN","HĐC+HĐNT"}))</f>
        <v>3</v>
      </c>
      <c r="M102" s="79"/>
    </row>
    <row r="103" spans="1:13">
      <c r="B103" s="63"/>
      <c r="C103" s="66" t="s">
        <v>233</v>
      </c>
      <c r="D103" s="66"/>
      <c r="E103" s="66"/>
      <c r="F103" s="66"/>
      <c r="G103" s="66"/>
      <c r="H103" s="66"/>
      <c r="I103" s="65"/>
      <c r="J103" s="65"/>
      <c r="K103" s="80">
        <f>SUM(COUNTIFS(K$83:K$97,{"ĐTT","ĐTT+VS-AN","ĐTT+HĐC","TDS","HĐH","HĐG","HĐNT","VS-AN","HĐC","TQDN","LH","HĐG+HĐC","HĐH+HĐC","HĐH+HĐNT","HĐH+HĐG","SHHN","HĐC+HĐNT"}))</f>
        <v>9</v>
      </c>
      <c r="L103" s="80">
        <f>SUM(COUNTIFS(L$83:L$97,{"ĐTT","ĐTT+VS-AN","ĐTT+HĐC","TDS","HĐH","HĐG","HĐNT","VS-AN","HĐC","TQDN","LH","HĐG+HĐC","HĐH+HĐC","HĐH+HĐNT","HĐH+HĐG","SHHN","HĐC+HĐNT"}))</f>
        <v>11</v>
      </c>
      <c r="M103" s="79"/>
    </row>
    <row r="104" spans="1:13">
      <c r="B104" s="63"/>
      <c r="C104" s="67" t="s">
        <v>234</v>
      </c>
      <c r="D104" s="67"/>
      <c r="E104" s="67"/>
      <c r="F104" s="67"/>
      <c r="G104" s="67"/>
      <c r="H104" s="67"/>
      <c r="I104" s="65"/>
      <c r="J104" s="65"/>
      <c r="K104" s="78">
        <f t="shared" ref="K104" si="0">SUM(K105:K114)</f>
        <v>48</v>
      </c>
      <c r="L104" s="78">
        <f t="shared" ref="L104" si="1">SUM(L105:L114)</f>
        <v>47</v>
      </c>
      <c r="M104" s="79"/>
    </row>
    <row r="105" spans="1:13" ht="14.25" customHeight="1">
      <c r="B105" s="63"/>
      <c r="C105" s="68" t="s">
        <v>235</v>
      </c>
      <c r="D105" s="68"/>
      <c r="E105" s="68"/>
      <c r="F105" s="68"/>
      <c r="G105" s="68"/>
      <c r="H105" s="68"/>
      <c r="I105" s="65"/>
      <c r="J105" s="65"/>
      <c r="K105" s="80">
        <f>SUM(COUNTIFS(K$8:K$97,{"ĐTT","ĐTT+SHHN","ĐTT+VS-AN","ĐTT+HĐG","ĐTT+VS-AN","ĐTT+HĐC"}))</f>
        <v>4</v>
      </c>
      <c r="L105" s="80">
        <f>SUM(COUNTIFS(L$8:L$97,{"ĐTT","ĐTT+SHHN","ĐTT+VS-AN","ĐTT+HĐG","ĐTT+VS-AN","ĐTT+HĐC"}))</f>
        <v>4</v>
      </c>
      <c r="M105" s="79"/>
    </row>
    <row r="106" spans="1:13" ht="14.25" customHeight="1">
      <c r="B106" s="63"/>
      <c r="C106" s="68" t="s">
        <v>236</v>
      </c>
      <c r="D106" s="68"/>
      <c r="E106" s="68"/>
      <c r="F106" s="68"/>
      <c r="G106" s="68"/>
      <c r="H106" s="68"/>
      <c r="I106" s="65"/>
      <c r="J106" s="65"/>
      <c r="K106" s="80">
        <f>SUM(COUNTIFS(K$7:K$97,{"TDS"}))</f>
        <v>1</v>
      </c>
      <c r="L106" s="80">
        <f>SUM(COUNTIFS(L$7:L$97,{"TDS"}))</f>
        <v>1</v>
      </c>
      <c r="M106" s="79"/>
    </row>
    <row r="107" spans="1:13" ht="14.25" customHeight="1">
      <c r="B107" s="63"/>
      <c r="C107" s="68" t="s">
        <v>237</v>
      </c>
      <c r="D107" s="68"/>
      <c r="E107" s="68"/>
      <c r="F107" s="68"/>
      <c r="G107" s="68"/>
      <c r="H107" s="68"/>
      <c r="I107" s="65"/>
      <c r="J107" s="65"/>
      <c r="K107" s="80">
        <f>SUM(COUNTIFS(K$7:K$97,{"ĐTT+HĐG","HĐG","HĐH+HĐG","HĐG+HĐNT","HĐG+HĐC"}))</f>
        <v>13</v>
      </c>
      <c r="L107" s="80">
        <f>SUM(COUNTIFS(L$7:L$97,{"ĐTT+HĐG","HĐG","HĐH+HĐG","HĐG+HĐNT","HĐG+HĐC"}))</f>
        <v>13</v>
      </c>
      <c r="M107" s="79"/>
    </row>
    <row r="108" spans="1:13" ht="14.25" customHeight="1">
      <c r="B108" s="63"/>
      <c r="C108" s="68" t="s">
        <v>238</v>
      </c>
      <c r="D108" s="68"/>
      <c r="E108" s="68"/>
      <c r="F108" s="68"/>
      <c r="G108" s="68"/>
      <c r="H108" s="68"/>
      <c r="I108" s="65"/>
      <c r="J108" s="65"/>
      <c r="K108" s="80">
        <f>SUM(COUNTIFS(K$7:K$97,{"HĐNT","HĐH+HĐNT","HĐG+HĐNT","HĐNT+HĐC"}))</f>
        <v>9</v>
      </c>
      <c r="L108" s="80">
        <f>SUM(COUNTIFS(L$7:L$97,{"HĐNT","HĐH+HĐNT","HĐG+HĐNT","HĐNT+HĐC"}))</f>
        <v>9</v>
      </c>
      <c r="M108" s="79"/>
    </row>
    <row r="109" spans="1:13" ht="14.25" customHeight="1">
      <c r="B109" s="63"/>
      <c r="C109" s="68" t="s">
        <v>239</v>
      </c>
      <c r="D109" s="68"/>
      <c r="E109" s="68"/>
      <c r="F109" s="68"/>
      <c r="G109" s="68"/>
      <c r="H109" s="68"/>
      <c r="I109" s="65"/>
      <c r="J109" s="65"/>
      <c r="K109" s="80">
        <f>SUM(COUNTIFS(K$7:K$97,{"ĐTT+VS-AN","VS-AN","VS-AN+HĐC","SHHN+VS-AN"}))</f>
        <v>5</v>
      </c>
      <c r="L109" s="80">
        <f>SUM(COUNTIFS(L$7:L$97,{"ĐTT+VS-AN","VS-AN","VS-AN+HĐC","SHHN+VS-AN"}))</f>
        <v>5</v>
      </c>
      <c r="M109" s="79"/>
    </row>
    <row r="110" spans="1:13" ht="14.25" customHeight="1">
      <c r="B110" s="63"/>
      <c r="C110" s="68" t="s">
        <v>240</v>
      </c>
      <c r="D110" s="68"/>
      <c r="E110" s="68"/>
      <c r="F110" s="68"/>
      <c r="G110" s="68"/>
      <c r="H110" s="68"/>
      <c r="I110" s="65"/>
      <c r="J110" s="65"/>
      <c r="K110" s="80">
        <f>SUM(COUNTIFS(K$7:K$97,{"HĐC","ĐTT+HĐC","HĐG+HĐC","HĐH+HĐC","VS-AN+HĐC","HĐNT+HĐC"}))</f>
        <v>10</v>
      </c>
      <c r="L110" s="80">
        <f>SUM(COUNTIFS(L$7:L$97,{"HĐC","ĐTT+HĐC","HĐG+HĐC","HĐH+HĐC","VS-AN+HĐC","HĐNT+HĐC"}))</f>
        <v>9</v>
      </c>
      <c r="M110" s="79"/>
    </row>
    <row r="111" spans="1:13" ht="14.25" customHeight="1">
      <c r="B111" s="63"/>
      <c r="C111" s="68" t="s">
        <v>241</v>
      </c>
      <c r="D111" s="68"/>
      <c r="E111" s="68"/>
      <c r="F111" s="68"/>
      <c r="G111" s="68"/>
      <c r="H111" s="68"/>
      <c r="I111" s="65"/>
      <c r="J111" s="65"/>
      <c r="K111" s="80">
        <f>SUM(COUNTIFS(K$7:K$97,{"SHHN","SHHN+VS-AN","ĐTT+SHHN"}))</f>
        <v>1</v>
      </c>
      <c r="L111" s="80">
        <f>SUM(COUNTIFS(L$7:L$97,{"SHHN","SHHN+VS-AN","ĐTT+SHHN"}))</f>
        <v>1</v>
      </c>
      <c r="M111" s="79"/>
    </row>
    <row r="112" spans="1:13" ht="14.25" customHeight="1">
      <c r="B112" s="63"/>
      <c r="C112" s="68" t="s">
        <v>242</v>
      </c>
      <c r="D112" s="68"/>
      <c r="E112" s="68"/>
      <c r="F112" s="68"/>
      <c r="G112" s="68"/>
      <c r="H112" s="68"/>
      <c r="I112" s="65"/>
      <c r="J112" s="65"/>
      <c r="K112" s="80">
        <f>SUM(COUNTIFS(K$7:K$97,{"TQ"}))</f>
        <v>0</v>
      </c>
      <c r="L112" s="80">
        <f>SUM(COUNTIFS(L$7:L$97,{"TQ"}))</f>
        <v>0</v>
      </c>
      <c r="M112" s="79"/>
    </row>
    <row r="113" spans="2:13" ht="14.25" customHeight="1">
      <c r="B113" s="63"/>
      <c r="C113" s="68" t="s">
        <v>243</v>
      </c>
      <c r="D113" s="68"/>
      <c r="E113" s="68"/>
      <c r="F113" s="68"/>
      <c r="G113" s="68"/>
      <c r="H113" s="68"/>
      <c r="I113" s="65"/>
      <c r="J113" s="65"/>
      <c r="K113" s="80">
        <f>SUM(COUNTIFS(K$7:K$97,{"LH","LH+HĐC"}))</f>
        <v>0</v>
      </c>
      <c r="L113" s="80">
        <f>SUM(COUNTIFS(L$7:L$97,{"LH","LH+HĐC"}))</f>
        <v>0</v>
      </c>
      <c r="M113" s="79"/>
    </row>
    <row r="114" spans="2:13" ht="14.25" customHeight="1">
      <c r="B114" s="63"/>
      <c r="C114" s="67" t="s">
        <v>244</v>
      </c>
      <c r="D114" s="67"/>
      <c r="E114" s="67"/>
      <c r="F114" s="67"/>
      <c r="G114" s="67"/>
      <c r="H114" s="67"/>
      <c r="I114" s="65"/>
      <c r="J114" s="65"/>
      <c r="K114" s="78">
        <f t="shared" ref="K114" si="2">SUM(K115:K119)</f>
        <v>5</v>
      </c>
      <c r="L114" s="78">
        <f t="shared" ref="L114" si="3">SUM(L115:L119)</f>
        <v>5</v>
      </c>
      <c r="M114" s="79"/>
    </row>
    <row r="115" spans="2:13" ht="14.25" customHeight="1">
      <c r="B115" s="63"/>
      <c r="C115" s="69" t="s">
        <v>245</v>
      </c>
      <c r="D115" s="69"/>
      <c r="E115" s="69"/>
      <c r="F115" s="69"/>
      <c r="G115" s="69"/>
      <c r="H115" s="69"/>
      <c r="I115" s="65"/>
      <c r="J115" s="65"/>
      <c r="K115" s="80">
        <f>SUM(COUNTIFS(K$8:K$28,{"HĐH","HĐH+HĐG","HĐH+HĐC","HĐH+HĐNT"}))</f>
        <v>1</v>
      </c>
      <c r="L115" s="80">
        <f>SUM(COUNTIFS(L$8:L$28,{"HĐH","HĐH+HĐG","HĐH+HĐC","HĐH+HĐNT"}))</f>
        <v>1</v>
      </c>
      <c r="M115" s="79"/>
    </row>
    <row r="116" spans="2:13" ht="14.25" customHeight="1">
      <c r="B116" s="63"/>
      <c r="C116" s="69" t="s">
        <v>246</v>
      </c>
      <c r="D116" s="69"/>
      <c r="E116" s="69"/>
      <c r="F116" s="69"/>
      <c r="G116" s="69"/>
      <c r="H116" s="69"/>
      <c r="I116" s="65"/>
      <c r="J116" s="65"/>
      <c r="K116" s="80">
        <f>SUM(COUNTIFS(K$29:K$58,{"HĐH","HĐH+HĐG","HĐH+HĐC","HĐH+HĐNT"}))</f>
        <v>1</v>
      </c>
      <c r="L116" s="80">
        <f>SUM(COUNTIFS(L$29:L$58,{"HĐH","HĐH+HĐG","HĐH+HĐC","HĐH+HĐNT"}))</f>
        <v>0</v>
      </c>
      <c r="M116" s="79"/>
    </row>
    <row r="117" spans="2:13" ht="14.25" customHeight="1">
      <c r="B117" s="63"/>
      <c r="C117" s="69" t="s">
        <v>247</v>
      </c>
      <c r="D117" s="69"/>
      <c r="E117" s="69"/>
      <c r="F117" s="69"/>
      <c r="G117" s="69"/>
      <c r="H117" s="69"/>
      <c r="I117" s="65"/>
      <c r="J117" s="65"/>
      <c r="K117" s="80">
        <f>SUM(COUNTIFS(K$59:K$73,{"HĐH","HĐH+HĐG","HĐH+HĐC","HĐH+HĐNT"}))</f>
        <v>1</v>
      </c>
      <c r="L117" s="80">
        <f>SUM(COUNTIFS(L$59:L$73,{"HĐH","HĐH+HĐG","HĐH+HĐC","HĐH+HĐNT"}))</f>
        <v>1</v>
      </c>
      <c r="M117" s="79"/>
    </row>
    <row r="118" spans="2:13" ht="14.25" customHeight="1">
      <c r="B118" s="63"/>
      <c r="C118" s="69" t="s">
        <v>248</v>
      </c>
      <c r="D118" s="69"/>
      <c r="E118" s="69"/>
      <c r="F118" s="69"/>
      <c r="G118" s="69"/>
      <c r="H118" s="69"/>
      <c r="I118" s="65"/>
      <c r="J118" s="65"/>
      <c r="K118" s="80">
        <f>SUM(COUNTIFS(K74:K$82,{"HĐH","HĐH+HĐG","HĐH+HĐC","HĐH+HĐNT"}))</f>
        <v>1</v>
      </c>
      <c r="L118" s="80">
        <f>SUM(COUNTIFS(L74:L$82,{"HĐH","HĐH+HĐG","HĐH+HĐC","HĐH+HĐNT"}))</f>
        <v>1</v>
      </c>
      <c r="M118" s="79"/>
    </row>
    <row r="119" spans="2:13">
      <c r="B119" s="63"/>
      <c r="C119" s="69" t="s">
        <v>249</v>
      </c>
      <c r="D119" s="69"/>
      <c r="E119" s="69"/>
      <c r="F119" s="69"/>
      <c r="G119" s="69"/>
      <c r="H119" s="69"/>
      <c r="I119" s="65"/>
      <c r="J119" s="65"/>
      <c r="K119" s="80">
        <f>SUM(COUNTIFS(K$83:K$97,{"HĐH","HĐH+HĐG","HĐH+HĐC","HĐH+HĐNT"}))</f>
        <v>1</v>
      </c>
      <c r="L119" s="80">
        <f>SUM(COUNTIFS(L$83:L$97,{"HĐH","HĐH+HĐG","HĐH+HĐC","HĐH+HĐNT"}))</f>
        <v>2</v>
      </c>
      <c r="M119" s="79"/>
    </row>
    <row r="120" spans="2:13">
      <c r="B120" s="70" t="s">
        <v>250</v>
      </c>
      <c r="C120" s="70"/>
      <c r="D120" s="70"/>
      <c r="E120" s="70"/>
      <c r="F120" s="71"/>
      <c r="G120" s="70" t="s">
        <v>251</v>
      </c>
      <c r="H120" s="70"/>
      <c r="I120" s="70"/>
      <c r="J120" s="70"/>
      <c r="K120" s="81" t="s">
        <v>253</v>
      </c>
      <c r="L120" s="81"/>
      <c r="M120" s="81"/>
    </row>
    <row r="121" spans="2:13">
      <c r="B121" s="72"/>
      <c r="C121" s="73"/>
      <c r="D121" s="74"/>
      <c r="E121" s="75"/>
      <c r="F121" s="71"/>
      <c r="G121" s="71"/>
      <c r="H121" s="75"/>
      <c r="I121" s="76"/>
      <c r="J121" s="76"/>
    </row>
    <row r="122" spans="2:13" ht="39.75" customHeight="1">
      <c r="B122" s="77" t="s">
        <v>255</v>
      </c>
      <c r="C122" s="77"/>
      <c r="D122" s="77"/>
      <c r="E122" s="77"/>
      <c r="F122" s="71"/>
      <c r="G122" s="77" t="s">
        <v>252</v>
      </c>
      <c r="H122" s="77"/>
      <c r="I122" s="77"/>
      <c r="J122" s="77"/>
      <c r="K122" s="82" t="s">
        <v>254</v>
      </c>
      <c r="L122" s="82"/>
      <c r="M122" s="82"/>
    </row>
  </sheetData>
  <autoFilter ref="A6:WRQ120" xr:uid="{B8744C40-AB48-4EB9-ADB3-2E3267E68CFA}"/>
  <mergeCells count="105">
    <mergeCell ref="K120:M120"/>
    <mergeCell ref="K122:M122"/>
    <mergeCell ref="B81:B82"/>
    <mergeCell ref="C81:C82"/>
    <mergeCell ref="D81:D82"/>
    <mergeCell ref="E81:E82"/>
    <mergeCell ref="F81:F82"/>
    <mergeCell ref="C118:H118"/>
    <mergeCell ref="C119:H119"/>
    <mergeCell ref="B120:E120"/>
    <mergeCell ref="G120:J120"/>
    <mergeCell ref="B122:E122"/>
    <mergeCell ref="G122:J122"/>
    <mergeCell ref="C113:H113"/>
    <mergeCell ref="C114:H114"/>
    <mergeCell ref="C115:H115"/>
    <mergeCell ref="C116:H116"/>
    <mergeCell ref="C117:H117"/>
    <mergeCell ref="C108:H108"/>
    <mergeCell ref="C109:H109"/>
    <mergeCell ref="C110:H110"/>
    <mergeCell ref="C111:H111"/>
    <mergeCell ref="C112:H112"/>
    <mergeCell ref="C103:H103"/>
    <mergeCell ref="C104:H104"/>
    <mergeCell ref="C105:H105"/>
    <mergeCell ref="C106:H106"/>
    <mergeCell ref="C107:H107"/>
    <mergeCell ref="C98:H98"/>
    <mergeCell ref="C99:H99"/>
    <mergeCell ref="C100:H100"/>
    <mergeCell ref="C101:H101"/>
    <mergeCell ref="C102:H102"/>
    <mergeCell ref="B87:B88"/>
    <mergeCell ref="C87:C88"/>
    <mergeCell ref="D87:D88"/>
    <mergeCell ref="E87:E88"/>
    <mergeCell ref="F87:F88"/>
    <mergeCell ref="C29:F29"/>
    <mergeCell ref="C72:F72"/>
    <mergeCell ref="C74:F74"/>
    <mergeCell ref="C75:F75"/>
    <mergeCell ref="C76:F76"/>
    <mergeCell ref="C30:F30"/>
    <mergeCell ref="C31:F31"/>
    <mergeCell ref="C32:F32"/>
    <mergeCell ref="C35:F35"/>
    <mergeCell ref="C37:F37"/>
    <mergeCell ref="C39:F39"/>
    <mergeCell ref="C40:F40"/>
    <mergeCell ref="C42:F42"/>
    <mergeCell ref="C44:F44"/>
    <mergeCell ref="C94:F94"/>
    <mergeCell ref="C46:F46"/>
    <mergeCell ref="C48:F48"/>
    <mergeCell ref="C50:F50"/>
    <mergeCell ref="C51:F51"/>
    <mergeCell ref="C55:F55"/>
    <mergeCell ref="C60:F60"/>
    <mergeCell ref="C66:F66"/>
    <mergeCell ref="C79:F79"/>
    <mergeCell ref="C83:F83"/>
    <mergeCell ref="C84:F84"/>
    <mergeCell ref="C57:E57"/>
    <mergeCell ref="C59:F59"/>
    <mergeCell ref="C16:F16"/>
    <mergeCell ref="C18:F18"/>
    <mergeCell ref="B1:L1"/>
    <mergeCell ref="B2:L2"/>
    <mergeCell ref="C7:F7"/>
    <mergeCell ref="C8:F8"/>
    <mergeCell ref="C9:F9"/>
    <mergeCell ref="K3:K5"/>
    <mergeCell ref="L3:L5"/>
    <mergeCell ref="C21:F21"/>
    <mergeCell ref="C24:F24"/>
    <mergeCell ref="C26:F26"/>
    <mergeCell ref="M3:M5"/>
    <mergeCell ref="A3:A5"/>
    <mergeCell ref="C3:D5"/>
    <mergeCell ref="B3:B5"/>
    <mergeCell ref="F3:F5"/>
    <mergeCell ref="G3:G5"/>
    <mergeCell ref="E3:E5"/>
    <mergeCell ref="H3:H5"/>
    <mergeCell ref="I3:I5"/>
    <mergeCell ref="J3:J5"/>
    <mergeCell ref="C11:F11"/>
    <mergeCell ref="C12:F12"/>
    <mergeCell ref="C14:F14"/>
    <mergeCell ref="B61:B62"/>
    <mergeCell ref="C61:C62"/>
    <mergeCell ref="D61:D62"/>
    <mergeCell ref="E61:E62"/>
    <mergeCell ref="F61:F62"/>
    <mergeCell ref="B63:B64"/>
    <mergeCell ref="C63:C64"/>
    <mergeCell ref="D63:D64"/>
    <mergeCell ref="E63:E64"/>
    <mergeCell ref="F63:F64"/>
    <mergeCell ref="B69:B70"/>
    <mergeCell ref="C69:C70"/>
    <mergeCell ref="D69:D70"/>
    <mergeCell ref="E69:E70"/>
    <mergeCell ref="F69:F70"/>
  </mergeCells>
  <dataValidations count="4">
    <dataValidation type="list" allowBlank="1" showInputMessage="1" showErrorMessage="1" sqref="E36 H36" xr:uid="{00000000-0002-0000-0200-000003000000}">
      <formula1>"x"</formula1>
    </dataValidation>
    <dataValidation type="list" allowBlank="1" showInputMessage="1" showErrorMessage="1" sqref="H58:I58 E58 E65 E28" xr:uid="{00000000-0002-0000-0200-000004000000}">
      <formula1>"x,#"</formula1>
    </dataValidation>
    <dataValidation type="list" allowBlank="1" showInputMessage="1" showErrorMessage="1" sqref="D45:E45 D13:E13 D10 H13 D15:E15 H15 D17 D19:D20 E20 D22:E23 D25:E25 H27 E27 D27:D28 D33 D34:E34 H34 H38 D38:E38 D41 D43:E43 D47 D49 H52:H54 D52:E54 D56 D58 D63 H67:H71 D73:E73 H73 D77:E78 D89:E93 D85:E85 D71:E71 H95 D95:E97 H97 D61 D65 D67:E69 D86:D87 D80:E81" xr:uid="{00000000-0002-0000-0200-000006000000}">
      <formula1>"KQMĐ, NDCT, TLHD, BC, ĐP"</formula1>
    </dataValidation>
    <dataValidation type="list" allowBlank="1" showInputMessage="1" showErrorMessage="1" sqref="D36" xr:uid="{00000000-0002-0000-0200-000002000000}">
      <formula1>"KQMĐ, NDCT, TLHD, BC, ĐP, ATGT"</formula1>
    </dataValidation>
  </dataValidations>
  <pageMargins left="0.55118110236220474" right="0.55118110236220474" top="0.74803149606299213" bottom="0.74803149606299213"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F10B7F-B637-44F7-A774-94D0E68FD079}">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4T</vt:lpstr>
      <vt:lpstr>Sheet1</vt:lpstr>
      <vt:lpstr>'4T'!Print_Area</vt:lpstr>
      <vt:lpstr>'4T'!Print_Titles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Thao</dc:creator>
  <cp:lastModifiedBy>Admin</cp:lastModifiedBy>
  <cp:lastPrinted>2025-12-24T02:58:32Z</cp:lastPrinted>
  <dcterms:created xsi:type="dcterms:W3CDTF">2019-07-05T03:48:23Z</dcterms:created>
  <dcterms:modified xsi:type="dcterms:W3CDTF">2025-12-24T02:58:46Z</dcterms:modified>
</cp:coreProperties>
</file>