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9. CĐ GT\"/>
    </mc:Choice>
  </mc:AlternateContent>
  <xr:revisionPtr revIDLastSave="0" documentId="13_ncr:1_{79001251-F113-47D7-B065-B732CD677EED}" xr6:coauthVersionLast="36" xr6:coauthVersionMax="47"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'4T'!$A$6:$P$143</definedName>
    <definedName name="_xlnm.Print_Area" localSheetId="0">'4T'!$A$1:$O$145</definedName>
    <definedName name="_xlnm.Print_Titles" localSheetId="0">'4T'!$3:$6</definedName>
  </definedNames>
  <calcPr calcId="179021" iterateCount="1"/>
</workbook>
</file>

<file path=xl/calcChain.xml><?xml version="1.0" encoding="utf-8"?>
<calcChain xmlns="http://schemas.openxmlformats.org/spreadsheetml/2006/main">
  <c r="N142" i="38" l="1"/>
  <c r="M142" i="38"/>
  <c r="L142" i="38"/>
  <c r="N141" i="38"/>
  <c r="M141" i="38"/>
  <c r="L141" i="38"/>
  <c r="N140" i="38"/>
  <c r="M140" i="38"/>
  <c r="L140" i="38"/>
  <c r="N139" i="38"/>
  <c r="M139" i="38"/>
  <c r="L139" i="38"/>
  <c r="N138" i="38"/>
  <c r="M138" i="38"/>
  <c r="L138" i="38"/>
  <c r="N136" i="38"/>
  <c r="M136" i="38"/>
  <c r="L136" i="38"/>
  <c r="N135" i="38"/>
  <c r="M135" i="38"/>
  <c r="L135" i="38"/>
  <c r="N134" i="38"/>
  <c r="M134" i="38"/>
  <c r="L134" i="38"/>
  <c r="N133" i="38"/>
  <c r="M133" i="38"/>
  <c r="L133" i="38"/>
  <c r="N132" i="38"/>
  <c r="M132" i="38"/>
  <c r="L132" i="38"/>
  <c r="N131" i="38"/>
  <c r="M131" i="38"/>
  <c r="L131" i="38"/>
  <c r="N130" i="38"/>
  <c r="M130" i="38"/>
  <c r="L130" i="38"/>
  <c r="N129" i="38"/>
  <c r="M129" i="38"/>
  <c r="L129" i="38"/>
  <c r="N128" i="38"/>
  <c r="M128" i="38"/>
  <c r="L128" i="38"/>
  <c r="N126" i="38"/>
  <c r="M126" i="38"/>
  <c r="L126" i="38"/>
  <c r="N125" i="38"/>
  <c r="M125" i="38"/>
  <c r="L125" i="38"/>
  <c r="N124" i="38"/>
  <c r="M124" i="38"/>
  <c r="L124" i="38"/>
  <c r="N123" i="38"/>
  <c r="M123" i="38"/>
  <c r="L123" i="38"/>
  <c r="N122" i="38"/>
  <c r="M122" i="38"/>
  <c r="L122" i="38"/>
  <c r="K133" i="38"/>
  <c r="K142" i="38"/>
  <c r="K141" i="38"/>
  <c r="K140" i="38"/>
  <c r="K139" i="38"/>
  <c r="K138" i="38"/>
  <c r="K136" i="38"/>
  <c r="K135" i="38"/>
  <c r="K134" i="38"/>
  <c r="K132" i="38"/>
  <c r="K131" i="38"/>
  <c r="K130" i="38"/>
  <c r="K129" i="38"/>
  <c r="K128" i="38"/>
  <c r="K126" i="38"/>
  <c r="K125" i="38"/>
  <c r="K124" i="38"/>
  <c r="K123" i="38"/>
  <c r="K122" i="38"/>
  <c r="N137" i="38" l="1"/>
  <c r="N127" i="38" s="1"/>
  <c r="M137" i="38"/>
  <c r="M127" i="38" s="1"/>
  <c r="L137" i="38"/>
  <c r="N121" i="38"/>
  <c r="L127" i="38"/>
  <c r="M121" i="38"/>
  <c r="L121" i="38"/>
  <c r="K121" i="38" l="1"/>
  <c r="K137" i="38"/>
  <c r="K127" i="38" s="1"/>
</calcChain>
</file>

<file path=xl/sharedStrings.xml><?xml version="1.0" encoding="utf-8"?>
<sst xmlns="http://schemas.openxmlformats.org/spreadsheetml/2006/main" count="644" uniqueCount="304">
  <si>
    <t>Thực hiện đúng, đủ, nhịp nhàng các động tác trong bài tập thể dục theo hiệu lệnh</t>
  </si>
  <si>
    <t>KQMĐ</t>
  </si>
  <si>
    <t>TLHD</t>
  </si>
  <si>
    <t>NDCT</t>
  </si>
  <si>
    <t>ĐP</t>
  </si>
  <si>
    <t>Đi thay đổi tốc độ theo hiệu lệnh</t>
  </si>
  <si>
    <t>Kiểm soát được vận động đi thay đổi tốc độ theo hiệu lệnh 4-5 lần</t>
  </si>
  <si>
    <t>BC</t>
  </si>
  <si>
    <t>Kể lại sự việc có nhiều tình tiết</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</si>
  <si>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</si>
  <si>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</si>
  <si>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</si>
  <si>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</si>
  <si>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</si>
  <si>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</si>
  <si>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phối hợp các kĩ năng xếp hình để tạo thành các sản phẩm có kiểu dáng, màu sắc khác nhau</t>
  </si>
  <si>
    <t>Biết phân biệt hành vi  " đúng" - " sai", " tốt" - " xấu"</t>
  </si>
  <si>
    <t xml:space="preserve">Phân biệt hành vi" đúng" - " sai", " tốt" - " xấu" </t>
  </si>
  <si>
    <t>Sử dụng được dụng cụ để đo độ dài, dung tích của 2 đối tượng, nói kết quả đo và so sánh</t>
  </si>
  <si>
    <t>Đo độ dài một vật bằng một đơn vị đo</t>
  </si>
  <si>
    <t>Chắp ghép các hình hình học để tạo thành các hình mới theo ý thích và theo yêu cầu</t>
  </si>
  <si>
    <t>Có khả năng chắp ghép các hình hình học để tạo thành các hình mới theo ý thích và theo yêu cầu</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</si>
  <si>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</si>
  <si>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</si>
  <si>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</si>
  <si>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</si>
  <si>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</si>
  <si>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</si>
  <si>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</si>
  <si>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</si>
  <si>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</si>
  <si>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</si>
  <si>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</si>
  <si>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I. LĨNH VỰC GIÁO DỤC PHÁT TRIỂN THỂ CHẤT</t>
  </si>
  <si>
    <t>Tô, vẽ được một số hình đơn giản, gần gũi</t>
  </si>
  <si>
    <t>Cắt, xé thành thạo theo đường thẳng</t>
  </si>
  <si>
    <t>Xếp chồng được 10-12 khối</t>
  </si>
  <si>
    <t>Biết gập giấy tạo hình đơn giản theo hướng dẫn</t>
  </si>
  <si>
    <t>Kể được tên và dạng chế biến của một số món ăn quen thuộc</t>
  </si>
  <si>
    <t>Giá trị dinh dưỡng của một số loại thực phẩm</t>
  </si>
  <si>
    <t>Biết cách phân biệt thực phẩm/ thức ăn sạch, an toàn</t>
  </si>
  <si>
    <t>Phân biệt thực phẩm/ thức ăn sạch, an toàn</t>
  </si>
  <si>
    <t>A. Khám phá khoa học</t>
  </si>
  <si>
    <t>III. LĨNH VỰC GIÁO DỤC PHÁT TRIỂN NGÔN NGỮ</t>
  </si>
  <si>
    <t>V. LĨNH VỰC GIÁO DỤC PHÁT TRIỂN THẨM MỸ</t>
  </si>
  <si>
    <t>Biết và thực hiện được một số quy định an toàn ở nơi công cộng</t>
  </si>
  <si>
    <t>Một số biển báo giao thông</t>
  </si>
  <si>
    <t>x</t>
  </si>
  <si>
    <t>Biết một số đặc điểm nổi bật và cách sử dụng đồ dùng, đồ chơi quen thuộc</t>
  </si>
  <si>
    <t>Có khả năng quan sát, phán đoán để nhận biết được mối liên hệ đơn giản giữa con vật, cây với môi trường sống và cách chăm sóc bảo vệ</t>
  </si>
  <si>
    <t>Quan sát, phán đoán mối liên hệ đơn giản giữa con vật, cây với môi trường sống và cách chăm sóc bảo vệ</t>
  </si>
  <si>
    <t>5. Công nghệ</t>
  </si>
  <si>
    <t>Biết lắng nghe và trao đổi với người đối thoại</t>
  </si>
  <si>
    <t>Lắng nghe và trao đổi với người đối thoại</t>
  </si>
  <si>
    <t>Kể lại được sự việc có nhiều tình tiết</t>
  </si>
  <si>
    <t>Biết kể chuyện có mở đầu, kết thúc</t>
  </si>
  <si>
    <t>Kể lại chuyện đã được nghe</t>
  </si>
  <si>
    <t>Biết điều chỉnh giọng nói phù hợp với hoàn cảnh khi được nhắc nhở</t>
  </si>
  <si>
    <t>Điều chỉnh giọng nói phù hợp với hoàn cảnh khi được nhắc nhở</t>
  </si>
  <si>
    <t>Biết mô tả hành động của các nhân vật trong tranh</t>
  </si>
  <si>
    <t>Mô tả hành động của các nhân vật trong tranh</t>
  </si>
  <si>
    <t>Biết chủ động làm một số công việc đơn giản hàng ngày</t>
  </si>
  <si>
    <t>Cố gắng thực hiện công việc đơn giản được giao</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</si>
  <si>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</si>
  <si>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</si>
  <si>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</si>
  <si>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</si>
  <si>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</si>
  <si>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</si>
  <si>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</si>
  <si>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</si>
  <si>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</si>
  <si>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3. Hành vi và thói quen tốt trong sinh hoạt, giữ gìn sức khỏe</t>
  </si>
  <si>
    <t>4. Nhận biết một số nguy cơ không an toàn và phòng tránh</t>
  </si>
  <si>
    <t>4. So sánh , đo lường</t>
  </si>
  <si>
    <t>A. Nghe hiểu lời nói</t>
  </si>
  <si>
    <t>B. Sử dụng lời nói trong cuộc sống hằng ngày</t>
  </si>
  <si>
    <t>C. Làm quen với việc đọc - viết</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</si>
  <si>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</si>
  <si>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</si>
  <si>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</si>
  <si>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</si>
  <si>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</si>
  <si>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</si>
  <si>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</si>
  <si>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</si>
  <si>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</si>
  <si>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xml:space="preserve">Biết ý nghĩa của việc ăn để giúp cơ thể cao lớn, khỏe mạnh, thông minh. Biết ăn nhiều loại thức ăn khác nhau để cơ thể có đủ chất dinh dưỡng. </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</si>
  <si>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</si>
  <si>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</si>
  <si>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</si>
  <si>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</si>
  <si>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</si>
  <si>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Phối hợp cùng bạn trong chơi, trực nhật</t>
  </si>
  <si>
    <t>* Đồ dùng, đồ chơi</t>
  </si>
  <si>
    <t>* Thời tiết, mùa</t>
  </si>
  <si>
    <t>1. Nhận biết tập hợp, số lượng, số thứ tự, đếm</t>
  </si>
  <si>
    <t>5. Hình dạng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</si>
  <si>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</si>
  <si>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</si>
  <si>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</si>
  <si>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</si>
  <si>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</si>
  <si>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</si>
  <si>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</si>
  <si>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</si>
  <si>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Đội mũ bảo hiểm</t>
  </si>
  <si>
    <t>Lên/xuống xe máy an toàn</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</si>
  <si>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</si>
  <si>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</si>
  <si>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Chủ động tương tác với các phần mềm trò chơi trên máy tính</t>
  </si>
  <si>
    <t>Trèo lên xuống 5 gióng thang khéo léo, nhanh nhẹn và liên tục.</t>
  </si>
  <si>
    <t>PTCT</t>
  </si>
  <si>
    <t>Ném vật về phía trước bằng 2 tay đúng kỹ thuật ở khoảng cách xa 3 m.</t>
  </si>
  <si>
    <t>Bật tách chân, khép chân qua 5 ô liên tục, không dẫm vạch.</t>
  </si>
  <si>
    <t>* Trò chơi vận động.</t>
  </si>
  <si>
    <t>Thích chơi các trò chơi vận động. Biết luật chơi, cách chơi. Phối hợp với bạn trọng khi chơi.</t>
  </si>
  <si>
    <t>Chơi trò chơi vận động</t>
  </si>
  <si>
    <t>ATGT</t>
  </si>
  <si>
    <t>Phân biệt hành vi đúng sai khi tham gia giao thông.</t>
  </si>
  <si>
    <t>Biết sử dụng các số từ 1 - 5 để chỉ số lượng, số thứ tự.</t>
  </si>
  <si>
    <t xml:space="preserve">Biết chia sẻ, nhận xét, đánh giá và  đặt tên cho sản phẩm tạo hình. </t>
  </si>
  <si>
    <t>* Vận động: Đi</t>
  </si>
  <si>
    <t>* Vận động: Tung, ném, bắt</t>
  </si>
  <si>
    <t>* Vận động: Bật, nhảy</t>
  </si>
  <si>
    <t>* Vận động: Bò, trườn, trèo.</t>
  </si>
  <si>
    <t>TT
HP</t>
  </si>
  <si>
    <t>TT
MT</t>
  </si>
  <si>
    <t>Nội dung chủ đề</t>
  </si>
  <si>
    <t>Hoạt động chủ đề</t>
  </si>
  <si>
    <t>Tài nguyên học liệu</t>
  </si>
  <si>
    <t>Tập kết hợp 5 động tác cơ bản trong bài tập thể dục kết hợp với nhạc bài hát theo chủ đề "Phương tiện giao thông"</t>
  </si>
  <si>
    <t>TDS: Hô hấp: Thổi bóng bay.
- Tay: 2 tay ra trước, về phía sau. 
- Lưng, bụng: Ngồi, cúi về trước, ngửa ra sau 
- Chân: Ngồi nâng 2 chân, duỗi thẳng.
- Bật: Tay sang ngang 2 bên, bật lên trước, ra sau.</t>
  </si>
  <si>
    <t>C:\Users\admin\Desktop\tds\nhạc chủ điểm PTGT.mp3</t>
  </si>
  <si>
    <t>HĐH: Đi thay đổi tốc độ theo hiệu lệnh</t>
  </si>
  <si>
    <t>Trèo lên, xuống 5 gióng thang</t>
  </si>
  <si>
    <t>HĐH: Trèo lên, xuống 5 gióng thang</t>
  </si>
  <si>
    <t>Ném xa bằng 2 tay</t>
  </si>
  <si>
    <t>HĐH: Ném xa bằng 2 tay</t>
  </si>
  <si>
    <t>Bật tách chân, khép chân qua 5 ô</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</si>
  <si>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</si>
  <si>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</si>
  <si>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Tô, vẽ hình chủ đề "PTGT"</t>
  </si>
  <si>
    <t>HĐNT/HĐG:
- Vẽ các PTGT
- Vẽ theo ý thích
- Tô màu các PTGT</t>
  </si>
  <si>
    <t>https://www.youtube.com/watch?v=DdPONd30Uo0</t>
  </si>
  <si>
    <t>Cắt, xé được theo đường viền thẳng và cong của các hình đơn giản  chủ đề GT</t>
  </si>
  <si>
    <t>HĐNT/HĐG:
- Cắt, xé dán ô tô, xe máy, tàu thủy, mũ bảo hiểm.</t>
  </si>
  <si>
    <t>https://www.youtube.com/watch?v=Kmi1g_1aU-I</t>
  </si>
  <si>
    <t>Xếp chồng các hình khối chủ đề "PTGT"</t>
  </si>
  <si>
    <t>Gập giấy chủ đề "PTGT"</t>
  </si>
  <si>
    <t>https://www.youtube.com/watch?v=wlcyTmDLvwo</t>
  </si>
  <si>
    <t>Tên và dạng chế biến của một số món ăn quen thuộc</t>
  </si>
  <si>
    <t>VS-AN: Trò chuyện, tìm hiểu về giá trị dinh dưỡng của các loại thực phẩm.
Xem video, tranh ảnh về tháp dinh dưỡng.</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</si>
  <si>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</si>
  <si>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C:\Users\admin\Desktop\video phòng tránh TNTT\SC chay mau mui.mp4</t>
  </si>
  <si>
    <t>VS-AN/SHHN
- Trò chuyện cách phân biệt thực phẩm/ thức ăn sạch, an toàn</t>
  </si>
  <si>
    <t xml:space="preserve">SHHN:
- Trò chuyện, xem tranh ảnh, video clips về các quy định an tòan nơi công cộng. </t>
  </si>
  <si>
    <t xml:space="preserve">Đặc điểm nổi bật, công dụng, cách sử dụng đồ dùng, đồ chơi chủ đề Giao thông </t>
  </si>
  <si>
    <t>Luật lệ phương tiện giao thông.</t>
  </si>
  <si>
    <t>HĐNT: 
- QS 1 số PTGT, biển báo giao thông
- Thực hành tham gia giao thông
- Xem tranh, ảnh , trò chuyện về 1 số luật lệ gia thông</t>
  </si>
  <si>
    <t>https://www.google.com.vn/url?sa=i&amp;url=https%3A%2F%2Fhanoimoi.com.vn%2Ftin-tuc%2Fgiao-thong%2F924092%2Fmot-so-dieu-can-luu-y-khi-tham-gia-giao-thong&amp;psig=AOvVaw2LZFCieQhqPBFVSFRn1KZN&amp;ust=1631770196352000&amp;source=images&amp;cd=vfe&amp;ved=0CAkQjRxqFwoTCOCO4oKggPMCFQAAAAAdAAAAABAY</t>
  </si>
  <si>
    <t>Phân biệt hành vi đúng sai khi tham gia giao thông đường bộ</t>
  </si>
  <si>
    <t>ĐTT/HĐC:
- Xem video, trò chuyện về các tình huống, hành vi đúng sai khi tham gia giao thông đường bộ (không chơi dưới lòng, nề đường….)</t>
  </si>
  <si>
    <t>Phân biệt hành vi đúng sai khi tham gia giao thông đường hàng không</t>
  </si>
  <si>
    <t>ĐTT/HĐC:
- Xem video, trò chuyện về các tình huống, hành vi đúng sai khi tham gia giao thông đường hàng không</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</si>
  <si>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</si>
  <si>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sự thay đổi của thời tiết (trời nắng, trời mưa); Quan sát ông mặt trời; Quan sát đám mây trôi; Gió ở hướng nào? Vì sao có mưa? Quan sát chiếc bóng ngộ nghĩnh.</t>
  </si>
  <si>
    <t>HĐG/HĐC:
- Bé vui học kid smart</t>
  </si>
  <si>
    <t>Chữ số, số lượng và số thứ tự trong phạm vi 5</t>
  </si>
  <si>
    <t>Nghe hiểu nội dung truyện kể, truyện đọc chủ đề "Giao thông"</t>
  </si>
  <si>
    <t>https://www.youtube.com/watch?v=NZSb-5EMSH4</t>
  </si>
  <si>
    <t>Nghe các bài hát, bài thơ, ca dao, đồng dao, tục ngữ, câu đố, hò, vè chủ đề "Giao thông"</t>
  </si>
  <si>
    <t>https://www.youtube.com/watch?v=efkHfxd8qxU</t>
  </si>
  <si>
    <t>HĐNT:
- Tiệm Spa
- Tiệm Nail
- Cửa hàng may đo</t>
  </si>
  <si>
    <t>SHHN: Trẻ nhớ lại sự việc nào đó và kể lại bằng ngôn ngữ của trẻ theo trình tự.</t>
  </si>
  <si>
    <t>Đọc bài thơ, ca dao đồng dao chủ đề "Phương tiện giao thông"</t>
  </si>
  <si>
    <t>Tập đóng kịch theo nội dung chuyện chủ đề "Phương tiện giao thông"</t>
  </si>
  <si>
    <t>ĐTT/SHHN:
- Nhắc nhở trẻ điều chỉnh giọng nói phù hợp với hoàn cảnh.</t>
  </si>
  <si>
    <t>Chủ động và độc lập trong một số hoạt động chủ đề Giao thông</t>
  </si>
  <si>
    <t>HĐC/SHHN:
- Hướng dẫn và cho trẻ thực hành đội mũ bảo hiểm</t>
  </si>
  <si>
    <t>HĐC/SHHN:
- Hướng dẫn và cho trẻ thực hành: Lên/xuống xe máy an toàn</t>
  </si>
  <si>
    <t>Thực hiện một số quy định ở lớp và gia đình: Dọn dẹp và sắp xếp đồ dùng, sau khi chơi cất đồ chơi vào nơi quy định, giờ ngủ không làm ồn, vâng lời ông bà, bố mẹ, đi bên phải lề đường.</t>
  </si>
  <si>
    <t>ĐTT/HĐC:
- Trò chuyện về luật lệ giao thông, đi bộ phải đi bên phải lề đường.</t>
  </si>
  <si>
    <t>ĐTT/HĐC:
-  Xem tình huống và nhận xét, bày tỏ thái độ với hành vi đúng - sai tốt xấu với môi trường</t>
  </si>
  <si>
    <t>HĐNT:
- Quan sát sự lớn lên của cây, bảo vệ và chăm sóc cây: nhặt lá rụng, nhổ cỏ, bắt sâu, tưới nước cho cây.</t>
  </si>
  <si>
    <t>Nghe bài hát, bản nhạc; thơ, đồng dao, ca dao, tục ngữ; kể chuyện phù hợp với chủ đề "PTGT"</t>
  </si>
  <si>
    <t>https://www.youtube.com/watch?v=99P1n_3rMh4</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</si>
  <si>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</si>
  <si>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 PTGT"</t>
  </si>
  <si>
    <t>https://www.youtube.com/watch?v=ZZZmaXCRCP8</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</si>
  <si>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</si>
  <si>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"PTGT"</t>
  </si>
  <si>
    <t>Phối hợp các nguyên vật liệu tạo hình, vật liệu trong thiên nhiên, nguyên vật liệu phế thải... để tạo ra các sản phẩm theo chủ đề "PTGT"</t>
  </si>
  <si>
    <t>Vẽ phối hợp các nét thẳng, xiên ngang, cong tròn tạo thành bức tranh có màu sắc và bố cục theo chủ đề "PTGT"</t>
  </si>
  <si>
    <t>HĐH/HĐG:
- Vẽ ô tô
- Vẽ biển báo
- Vẽ mũ bảo hiểm
- Vẽ xe máy
- Vẽ tàu thủy</t>
  </si>
  <si>
    <t>https://www.youtube.com/watch?v=Zd6lkLV9jg8</t>
  </si>
  <si>
    <t xml:space="preserve"> Xé, cắt theo đường thẳng, đường cong… và dán thành sản phẩm có màu sắc, bố cục theo chủ đề "PTGT"</t>
  </si>
  <si>
    <t>HĐH/HĐG:
- Xé dán ô tô
- Xé dán biển báo
- Xé dán mũ bảo hiểm
- Xé dán xe máy
- Xé dán tàu thủy</t>
  </si>
  <si>
    <t>https://www.youtube.com/watch?v=6fomjPCkVfk</t>
  </si>
  <si>
    <t>Làm lõm, dỗ bẹt, bẻ loe, vuốt nhọn, uốn cong đất nặn để nặn thành sản phẩm có nhiều chi tiết theo chủ đề "PTGT"</t>
  </si>
  <si>
    <t>HĐH/HĐG:
- Nặn ô tô
- Nặn biển báo
- Nặn mũ bảo hiểm
- Nặn xe máy
- Nặn mũ bảo hiểm
- Nặn máy bay
- Nặn tàu thủy</t>
  </si>
  <si>
    <t>Phối hợp các kĩ năng xếp hình để tạo thành các sản phẩm có kiểu dáng, màu sắc khác nhau theo chủ đề "PTGT"</t>
  </si>
  <si>
    <t>https://www.youtube.com/watch?v=qhuQs0ZhnMI</t>
  </si>
  <si>
    <t>Làm đồ chơi chủ đề "PT Giao thông"</t>
  </si>
  <si>
    <t xml:space="preserve">HĐG/HĐC: Trò chuyện, quan sát, nhận xét sản phẩm và đặt tên cho sản phẩm đó </t>
  </si>
  <si>
    <t>4. Một số hiện tượng tự nhiên</t>
  </si>
  <si>
    <t>HĐH/HĐG: 
- Chiếc ô tô tương lai (EDP)
- Làm ô tô mở cửa được (EDP)</t>
  </si>
  <si>
    <t>Mục tiêu chủ đề</t>
  </si>
  <si>
    <t>Phạm vi thực hiện</t>
  </si>
  <si>
    <t>Địa điểm tổ chức</t>
  </si>
  <si>
    <t>Ghi chú về sự điều chỉnh trong CĐ (nếu có)</t>
  </si>
  <si>
    <t>N1: PTGT đường bộ</t>
  </si>
  <si>
    <t>N2: PTGT đường thủy</t>
  </si>
  <si>
    <t>N3: PTGT đường sắt</t>
  </si>
  <si>
    <t>N4: Luật lệ giao thông</t>
  </si>
  <si>
    <t>TDS</t>
  </si>
  <si>
    <t>HĐH</t>
  </si>
  <si>
    <t>HĐNT</t>
  </si>
  <si>
    <t>HĐG</t>
  </si>
  <si>
    <t>HĐC</t>
  </si>
  <si>
    <t>VS-AN</t>
  </si>
  <si>
    <t>SHHN</t>
  </si>
  <si>
    <t>HĐG+HĐC</t>
  </si>
  <si>
    <t>HĐG:
- Bé nối đúng số lượng
- Bé thêm bớt cho đủ số lượng là 5
- Bé gắn đúng số lượng.
- Bé chọn cho đủ
- Khoanh nhóm có số lượng 5</t>
  </si>
  <si>
    <t>ĐTT</t>
  </si>
  <si>
    <t>Bài thơ: Bé và mẹ</t>
  </si>
  <si>
    <t>HĐH+HĐC</t>
  </si>
  <si>
    <t>HĐC: Bài thơ: 
- Ô tô xe  buýt
- Xe chữa cháy</t>
  </si>
  <si>
    <t>HĐC: Bài thơ: 
- Mũ bảo hiểm đáng yêu
- Tàu thuỷ bé nhỏ</t>
  </si>
  <si>
    <t>HĐC: Bài thơ: 
- Giúp bà
- Cô dạy con</t>
  </si>
  <si>
    <t>HĐC: Bài thơ: 
- Ước mơ của  tí</t>
  </si>
  <si>
    <t>HĐC: Kể chuyện: 
- Kiến con đi ô tô
- Một phen sợ hãi</t>
  </si>
  <si>
    <t>HĐC: Kể chuyện: 
- Xe lu và xe ca</t>
  </si>
  <si>
    <t>HĐC: Kể chuyện: 
- Mũ bảo hiểm bị lạc
- Cuộc thi mũ bảo hiểm đẹp nhất</t>
  </si>
  <si>
    <t>HĐC: Kể chuyện: 
- Tàu thuỷ và cơn sóng lớn.</t>
  </si>
  <si>
    <t>Bài thơ: Thuyền giấy</t>
  </si>
  <si>
    <t>HĐH: Kể chuyện: 
- Qua đường</t>
  </si>
  <si>
    <t>HĐH:
Dạy trẻ kỹ năng thoát hiểm khi bị bỏ quên trên xe ô tô</t>
  </si>
  <si>
    <t>HĐH:
Dạy trẻ kĩ năng đội mũ bảo hiểm</t>
  </si>
  <si>
    <t>Bài hát:
- Đi xe đạp</t>
  </si>
  <si>
    <t>Bài hát:
- Em đi chơi thuyền</t>
  </si>
  <si>
    <t>Bài hát:
- Bạn ơi biết không</t>
  </si>
  <si>
    <t>HĐH: VTTTTC bài: Em đi qua ngã tư đường phố</t>
  </si>
  <si>
    <t>HĐH:
- Làm bè nổi (EDP)</t>
  </si>
  <si>
    <t>HĐH:
- Làm ô tô (EDP)</t>
  </si>
  <si>
    <t xml:space="preserve">HĐH:
- Vẽ tàu hỏa
</t>
  </si>
  <si>
    <t>HĐH:
- Khám phã mũ bảo hiểm (5E)</t>
  </si>
  <si>
    <t xml:space="preserve"> HĐH/HĐC
- Khám phá xe máy 
- Khám phá tàu thủy</t>
  </si>
  <si>
    <t>HĐH/HĐG: 
- Đo độ dài các vật bằng 1 đơn vị đo (5E)</t>
  </si>
  <si>
    <t>HĐG:
- Cửa hàng tạp hóa
- Cửa hàng bán các loại PTGT 
- Cửa hàng bảo dưỡng xe máy, ô tô
- Bé chơi nấu ăn.</t>
  </si>
  <si>
    <t>HĐG/HĐC: Chắp ghép hình vuông, HCN, hình tròn để tạo thành ô tô</t>
  </si>
  <si>
    <t>HĐG:
- Bắt chước  hành động của các nhân vật trong tranh truyện: Một phen sợ hãi</t>
  </si>
  <si>
    <t>HĐG:
- Đóng vai các nhân vật trong chuyện: Xe lu và xe ca; Qua đường.</t>
  </si>
  <si>
    <t>HĐG:
- Dạy  trẻ kể lại truyện 
-TC: Bé tập kể lại truyện: Kiến con đi ô tô.</t>
  </si>
  <si>
    <t>HĐH: Bật chụm tách chân liên tục qua 5 ô</t>
  </si>
  <si>
    <t xml:space="preserve"> HĐNT:
- Chăm sóc cây, tưới cây.Trò chuyện về tầm quan trọng của nước đối với cây cối, con người và con vật.
- Thí nghiệm vật chìm vật nổi.
- Thí nghiệm chất tan, chất không tan trong nước.</t>
  </si>
  <si>
    <t>HĐC: Xem video hướng dẫn làm sinh tố, hoa quả dầm.</t>
  </si>
  <si>
    <t>HĐG/HĐC:
- Gạch bỏ đối tượng không cùng loại.
- Phân loại một số đồ dùng, đồ chơi về màu sắc, kích thước.</t>
  </si>
  <si>
    <t>SHHN+HĐC</t>
  </si>
  <si>
    <t>VS-AN+HĐC</t>
  </si>
  <si>
    <t xml:space="preserve">HĐG/HĐC
- Xếp hình ô tô
- Xếp hình xe máy
- Xếp hình tàu thủy
</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</si>
  <si>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</si>
  <si>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</si>
  <si>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</si>
  <si>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</si>
  <si>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</si>
  <si>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</si>
  <si>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</si>
  <si>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</si>
  <si>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</si>
  <si>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</si>
  <si>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</si>
  <si>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</si>
  <si>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</si>
  <si>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</si>
  <si>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</si>
  <si>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</si>
  <si>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</si>
  <si>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</si>
  <si>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</si>
  <si>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</si>
  <si>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</si>
  <si>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</si>
  <si>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</si>
  <si>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</si>
  <si>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</si>
  <si>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Bùi Thị Mến</t>
  </si>
  <si>
    <t>Lưu Thị Thắm</t>
  </si>
  <si>
    <r>
      <t xml:space="preserve">Đặc điểm, công dụng của một số PTGT, </t>
    </r>
    <r>
      <rPr>
        <b/>
        <sz val="12"/>
        <rFont val="Times New Roman"/>
        <family val="1"/>
      </rPr>
      <t>biển báo GT</t>
    </r>
    <r>
      <rPr>
        <sz val="12"/>
        <rFont val="Times New Roman"/>
        <family val="1"/>
      </rPr>
      <t xml:space="preserve"> và phân loại theo 1-2 dấu hiệu (ô tô, xe máy, mũ bảo hiểm, tàu thủy)</t>
    </r>
  </si>
  <si>
    <r>
      <rPr>
        <b/>
        <sz val="12"/>
        <rFont val="Times New Roman"/>
        <family val="1"/>
      </rPr>
      <t>Chia sẻ, nhận xét, đánh giá</t>
    </r>
    <r>
      <rPr>
        <sz val="12"/>
        <rFont val="Times New Roman"/>
        <family val="1"/>
      </rPr>
      <t xml:space="preserve"> và đặt tên cho sản phẩm tạo hình của mình, của bạn.</t>
    </r>
  </si>
  <si>
    <t>Lê Thị Quý</t>
  </si>
  <si>
    <t>KẾ HOẠCH CHĂM SÓC GIÁO DỤC TRẺ CHỦ ĐỀ GIAO THÔNG</t>
  </si>
  <si>
    <t>Thời gian thực hiện 4 tuần (Từ ngày 09/03-04/04/2026)</t>
  </si>
  <si>
    <t>HĐG:
- Xây ngã tư đường phố
- Xây dựng bãi đỗ xe, ga ra ô tô.
- Xây dựng bến cảng
 - Xếp tàu thuỷ bằng các hình học, lắp ghép nhà bán vé tàu.</t>
  </si>
  <si>
    <t>HĐNT: Gấp máy bay, thuyền,…</t>
  </si>
  <si>
    <t>Lớp</t>
  </si>
  <si>
    <t>Sân chơi</t>
  </si>
  <si>
    <t>Lớp học</t>
  </si>
  <si>
    <t>San chơi</t>
  </si>
  <si>
    <t>II. LĨNH VỰC GIÁO DỤC PT NHẬN THỨC</t>
  </si>
  <si>
    <t>IV. LĨNH VỰC TÌNH CẢM - KNXH</t>
  </si>
  <si>
    <t>ĐTT/HN:
-  Bài học sang đường
- Ai đúng , ai sai
- Lời cô dạy 
- Bé tìm chỗ chơi
- Màu mắt ai..
- Bé thích xe ô tô
- Nhớ lời cô dặn
- An toàn giao thông
- Đèn xanh đèn đỏ</t>
  </si>
  <si>
    <t>HĐH:
- Khám phá một số biển báo giao thông</t>
  </si>
  <si>
    <t>HĐH:
Bài vè: Vè giao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</si>
</sst>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sz val="10"/>
      <name val="Times New Roman"/>
      <family val="1"/>
    </font>
    <font>
      <b/>
      <sz val="10"/>
      <name val="Times New Roman"/>
      <family val="1"/>
    </font>
    <font>
      <u/>
      <sz val="12"/>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8" fillId="0" borderId="0" applyNumberFormat="0" applyFill="0" applyBorder="0" applyAlignment="0" applyProtection="0"/>
  </cellStyleXfs>
  <cellXfs count="92">
    <xf numFmtId="0" fontId="0" fillId="0" borderId="0" xfId="0"/>
    <xf numFmtId="49" fontId="10"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49" fontId="13" fillId="2" borderId="3" xfId="0" applyNumberFormat="1" applyFont="1" applyFill="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0" fontId="13" fillId="2" borderId="3" xfId="0" applyFont="1" applyFill="1" applyBorder="1" applyAlignment="1">
      <alignment vertical="center" wrapText="1"/>
    </xf>
    <xf numFmtId="0" fontId="13" fillId="2" borderId="3" xfId="6"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1" fontId="10" fillId="2" borderId="0" xfId="0" applyNumberFormat="1" applyFont="1" applyFill="1" applyAlignment="1">
      <alignment horizontal="center" vertical="center" wrapText="1"/>
    </xf>
    <xf numFmtId="1" fontId="13"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1" fontId="13"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3" xfId="0" applyFont="1" applyBorder="1" applyAlignment="1">
      <alignment horizont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xf numFmtId="0" fontId="19" fillId="0" borderId="0" xfId="0" applyFont="1" applyAlignment="1">
      <alignment horizontal="center"/>
    </xf>
    <xf numFmtId="0" fontId="10" fillId="2" borderId="0" xfId="0" applyFont="1" applyFill="1" applyAlignment="1">
      <alignment horizontal="left" vertical="center" wrapText="1"/>
    </xf>
    <xf numFmtId="0" fontId="19" fillId="2" borderId="0" xfId="0" applyFont="1" applyFill="1" applyAlignment="1">
      <alignment horizontal="center" vertical="center" wrapText="1"/>
    </xf>
    <xf numFmtId="0" fontId="19" fillId="2" borderId="0" xfId="0" applyFont="1" applyFill="1" applyAlignment="1">
      <alignment vertical="center" wrapText="1"/>
    </xf>
    <xf numFmtId="0" fontId="19" fillId="2" borderId="0" xfId="0" applyFont="1" applyFill="1" applyAlignment="1">
      <alignment horizontal="left" vertical="center" wrapText="1"/>
    </xf>
    <xf numFmtId="0" fontId="13" fillId="2" borderId="0" xfId="0" applyFont="1" applyFill="1" applyAlignment="1">
      <alignment vertical="center" wrapText="1"/>
    </xf>
    <xf numFmtId="49" fontId="21" fillId="2" borderId="3" xfId="30" applyNumberFormat="1" applyFont="1" applyFill="1" applyBorder="1" applyAlignment="1" applyProtection="1">
      <alignment horizontal="left" vertical="center" wrapText="1"/>
    </xf>
    <xf numFmtId="49" fontId="22"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21" fillId="2" borderId="3" xfId="30" applyFont="1" applyFill="1" applyBorder="1" applyAlignment="1">
      <alignment horizontal="left" vertical="center" wrapText="1"/>
    </xf>
    <xf numFmtId="49" fontId="21" fillId="2" borderId="3" xfId="30" applyNumberFormat="1" applyFont="1" applyFill="1" applyBorder="1" applyAlignment="1">
      <alignment horizontal="left" vertical="center" wrapText="1"/>
    </xf>
    <xf numFmtId="49" fontId="13"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0" fontId="20" fillId="0" borderId="0" xfId="0" applyFont="1" applyBorder="1" applyAlignment="1"/>
    <xf numFmtId="1" fontId="13" fillId="2" borderId="0" xfId="0" applyNumberFormat="1" applyFont="1" applyFill="1" applyAlignment="1">
      <alignment vertical="center" wrapText="1"/>
    </xf>
    <xf numFmtId="0" fontId="17" fillId="0" borderId="0" xfId="0" applyFont="1" applyAlignment="1">
      <alignment vertical="center"/>
    </xf>
    <xf numFmtId="0" fontId="17" fillId="0" borderId="0" xfId="0" applyFont="1" applyBorder="1" applyAlignment="1">
      <alignment vertical="center"/>
    </xf>
    <xf numFmtId="49" fontId="10" fillId="2" borderId="3" xfId="30" applyNumberFormat="1" applyFont="1" applyFill="1" applyBorder="1" applyAlignment="1" applyProtection="1">
      <alignment horizontal="center" vertical="center" wrapText="1"/>
    </xf>
    <xf numFmtId="0" fontId="22" fillId="2" borderId="3" xfId="0" applyFont="1" applyFill="1" applyBorder="1" applyAlignment="1">
      <alignment horizontal="left" vertical="center" wrapText="1"/>
    </xf>
    <xf numFmtId="1" fontId="23" fillId="2" borderId="3" xfId="0" applyNumberFormat="1" applyFont="1" applyFill="1" applyBorder="1" applyAlignment="1">
      <alignment horizontal="left" vertical="center" wrapText="1"/>
    </xf>
    <xf numFmtId="0" fontId="10" fillId="0" borderId="3" xfId="0" applyFont="1" applyBorder="1" applyAlignment="1">
      <alignment horizontal="left" vertical="top" wrapText="1"/>
    </xf>
    <xf numFmtId="1" fontId="10" fillId="2" borderId="3" xfId="0" applyNumberFormat="1" applyFont="1" applyFill="1" applyBorder="1" applyAlignment="1">
      <alignment horizontal="left" vertical="center" wrapText="1"/>
    </xf>
    <xf numFmtId="0" fontId="17" fillId="0" borderId="0" xfId="0" applyFont="1" applyAlignment="1">
      <alignment horizontal="center" vertical="center"/>
    </xf>
    <xf numFmtId="0" fontId="17" fillId="0" borderId="0" xfId="0" applyFont="1" applyBorder="1" applyAlignment="1">
      <alignment horizontal="center" vertical="center"/>
    </xf>
    <xf numFmtId="0" fontId="20" fillId="0" borderId="0" xfId="0" applyFont="1" applyAlignment="1">
      <alignment horizontal="center"/>
    </xf>
    <xf numFmtId="0" fontId="20" fillId="0" borderId="4" xfId="0" applyFont="1" applyBorder="1" applyAlignment="1">
      <alignment horizontal="center"/>
    </xf>
    <xf numFmtId="1" fontId="13" fillId="2" borderId="0" xfId="0" applyNumberFormat="1" applyFont="1" applyFill="1" applyAlignment="1">
      <alignment horizontal="center" vertical="center" wrapText="1"/>
    </xf>
    <xf numFmtId="0" fontId="15" fillId="2" borderId="3" xfId="0" applyFont="1" applyFill="1" applyBorder="1" applyAlignment="1" applyProtection="1">
      <alignment horizontal="center" vertical="center"/>
      <protection locked="0"/>
    </xf>
    <xf numFmtId="0" fontId="20" fillId="0" borderId="0" xfId="0" applyFont="1" applyBorder="1" applyAlignment="1">
      <alignment horizontal="center" vertical="center"/>
    </xf>
    <xf numFmtId="0" fontId="10" fillId="2" borderId="3"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3" fillId="2" borderId="3" xfId="0" applyNumberFormat="1" applyFont="1" applyFill="1" applyBorder="1" applyAlignment="1">
      <alignment horizontal="left"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top" wrapText="1"/>
    </xf>
    <xf numFmtId="0" fontId="13"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top" wrapText="1"/>
      <protection locked="0"/>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49" fontId="10" fillId="2" borderId="7" xfId="0" applyNumberFormat="1" applyFont="1" applyFill="1" applyBorder="1" applyAlignment="1">
      <alignment horizontal="left" vertical="center" wrapText="1"/>
    </xf>
    <xf numFmtId="49" fontId="10" fillId="2" borderId="8" xfId="0" applyNumberFormat="1" applyFont="1" applyFill="1" applyBorder="1" applyAlignment="1">
      <alignment horizontal="left" vertical="center" wrapText="1"/>
    </xf>
    <xf numFmtId="1" fontId="13" fillId="2" borderId="3" xfId="0" applyNumberFormat="1" applyFont="1" applyFill="1" applyBorder="1" applyAlignment="1">
      <alignment horizontal="center" vertical="center" wrapText="1"/>
    </xf>
    <xf numFmtId="49" fontId="13" fillId="2" borderId="5"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6" xfId="0" applyNumberFormat="1"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dministrator/admin/Desktop/video%20ph&#242;ng%20tr&#225;nh%20TNTT/SC%20chay%20mau%20mui.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46"/>
  <sheetViews>
    <sheetView tabSelected="1" topLeftCell="B1" zoomScale="68" zoomScaleNormal="68" workbookViewId="0">
      <pane ySplit="5" topLeftCell="A122" activePane="bottomLeft" state="frozen"/>
      <selection pane="bottomLeft" activeCell="H90" sqref="H90"/>
    </sheetView>
  </sheetViews>
  <sheetFormatPr defaultRowHeight="15.75"/>
  <cols>
    <col min="1" max="1" width="5.5703125" style="5" hidden="1" customWidth="1"/>
    <col min="2" max="2" width="4.85546875" style="5" customWidth="1"/>
    <col min="3" max="3" width="18.140625" style="35" customWidth="1"/>
    <col min="4" max="4" width="7.140625" style="5" customWidth="1"/>
    <col min="5" max="5" width="7" style="5" customWidth="1"/>
    <col min="6" max="6" width="15.42578125" style="4" customWidth="1"/>
    <col min="7" max="7" width="15.42578125" style="35" customWidth="1"/>
    <col min="8" max="8" width="11.140625" style="5" customWidth="1"/>
    <col min="9" max="10" width="9.28515625" style="5" customWidth="1"/>
    <col min="11" max="14" width="7" style="15" customWidth="1"/>
    <col min="15" max="15" width="13.140625" style="5" customWidth="1"/>
    <col min="16" max="16" width="9.85546875" style="5" customWidth="1"/>
    <col min="17" max="151" width="9.140625" style="5"/>
    <col min="152" max="152" width="20.140625" style="5" customWidth="1"/>
    <col min="153" max="153" width="4.28515625" style="5" customWidth="1"/>
    <col min="154" max="154" width="39" style="5" customWidth="1"/>
    <col min="155" max="155" width="53.5703125" style="5" customWidth="1"/>
    <col min="156" max="159" width="7.7109375" style="5" customWidth="1"/>
    <col min="160" max="160" width="10" style="5" customWidth="1"/>
    <col min="161" max="162" width="9.28515625" style="5" customWidth="1"/>
    <col min="163" max="163" width="8" style="5" customWidth="1"/>
    <col min="164" max="407" width="9.140625" style="5"/>
    <col min="408" max="408" width="20.140625" style="5" customWidth="1"/>
    <col min="409" max="409" width="4.28515625" style="5" customWidth="1"/>
    <col min="410" max="410" width="39" style="5" customWidth="1"/>
    <col min="411" max="411" width="53.5703125" style="5" customWidth="1"/>
    <col min="412" max="415" width="7.7109375" style="5" customWidth="1"/>
    <col min="416" max="416" width="10" style="5" customWidth="1"/>
    <col min="417" max="418" width="9.28515625" style="5" customWidth="1"/>
    <col min="419" max="419" width="8" style="5" customWidth="1"/>
    <col min="420" max="663" width="9.140625" style="5"/>
    <col min="664" max="664" width="20.140625" style="5" customWidth="1"/>
    <col min="665" max="665" width="4.28515625" style="5" customWidth="1"/>
    <col min="666" max="666" width="39" style="5" customWidth="1"/>
    <col min="667" max="667" width="53.5703125" style="5" customWidth="1"/>
    <col min="668" max="671" width="7.7109375" style="5" customWidth="1"/>
    <col min="672" max="672" width="10" style="5" customWidth="1"/>
    <col min="673" max="674" width="9.28515625" style="5" customWidth="1"/>
    <col min="675" max="675" width="8" style="5" customWidth="1"/>
    <col min="676" max="919" width="9.140625" style="5"/>
    <col min="920" max="920" width="20.140625" style="5" customWidth="1"/>
    <col min="921" max="921" width="4.28515625" style="5" customWidth="1"/>
    <col min="922" max="922" width="39" style="5" customWidth="1"/>
    <col min="923" max="923" width="53.5703125" style="5" customWidth="1"/>
    <col min="924" max="927" width="7.7109375" style="5" customWidth="1"/>
    <col min="928" max="928" width="10" style="5" customWidth="1"/>
    <col min="929" max="930" width="9.28515625" style="5" customWidth="1"/>
    <col min="931" max="931" width="8" style="5" customWidth="1"/>
    <col min="932" max="1175" width="9.140625" style="5"/>
    <col min="1176" max="1176" width="20.140625" style="5" customWidth="1"/>
    <col min="1177" max="1177" width="4.28515625" style="5" customWidth="1"/>
    <col min="1178" max="1178" width="39" style="5" customWidth="1"/>
    <col min="1179" max="1179" width="53.5703125" style="5" customWidth="1"/>
    <col min="1180" max="1183" width="7.7109375" style="5" customWidth="1"/>
    <col min="1184" max="1184" width="10" style="5" customWidth="1"/>
    <col min="1185" max="1186" width="9.28515625" style="5" customWidth="1"/>
    <col min="1187" max="1187" width="8" style="5" customWidth="1"/>
    <col min="1188" max="1431" width="9.140625" style="5"/>
    <col min="1432" max="1432" width="20.140625" style="5" customWidth="1"/>
    <col min="1433" max="1433" width="4.28515625" style="5" customWidth="1"/>
    <col min="1434" max="1434" width="39" style="5" customWidth="1"/>
    <col min="1435" max="1435" width="53.5703125" style="5" customWidth="1"/>
    <col min="1436" max="1439" width="7.7109375" style="5" customWidth="1"/>
    <col min="1440" max="1440" width="10" style="5" customWidth="1"/>
    <col min="1441" max="1442" width="9.28515625" style="5" customWidth="1"/>
    <col min="1443" max="1443" width="8" style="5" customWidth="1"/>
    <col min="1444" max="1687" width="9.140625" style="5"/>
    <col min="1688" max="1688" width="20.140625" style="5" customWidth="1"/>
    <col min="1689" max="1689" width="4.28515625" style="5" customWidth="1"/>
    <col min="1690" max="1690" width="39" style="5" customWidth="1"/>
    <col min="1691" max="1691" width="53.5703125" style="5" customWidth="1"/>
    <col min="1692" max="1695" width="7.7109375" style="5" customWidth="1"/>
    <col min="1696" max="1696" width="10" style="5" customWidth="1"/>
    <col min="1697" max="1698" width="9.28515625" style="5" customWidth="1"/>
    <col min="1699" max="1699" width="8" style="5" customWidth="1"/>
    <col min="1700" max="1943" width="9.140625" style="5"/>
    <col min="1944" max="1944" width="20.140625" style="5" customWidth="1"/>
    <col min="1945" max="1945" width="4.28515625" style="5" customWidth="1"/>
    <col min="1946" max="1946" width="39" style="5" customWidth="1"/>
    <col min="1947" max="1947" width="53.5703125" style="5" customWidth="1"/>
    <col min="1948" max="1951" width="7.7109375" style="5" customWidth="1"/>
    <col min="1952" max="1952" width="10" style="5" customWidth="1"/>
    <col min="1953" max="1954" width="9.28515625" style="5" customWidth="1"/>
    <col min="1955" max="1955" width="8" style="5" customWidth="1"/>
    <col min="1956" max="2199" width="9.140625" style="5"/>
    <col min="2200" max="2200" width="20.140625" style="5" customWidth="1"/>
    <col min="2201" max="2201" width="4.28515625" style="5" customWidth="1"/>
    <col min="2202" max="2202" width="39" style="5" customWidth="1"/>
    <col min="2203" max="2203" width="53.5703125" style="5" customWidth="1"/>
    <col min="2204" max="2207" width="7.7109375" style="5" customWidth="1"/>
    <col min="2208" max="2208" width="10" style="5" customWidth="1"/>
    <col min="2209" max="2210" width="9.28515625" style="5" customWidth="1"/>
    <col min="2211" max="2211" width="8" style="5" customWidth="1"/>
    <col min="2212" max="2455" width="9.140625" style="5"/>
    <col min="2456" max="2456" width="20.140625" style="5" customWidth="1"/>
    <col min="2457" max="2457" width="4.28515625" style="5" customWidth="1"/>
    <col min="2458" max="2458" width="39" style="5" customWidth="1"/>
    <col min="2459" max="2459" width="53.5703125" style="5" customWidth="1"/>
    <col min="2460" max="2463" width="7.7109375" style="5" customWidth="1"/>
    <col min="2464" max="2464" width="10" style="5" customWidth="1"/>
    <col min="2465" max="2466" width="9.28515625" style="5" customWidth="1"/>
    <col min="2467" max="2467" width="8" style="5" customWidth="1"/>
    <col min="2468" max="2711" width="9.140625" style="5"/>
    <col min="2712" max="2712" width="20.140625" style="5" customWidth="1"/>
    <col min="2713" max="2713" width="4.28515625" style="5" customWidth="1"/>
    <col min="2714" max="2714" width="39" style="5" customWidth="1"/>
    <col min="2715" max="2715" width="53.5703125" style="5" customWidth="1"/>
    <col min="2716" max="2719" width="7.7109375" style="5" customWidth="1"/>
    <col min="2720" max="2720" width="10" style="5" customWidth="1"/>
    <col min="2721" max="2722" width="9.28515625" style="5" customWidth="1"/>
    <col min="2723" max="2723" width="8" style="5" customWidth="1"/>
    <col min="2724" max="2967" width="9.140625" style="5"/>
    <col min="2968" max="2968" width="20.140625" style="5" customWidth="1"/>
    <col min="2969" max="2969" width="4.28515625" style="5" customWidth="1"/>
    <col min="2970" max="2970" width="39" style="5" customWidth="1"/>
    <col min="2971" max="2971" width="53.5703125" style="5" customWidth="1"/>
    <col min="2972" max="2975" width="7.7109375" style="5" customWidth="1"/>
    <col min="2976" max="2976" width="10" style="5" customWidth="1"/>
    <col min="2977" max="2978" width="9.28515625" style="5" customWidth="1"/>
    <col min="2979" max="2979" width="8" style="5" customWidth="1"/>
    <col min="2980" max="3223" width="9.140625" style="5"/>
    <col min="3224" max="3224" width="20.140625" style="5" customWidth="1"/>
    <col min="3225" max="3225" width="4.28515625" style="5" customWidth="1"/>
    <col min="3226" max="3226" width="39" style="5" customWidth="1"/>
    <col min="3227" max="3227" width="53.5703125" style="5" customWidth="1"/>
    <col min="3228" max="3231" width="7.7109375" style="5" customWidth="1"/>
    <col min="3232" max="3232" width="10" style="5" customWidth="1"/>
    <col min="3233" max="3234" width="9.28515625" style="5" customWidth="1"/>
    <col min="3235" max="3235" width="8" style="5" customWidth="1"/>
    <col min="3236" max="3479" width="9.140625" style="5"/>
    <col min="3480" max="3480" width="20.140625" style="5" customWidth="1"/>
    <col min="3481" max="3481" width="4.28515625" style="5" customWidth="1"/>
    <col min="3482" max="3482" width="39" style="5" customWidth="1"/>
    <col min="3483" max="3483" width="53.5703125" style="5" customWidth="1"/>
    <col min="3484" max="3487" width="7.7109375" style="5" customWidth="1"/>
    <col min="3488" max="3488" width="10" style="5" customWidth="1"/>
    <col min="3489" max="3490" width="9.28515625" style="5" customWidth="1"/>
    <col min="3491" max="3491" width="8" style="5" customWidth="1"/>
    <col min="3492" max="3735" width="9.140625" style="5"/>
    <col min="3736" max="3736" width="20.140625" style="5" customWidth="1"/>
    <col min="3737" max="3737" width="4.28515625" style="5" customWidth="1"/>
    <col min="3738" max="3738" width="39" style="5" customWidth="1"/>
    <col min="3739" max="3739" width="53.5703125" style="5" customWidth="1"/>
    <col min="3740" max="3743" width="7.7109375" style="5" customWidth="1"/>
    <col min="3744" max="3744" width="10" style="5" customWidth="1"/>
    <col min="3745" max="3746" width="9.28515625" style="5" customWidth="1"/>
    <col min="3747" max="3747" width="8" style="5" customWidth="1"/>
    <col min="3748" max="3991" width="9.140625" style="5"/>
    <col min="3992" max="3992" width="20.140625" style="5" customWidth="1"/>
    <col min="3993" max="3993" width="4.28515625" style="5" customWidth="1"/>
    <col min="3994" max="3994" width="39" style="5" customWidth="1"/>
    <col min="3995" max="3995" width="53.5703125" style="5" customWidth="1"/>
    <col min="3996" max="3999" width="7.7109375" style="5" customWidth="1"/>
    <col min="4000" max="4000" width="10" style="5" customWidth="1"/>
    <col min="4001" max="4002" width="9.28515625" style="5" customWidth="1"/>
    <col min="4003" max="4003" width="8" style="5" customWidth="1"/>
    <col min="4004" max="4247" width="9.140625" style="5"/>
    <col min="4248" max="4248" width="20.140625" style="5" customWidth="1"/>
    <col min="4249" max="4249" width="4.28515625" style="5" customWidth="1"/>
    <col min="4250" max="4250" width="39" style="5" customWidth="1"/>
    <col min="4251" max="4251" width="53.5703125" style="5" customWidth="1"/>
    <col min="4252" max="4255" width="7.7109375" style="5" customWidth="1"/>
    <col min="4256" max="4256" width="10" style="5" customWidth="1"/>
    <col min="4257" max="4258" width="9.28515625" style="5" customWidth="1"/>
    <col min="4259" max="4259" width="8" style="5" customWidth="1"/>
    <col min="4260" max="4503" width="9.140625" style="5"/>
    <col min="4504" max="4504" width="20.140625" style="5" customWidth="1"/>
    <col min="4505" max="4505" width="4.28515625" style="5" customWidth="1"/>
    <col min="4506" max="4506" width="39" style="5" customWidth="1"/>
    <col min="4507" max="4507" width="53.5703125" style="5" customWidth="1"/>
    <col min="4508" max="4511" width="7.7109375" style="5" customWidth="1"/>
    <col min="4512" max="4512" width="10" style="5" customWidth="1"/>
    <col min="4513" max="4514" width="9.28515625" style="5" customWidth="1"/>
    <col min="4515" max="4515" width="8" style="5" customWidth="1"/>
    <col min="4516" max="4759" width="9.140625" style="5"/>
    <col min="4760" max="4760" width="20.140625" style="5" customWidth="1"/>
    <col min="4761" max="4761" width="4.28515625" style="5" customWidth="1"/>
    <col min="4762" max="4762" width="39" style="5" customWidth="1"/>
    <col min="4763" max="4763" width="53.5703125" style="5" customWidth="1"/>
    <col min="4764" max="4767" width="7.7109375" style="5" customWidth="1"/>
    <col min="4768" max="4768" width="10" style="5" customWidth="1"/>
    <col min="4769" max="4770" width="9.28515625" style="5" customWidth="1"/>
    <col min="4771" max="4771" width="8" style="5" customWidth="1"/>
    <col min="4772" max="5015" width="9.140625" style="5"/>
    <col min="5016" max="5016" width="20.140625" style="5" customWidth="1"/>
    <col min="5017" max="5017" width="4.28515625" style="5" customWidth="1"/>
    <col min="5018" max="5018" width="39" style="5" customWidth="1"/>
    <col min="5019" max="5019" width="53.5703125" style="5" customWidth="1"/>
    <col min="5020" max="5023" width="7.7109375" style="5" customWidth="1"/>
    <col min="5024" max="5024" width="10" style="5" customWidth="1"/>
    <col min="5025" max="5026" width="9.28515625" style="5" customWidth="1"/>
    <col min="5027" max="5027" width="8" style="5" customWidth="1"/>
    <col min="5028" max="5271" width="9.140625" style="5"/>
    <col min="5272" max="5272" width="20.140625" style="5" customWidth="1"/>
    <col min="5273" max="5273" width="4.28515625" style="5" customWidth="1"/>
    <col min="5274" max="5274" width="39" style="5" customWidth="1"/>
    <col min="5275" max="5275" width="53.5703125" style="5" customWidth="1"/>
    <col min="5276" max="5279" width="7.7109375" style="5" customWidth="1"/>
    <col min="5280" max="5280" width="10" style="5" customWidth="1"/>
    <col min="5281" max="5282" width="9.28515625" style="5" customWidth="1"/>
    <col min="5283" max="5283" width="8" style="5" customWidth="1"/>
    <col min="5284" max="5527" width="9.140625" style="5"/>
    <col min="5528" max="5528" width="20.140625" style="5" customWidth="1"/>
    <col min="5529" max="5529" width="4.28515625" style="5" customWidth="1"/>
    <col min="5530" max="5530" width="39" style="5" customWidth="1"/>
    <col min="5531" max="5531" width="53.5703125" style="5" customWidth="1"/>
    <col min="5532" max="5535" width="7.7109375" style="5" customWidth="1"/>
    <col min="5536" max="5536" width="10" style="5" customWidth="1"/>
    <col min="5537" max="5538" width="9.28515625" style="5" customWidth="1"/>
    <col min="5539" max="5539" width="8" style="5" customWidth="1"/>
    <col min="5540" max="5783" width="9.140625" style="5"/>
    <col min="5784" max="5784" width="20.140625" style="5" customWidth="1"/>
    <col min="5785" max="5785" width="4.28515625" style="5" customWidth="1"/>
    <col min="5786" max="5786" width="39" style="5" customWidth="1"/>
    <col min="5787" max="5787" width="53.5703125" style="5" customWidth="1"/>
    <col min="5788" max="5791" width="7.7109375" style="5" customWidth="1"/>
    <col min="5792" max="5792" width="10" style="5" customWidth="1"/>
    <col min="5793" max="5794" width="9.28515625" style="5" customWidth="1"/>
    <col min="5795" max="5795" width="8" style="5" customWidth="1"/>
    <col min="5796" max="6039" width="9.140625" style="5"/>
    <col min="6040" max="6040" width="20.140625" style="5" customWidth="1"/>
    <col min="6041" max="6041" width="4.28515625" style="5" customWidth="1"/>
    <col min="6042" max="6042" width="39" style="5" customWidth="1"/>
    <col min="6043" max="6043" width="53.5703125" style="5" customWidth="1"/>
    <col min="6044" max="6047" width="7.7109375" style="5" customWidth="1"/>
    <col min="6048" max="6048" width="10" style="5" customWidth="1"/>
    <col min="6049" max="6050" width="9.28515625" style="5" customWidth="1"/>
    <col min="6051" max="6051" width="8" style="5" customWidth="1"/>
    <col min="6052" max="6295" width="9.140625" style="5"/>
    <col min="6296" max="6296" width="20.140625" style="5" customWidth="1"/>
    <col min="6297" max="6297" width="4.28515625" style="5" customWidth="1"/>
    <col min="6298" max="6298" width="39" style="5" customWidth="1"/>
    <col min="6299" max="6299" width="53.5703125" style="5" customWidth="1"/>
    <col min="6300" max="6303" width="7.7109375" style="5" customWidth="1"/>
    <col min="6304" max="6304" width="10" style="5" customWidth="1"/>
    <col min="6305" max="6306" width="9.28515625" style="5" customWidth="1"/>
    <col min="6307" max="6307" width="8" style="5" customWidth="1"/>
    <col min="6308" max="6551" width="9.140625" style="5"/>
    <col min="6552" max="6552" width="20.140625" style="5" customWidth="1"/>
    <col min="6553" max="6553" width="4.28515625" style="5" customWidth="1"/>
    <col min="6554" max="6554" width="39" style="5" customWidth="1"/>
    <col min="6555" max="6555" width="53.5703125" style="5" customWidth="1"/>
    <col min="6556" max="6559" width="7.7109375" style="5" customWidth="1"/>
    <col min="6560" max="6560" width="10" style="5" customWidth="1"/>
    <col min="6561" max="6562" width="9.28515625" style="5" customWidth="1"/>
    <col min="6563" max="6563" width="8" style="5" customWidth="1"/>
    <col min="6564" max="6807" width="9.140625" style="5"/>
    <col min="6808" max="6808" width="20.140625" style="5" customWidth="1"/>
    <col min="6809" max="6809" width="4.28515625" style="5" customWidth="1"/>
    <col min="6810" max="6810" width="39" style="5" customWidth="1"/>
    <col min="6811" max="6811" width="53.5703125" style="5" customWidth="1"/>
    <col min="6812" max="6815" width="7.7109375" style="5" customWidth="1"/>
    <col min="6816" max="6816" width="10" style="5" customWidth="1"/>
    <col min="6817" max="6818" width="9.28515625" style="5" customWidth="1"/>
    <col min="6819" max="6819" width="8" style="5" customWidth="1"/>
    <col min="6820" max="7063" width="9.140625" style="5"/>
    <col min="7064" max="7064" width="20.140625" style="5" customWidth="1"/>
    <col min="7065" max="7065" width="4.28515625" style="5" customWidth="1"/>
    <col min="7066" max="7066" width="39" style="5" customWidth="1"/>
    <col min="7067" max="7067" width="53.5703125" style="5" customWidth="1"/>
    <col min="7068" max="7071" width="7.7109375" style="5" customWidth="1"/>
    <col min="7072" max="7072" width="10" style="5" customWidth="1"/>
    <col min="7073" max="7074" width="9.28515625" style="5" customWidth="1"/>
    <col min="7075" max="7075" width="8" style="5" customWidth="1"/>
    <col min="7076" max="7319" width="9.140625" style="5"/>
    <col min="7320" max="7320" width="20.140625" style="5" customWidth="1"/>
    <col min="7321" max="7321" width="4.28515625" style="5" customWidth="1"/>
    <col min="7322" max="7322" width="39" style="5" customWidth="1"/>
    <col min="7323" max="7323" width="53.5703125" style="5" customWidth="1"/>
    <col min="7324" max="7327" width="7.7109375" style="5" customWidth="1"/>
    <col min="7328" max="7328" width="10" style="5" customWidth="1"/>
    <col min="7329" max="7330" width="9.28515625" style="5" customWidth="1"/>
    <col min="7331" max="7331" width="8" style="5" customWidth="1"/>
    <col min="7332" max="7575" width="9.140625" style="5"/>
    <col min="7576" max="7576" width="20.140625" style="5" customWidth="1"/>
    <col min="7577" max="7577" width="4.28515625" style="5" customWidth="1"/>
    <col min="7578" max="7578" width="39" style="5" customWidth="1"/>
    <col min="7579" max="7579" width="53.5703125" style="5" customWidth="1"/>
    <col min="7580" max="7583" width="7.7109375" style="5" customWidth="1"/>
    <col min="7584" max="7584" width="10" style="5" customWidth="1"/>
    <col min="7585" max="7586" width="9.28515625" style="5" customWidth="1"/>
    <col min="7587" max="7587" width="8" style="5" customWidth="1"/>
    <col min="7588" max="7831" width="9.140625" style="5"/>
    <col min="7832" max="7832" width="20.140625" style="5" customWidth="1"/>
    <col min="7833" max="7833" width="4.28515625" style="5" customWidth="1"/>
    <col min="7834" max="7834" width="39" style="5" customWidth="1"/>
    <col min="7835" max="7835" width="53.5703125" style="5" customWidth="1"/>
    <col min="7836" max="7839" width="7.7109375" style="5" customWidth="1"/>
    <col min="7840" max="7840" width="10" style="5" customWidth="1"/>
    <col min="7841" max="7842" width="9.28515625" style="5" customWidth="1"/>
    <col min="7843" max="7843" width="8" style="5" customWidth="1"/>
    <col min="7844" max="8087" width="9.140625" style="5"/>
    <col min="8088" max="8088" width="20.140625" style="5" customWidth="1"/>
    <col min="8089" max="8089" width="4.28515625" style="5" customWidth="1"/>
    <col min="8090" max="8090" width="39" style="5" customWidth="1"/>
    <col min="8091" max="8091" width="53.5703125" style="5" customWidth="1"/>
    <col min="8092" max="8095" width="7.7109375" style="5" customWidth="1"/>
    <col min="8096" max="8096" width="10" style="5" customWidth="1"/>
    <col min="8097" max="8098" width="9.28515625" style="5" customWidth="1"/>
    <col min="8099" max="8099" width="8" style="5" customWidth="1"/>
    <col min="8100" max="8343" width="9.140625" style="5"/>
    <col min="8344" max="8344" width="20.140625" style="5" customWidth="1"/>
    <col min="8345" max="8345" width="4.28515625" style="5" customWidth="1"/>
    <col min="8346" max="8346" width="39" style="5" customWidth="1"/>
    <col min="8347" max="8347" width="53.5703125" style="5" customWidth="1"/>
    <col min="8348" max="8351" width="7.7109375" style="5" customWidth="1"/>
    <col min="8352" max="8352" width="10" style="5" customWidth="1"/>
    <col min="8353" max="8354" width="9.28515625" style="5" customWidth="1"/>
    <col min="8355" max="8355" width="8" style="5" customWidth="1"/>
    <col min="8356" max="8599" width="9.140625" style="5"/>
    <col min="8600" max="8600" width="20.140625" style="5" customWidth="1"/>
    <col min="8601" max="8601" width="4.28515625" style="5" customWidth="1"/>
    <col min="8602" max="8602" width="39" style="5" customWidth="1"/>
    <col min="8603" max="8603" width="53.5703125" style="5" customWidth="1"/>
    <col min="8604" max="8607" width="7.7109375" style="5" customWidth="1"/>
    <col min="8608" max="8608" width="10" style="5" customWidth="1"/>
    <col min="8609" max="8610" width="9.28515625" style="5" customWidth="1"/>
    <col min="8611" max="8611" width="8" style="5" customWidth="1"/>
    <col min="8612" max="8855" width="9.140625" style="5"/>
    <col min="8856" max="8856" width="20.140625" style="5" customWidth="1"/>
    <col min="8857" max="8857" width="4.28515625" style="5" customWidth="1"/>
    <col min="8858" max="8858" width="39" style="5" customWidth="1"/>
    <col min="8859" max="8859" width="53.5703125" style="5" customWidth="1"/>
    <col min="8860" max="8863" width="7.7109375" style="5" customWidth="1"/>
    <col min="8864" max="8864" width="10" style="5" customWidth="1"/>
    <col min="8865" max="8866" width="9.28515625" style="5" customWidth="1"/>
    <col min="8867" max="8867" width="8" style="5" customWidth="1"/>
    <col min="8868" max="9111" width="9.140625" style="5"/>
    <col min="9112" max="9112" width="20.140625" style="5" customWidth="1"/>
    <col min="9113" max="9113" width="4.28515625" style="5" customWidth="1"/>
    <col min="9114" max="9114" width="39" style="5" customWidth="1"/>
    <col min="9115" max="9115" width="53.5703125" style="5" customWidth="1"/>
    <col min="9116" max="9119" width="7.7109375" style="5" customWidth="1"/>
    <col min="9120" max="9120" width="10" style="5" customWidth="1"/>
    <col min="9121" max="9122" width="9.28515625" style="5" customWidth="1"/>
    <col min="9123" max="9123" width="8" style="5" customWidth="1"/>
    <col min="9124" max="9367" width="9.140625" style="5"/>
    <col min="9368" max="9368" width="20.140625" style="5" customWidth="1"/>
    <col min="9369" max="9369" width="4.28515625" style="5" customWidth="1"/>
    <col min="9370" max="9370" width="39" style="5" customWidth="1"/>
    <col min="9371" max="9371" width="53.5703125" style="5" customWidth="1"/>
    <col min="9372" max="9375" width="7.7109375" style="5" customWidth="1"/>
    <col min="9376" max="9376" width="10" style="5" customWidth="1"/>
    <col min="9377" max="9378" width="9.28515625" style="5" customWidth="1"/>
    <col min="9379" max="9379" width="8" style="5" customWidth="1"/>
    <col min="9380" max="9623" width="9.140625" style="5"/>
    <col min="9624" max="9624" width="20.140625" style="5" customWidth="1"/>
    <col min="9625" max="9625" width="4.28515625" style="5" customWidth="1"/>
    <col min="9626" max="9626" width="39" style="5" customWidth="1"/>
    <col min="9627" max="9627" width="53.5703125" style="5" customWidth="1"/>
    <col min="9628" max="9631" width="7.7109375" style="5" customWidth="1"/>
    <col min="9632" max="9632" width="10" style="5" customWidth="1"/>
    <col min="9633" max="9634" width="9.28515625" style="5" customWidth="1"/>
    <col min="9635" max="9635" width="8" style="5" customWidth="1"/>
    <col min="9636" max="9879" width="9.140625" style="5"/>
    <col min="9880" max="9880" width="20.140625" style="5" customWidth="1"/>
    <col min="9881" max="9881" width="4.28515625" style="5" customWidth="1"/>
    <col min="9882" max="9882" width="39" style="5" customWidth="1"/>
    <col min="9883" max="9883" width="53.5703125" style="5" customWidth="1"/>
    <col min="9884" max="9887" width="7.7109375" style="5" customWidth="1"/>
    <col min="9888" max="9888" width="10" style="5" customWidth="1"/>
    <col min="9889" max="9890" width="9.28515625" style="5" customWidth="1"/>
    <col min="9891" max="9891" width="8" style="5" customWidth="1"/>
    <col min="9892" max="10135" width="9.140625" style="5"/>
    <col min="10136" max="10136" width="20.140625" style="5" customWidth="1"/>
    <col min="10137" max="10137" width="4.28515625" style="5" customWidth="1"/>
    <col min="10138" max="10138" width="39" style="5" customWidth="1"/>
    <col min="10139" max="10139" width="53.5703125" style="5" customWidth="1"/>
    <col min="10140" max="10143" width="7.7109375" style="5" customWidth="1"/>
    <col min="10144" max="10144" width="10" style="5" customWidth="1"/>
    <col min="10145" max="10146" width="9.28515625" style="5" customWidth="1"/>
    <col min="10147" max="10147" width="8" style="5" customWidth="1"/>
    <col min="10148" max="10391" width="9.140625" style="5"/>
    <col min="10392" max="10392" width="20.140625" style="5" customWidth="1"/>
    <col min="10393" max="10393" width="4.28515625" style="5" customWidth="1"/>
    <col min="10394" max="10394" width="39" style="5" customWidth="1"/>
    <col min="10395" max="10395" width="53.5703125" style="5" customWidth="1"/>
    <col min="10396" max="10399" width="7.7109375" style="5" customWidth="1"/>
    <col min="10400" max="10400" width="10" style="5" customWidth="1"/>
    <col min="10401" max="10402" width="9.28515625" style="5" customWidth="1"/>
    <col min="10403" max="10403" width="8" style="5" customWidth="1"/>
    <col min="10404" max="10647" width="9.140625" style="5"/>
    <col min="10648" max="10648" width="20.140625" style="5" customWidth="1"/>
    <col min="10649" max="10649" width="4.28515625" style="5" customWidth="1"/>
    <col min="10650" max="10650" width="39" style="5" customWidth="1"/>
    <col min="10651" max="10651" width="53.5703125" style="5" customWidth="1"/>
    <col min="10652" max="10655" width="7.7109375" style="5" customWidth="1"/>
    <col min="10656" max="10656" width="10" style="5" customWidth="1"/>
    <col min="10657" max="10658" width="9.28515625" style="5" customWidth="1"/>
    <col min="10659" max="10659" width="8" style="5" customWidth="1"/>
    <col min="10660" max="10903" width="9.140625" style="5"/>
    <col min="10904" max="10904" width="20.140625" style="5" customWidth="1"/>
    <col min="10905" max="10905" width="4.28515625" style="5" customWidth="1"/>
    <col min="10906" max="10906" width="39" style="5" customWidth="1"/>
    <col min="10907" max="10907" width="53.5703125" style="5" customWidth="1"/>
    <col min="10908" max="10911" width="7.7109375" style="5" customWidth="1"/>
    <col min="10912" max="10912" width="10" style="5" customWidth="1"/>
    <col min="10913" max="10914" width="9.28515625" style="5" customWidth="1"/>
    <col min="10915" max="10915" width="8" style="5" customWidth="1"/>
    <col min="10916" max="11159" width="9.140625" style="5"/>
    <col min="11160" max="11160" width="20.140625" style="5" customWidth="1"/>
    <col min="11161" max="11161" width="4.28515625" style="5" customWidth="1"/>
    <col min="11162" max="11162" width="39" style="5" customWidth="1"/>
    <col min="11163" max="11163" width="53.5703125" style="5" customWidth="1"/>
    <col min="11164" max="11167" width="7.7109375" style="5" customWidth="1"/>
    <col min="11168" max="11168" width="10" style="5" customWidth="1"/>
    <col min="11169" max="11170" width="9.28515625" style="5" customWidth="1"/>
    <col min="11171" max="11171" width="8" style="5" customWidth="1"/>
    <col min="11172" max="11415" width="9.140625" style="5"/>
    <col min="11416" max="11416" width="20.140625" style="5" customWidth="1"/>
    <col min="11417" max="11417" width="4.28515625" style="5" customWidth="1"/>
    <col min="11418" max="11418" width="39" style="5" customWidth="1"/>
    <col min="11419" max="11419" width="53.5703125" style="5" customWidth="1"/>
    <col min="11420" max="11423" width="7.7109375" style="5" customWidth="1"/>
    <col min="11424" max="11424" width="10" style="5" customWidth="1"/>
    <col min="11425" max="11426" width="9.28515625" style="5" customWidth="1"/>
    <col min="11427" max="11427" width="8" style="5" customWidth="1"/>
    <col min="11428" max="11671" width="9.140625" style="5"/>
    <col min="11672" max="11672" width="20.140625" style="5" customWidth="1"/>
    <col min="11673" max="11673" width="4.28515625" style="5" customWidth="1"/>
    <col min="11674" max="11674" width="39" style="5" customWidth="1"/>
    <col min="11675" max="11675" width="53.5703125" style="5" customWidth="1"/>
    <col min="11676" max="11679" width="7.7109375" style="5" customWidth="1"/>
    <col min="11680" max="11680" width="10" style="5" customWidth="1"/>
    <col min="11681" max="11682" width="9.28515625" style="5" customWidth="1"/>
    <col min="11683" max="11683" width="8" style="5" customWidth="1"/>
    <col min="11684" max="11927" width="9.140625" style="5"/>
    <col min="11928" max="11928" width="20.140625" style="5" customWidth="1"/>
    <col min="11929" max="11929" width="4.28515625" style="5" customWidth="1"/>
    <col min="11930" max="11930" width="39" style="5" customWidth="1"/>
    <col min="11931" max="11931" width="53.5703125" style="5" customWidth="1"/>
    <col min="11932" max="11935" width="7.7109375" style="5" customWidth="1"/>
    <col min="11936" max="11936" width="10" style="5" customWidth="1"/>
    <col min="11937" max="11938" width="9.28515625" style="5" customWidth="1"/>
    <col min="11939" max="11939" width="8" style="5" customWidth="1"/>
    <col min="11940" max="12183" width="9.140625" style="5"/>
    <col min="12184" max="12184" width="20.140625" style="5" customWidth="1"/>
    <col min="12185" max="12185" width="4.28515625" style="5" customWidth="1"/>
    <col min="12186" max="12186" width="39" style="5" customWidth="1"/>
    <col min="12187" max="12187" width="53.5703125" style="5" customWidth="1"/>
    <col min="12188" max="12191" width="7.7109375" style="5" customWidth="1"/>
    <col min="12192" max="12192" width="10" style="5" customWidth="1"/>
    <col min="12193" max="12194" width="9.28515625" style="5" customWidth="1"/>
    <col min="12195" max="12195" width="8" style="5" customWidth="1"/>
    <col min="12196" max="12439" width="9.140625" style="5"/>
    <col min="12440" max="12440" width="20.140625" style="5" customWidth="1"/>
    <col min="12441" max="12441" width="4.28515625" style="5" customWidth="1"/>
    <col min="12442" max="12442" width="39" style="5" customWidth="1"/>
    <col min="12443" max="12443" width="53.5703125" style="5" customWidth="1"/>
    <col min="12444" max="12447" width="7.7109375" style="5" customWidth="1"/>
    <col min="12448" max="12448" width="10" style="5" customWidth="1"/>
    <col min="12449" max="12450" width="9.28515625" style="5" customWidth="1"/>
    <col min="12451" max="12451" width="8" style="5" customWidth="1"/>
    <col min="12452" max="12695" width="9.140625" style="5"/>
    <col min="12696" max="12696" width="20.140625" style="5" customWidth="1"/>
    <col min="12697" max="12697" width="4.28515625" style="5" customWidth="1"/>
    <col min="12698" max="12698" width="39" style="5" customWidth="1"/>
    <col min="12699" max="12699" width="53.5703125" style="5" customWidth="1"/>
    <col min="12700" max="12703" width="7.7109375" style="5" customWidth="1"/>
    <col min="12704" max="12704" width="10" style="5" customWidth="1"/>
    <col min="12705" max="12706" width="9.28515625" style="5" customWidth="1"/>
    <col min="12707" max="12707" width="8" style="5" customWidth="1"/>
    <col min="12708" max="12951" width="9.140625" style="5"/>
    <col min="12952" max="12952" width="20.140625" style="5" customWidth="1"/>
    <col min="12953" max="12953" width="4.28515625" style="5" customWidth="1"/>
    <col min="12954" max="12954" width="39" style="5" customWidth="1"/>
    <col min="12955" max="12955" width="53.5703125" style="5" customWidth="1"/>
    <col min="12956" max="12959" width="7.7109375" style="5" customWidth="1"/>
    <col min="12960" max="12960" width="10" style="5" customWidth="1"/>
    <col min="12961" max="12962" width="9.28515625" style="5" customWidth="1"/>
    <col min="12963" max="12963" width="8" style="5" customWidth="1"/>
    <col min="12964" max="13207" width="9.140625" style="5"/>
    <col min="13208" max="13208" width="20.140625" style="5" customWidth="1"/>
    <col min="13209" max="13209" width="4.28515625" style="5" customWidth="1"/>
    <col min="13210" max="13210" width="39" style="5" customWidth="1"/>
    <col min="13211" max="13211" width="53.5703125" style="5" customWidth="1"/>
    <col min="13212" max="13215" width="7.7109375" style="5" customWidth="1"/>
    <col min="13216" max="13216" width="10" style="5" customWidth="1"/>
    <col min="13217" max="13218" width="9.28515625" style="5" customWidth="1"/>
    <col min="13219" max="13219" width="8" style="5" customWidth="1"/>
    <col min="13220" max="13463" width="9.140625" style="5"/>
    <col min="13464" max="13464" width="20.140625" style="5" customWidth="1"/>
    <col min="13465" max="13465" width="4.28515625" style="5" customWidth="1"/>
    <col min="13466" max="13466" width="39" style="5" customWidth="1"/>
    <col min="13467" max="13467" width="53.5703125" style="5" customWidth="1"/>
    <col min="13468" max="13471" width="7.7109375" style="5" customWidth="1"/>
    <col min="13472" max="13472" width="10" style="5" customWidth="1"/>
    <col min="13473" max="13474" width="9.28515625" style="5" customWidth="1"/>
    <col min="13475" max="13475" width="8" style="5" customWidth="1"/>
    <col min="13476" max="13719" width="9.140625" style="5"/>
    <col min="13720" max="13720" width="20.140625" style="5" customWidth="1"/>
    <col min="13721" max="13721" width="4.28515625" style="5" customWidth="1"/>
    <col min="13722" max="13722" width="39" style="5" customWidth="1"/>
    <col min="13723" max="13723" width="53.5703125" style="5" customWidth="1"/>
    <col min="13724" max="13727" width="7.7109375" style="5" customWidth="1"/>
    <col min="13728" max="13728" width="10" style="5" customWidth="1"/>
    <col min="13729" max="13730" width="9.28515625" style="5" customWidth="1"/>
    <col min="13731" max="13731" width="8" style="5" customWidth="1"/>
    <col min="13732" max="13975" width="9.140625" style="5"/>
    <col min="13976" max="13976" width="20.140625" style="5" customWidth="1"/>
    <col min="13977" max="13977" width="4.28515625" style="5" customWidth="1"/>
    <col min="13978" max="13978" width="39" style="5" customWidth="1"/>
    <col min="13979" max="13979" width="53.5703125" style="5" customWidth="1"/>
    <col min="13980" max="13983" width="7.7109375" style="5" customWidth="1"/>
    <col min="13984" max="13984" width="10" style="5" customWidth="1"/>
    <col min="13985" max="13986" width="9.28515625" style="5" customWidth="1"/>
    <col min="13987" max="13987" width="8" style="5" customWidth="1"/>
    <col min="13988" max="14231" width="9.140625" style="5"/>
    <col min="14232" max="14232" width="20.140625" style="5" customWidth="1"/>
    <col min="14233" max="14233" width="4.28515625" style="5" customWidth="1"/>
    <col min="14234" max="14234" width="39" style="5" customWidth="1"/>
    <col min="14235" max="14235" width="53.5703125" style="5" customWidth="1"/>
    <col min="14236" max="14239" width="7.7109375" style="5" customWidth="1"/>
    <col min="14240" max="14240" width="10" style="5" customWidth="1"/>
    <col min="14241" max="14242" width="9.28515625" style="5" customWidth="1"/>
    <col min="14243" max="14243" width="8" style="5" customWidth="1"/>
    <col min="14244" max="14487" width="9.140625" style="5"/>
    <col min="14488" max="14488" width="20.140625" style="5" customWidth="1"/>
    <col min="14489" max="14489" width="4.28515625" style="5" customWidth="1"/>
    <col min="14490" max="14490" width="39" style="5" customWidth="1"/>
    <col min="14491" max="14491" width="53.5703125" style="5" customWidth="1"/>
    <col min="14492" max="14495" width="7.7109375" style="5" customWidth="1"/>
    <col min="14496" max="14496" width="10" style="5" customWidth="1"/>
    <col min="14497" max="14498" width="9.28515625" style="5" customWidth="1"/>
    <col min="14499" max="14499" width="8" style="5" customWidth="1"/>
    <col min="14500" max="14743" width="9.140625" style="5"/>
    <col min="14744" max="14744" width="20.140625" style="5" customWidth="1"/>
    <col min="14745" max="14745" width="4.28515625" style="5" customWidth="1"/>
    <col min="14746" max="14746" width="39" style="5" customWidth="1"/>
    <col min="14747" max="14747" width="53.5703125" style="5" customWidth="1"/>
    <col min="14748" max="14751" width="7.7109375" style="5" customWidth="1"/>
    <col min="14752" max="14752" width="10" style="5" customWidth="1"/>
    <col min="14753" max="14754" width="9.28515625" style="5" customWidth="1"/>
    <col min="14755" max="14755" width="8" style="5" customWidth="1"/>
    <col min="14756" max="14999" width="9.140625" style="5"/>
    <col min="15000" max="15000" width="20.140625" style="5" customWidth="1"/>
    <col min="15001" max="15001" width="4.28515625" style="5" customWidth="1"/>
    <col min="15002" max="15002" width="39" style="5" customWidth="1"/>
    <col min="15003" max="15003" width="53.5703125" style="5" customWidth="1"/>
    <col min="15004" max="15007" width="7.7109375" style="5" customWidth="1"/>
    <col min="15008" max="15008" width="10" style="5" customWidth="1"/>
    <col min="15009" max="15010" width="9.28515625" style="5" customWidth="1"/>
    <col min="15011" max="15011" width="8" style="5" customWidth="1"/>
    <col min="15012" max="15255" width="9.140625" style="5"/>
    <col min="15256" max="15256" width="20.140625" style="5" customWidth="1"/>
    <col min="15257" max="15257" width="4.28515625" style="5" customWidth="1"/>
    <col min="15258" max="15258" width="39" style="5" customWidth="1"/>
    <col min="15259" max="15259" width="53.5703125" style="5" customWidth="1"/>
    <col min="15260" max="15263" width="7.7109375" style="5" customWidth="1"/>
    <col min="15264" max="15264" width="10" style="5" customWidth="1"/>
    <col min="15265" max="15266" width="9.28515625" style="5" customWidth="1"/>
    <col min="15267" max="15267" width="8" style="5" customWidth="1"/>
    <col min="15268" max="15511" width="9.140625" style="5"/>
    <col min="15512" max="15512" width="20.140625" style="5" customWidth="1"/>
    <col min="15513" max="15513" width="4.28515625" style="5" customWidth="1"/>
    <col min="15514" max="15514" width="39" style="5" customWidth="1"/>
    <col min="15515" max="15515" width="53.5703125" style="5" customWidth="1"/>
    <col min="15516" max="15519" width="7.7109375" style="5" customWidth="1"/>
    <col min="15520" max="15520" width="10" style="5" customWidth="1"/>
    <col min="15521" max="15522" width="9.28515625" style="5" customWidth="1"/>
    <col min="15523" max="15523" width="8" style="5" customWidth="1"/>
    <col min="15524" max="15767" width="9.140625" style="5"/>
    <col min="15768" max="15768" width="20.140625" style="5" customWidth="1"/>
    <col min="15769" max="15769" width="4.28515625" style="5" customWidth="1"/>
    <col min="15770" max="15770" width="39" style="5" customWidth="1"/>
    <col min="15771" max="15771" width="53.5703125" style="5" customWidth="1"/>
    <col min="15772" max="15775" width="7.7109375" style="5" customWidth="1"/>
    <col min="15776" max="15776" width="10" style="5" customWidth="1"/>
    <col min="15777" max="15778" width="9.28515625" style="5" customWidth="1"/>
    <col min="15779" max="15779" width="8" style="5" customWidth="1"/>
    <col min="15780" max="16023" width="9.140625" style="5"/>
    <col min="16024" max="16024" width="20.140625" style="5" customWidth="1"/>
    <col min="16025" max="16025" width="4.28515625" style="5" customWidth="1"/>
    <col min="16026" max="16026" width="39" style="5" customWidth="1"/>
    <col min="16027" max="16027" width="53.5703125" style="5" customWidth="1"/>
    <col min="16028" max="16031" width="7.7109375" style="5" customWidth="1"/>
    <col min="16032" max="16032" width="10" style="5" customWidth="1"/>
    <col min="16033" max="16034" width="9.28515625" style="5" customWidth="1"/>
    <col min="16035" max="16035" width="8" style="5" customWidth="1"/>
    <col min="16036" max="16384" width="9.140625" style="5"/>
  </cols>
  <sheetData>
    <row r="1" spans="1:16" ht="18.75">
      <c r="A1" s="4"/>
      <c r="B1" s="57" t="s">
        <v>291</v>
      </c>
      <c r="C1" s="57"/>
      <c r="D1" s="57"/>
      <c r="E1" s="57"/>
      <c r="F1" s="57"/>
      <c r="G1" s="57"/>
      <c r="H1" s="57"/>
      <c r="I1" s="57"/>
      <c r="J1" s="57"/>
      <c r="K1" s="57"/>
      <c r="L1" s="57"/>
      <c r="M1" s="57"/>
      <c r="N1" s="57"/>
      <c r="O1" s="57"/>
      <c r="P1" s="50"/>
    </row>
    <row r="2" spans="1:16" ht="18.75">
      <c r="A2" s="39"/>
      <c r="B2" s="58" t="s">
        <v>292</v>
      </c>
      <c r="C2" s="58"/>
      <c r="D2" s="58"/>
      <c r="E2" s="58"/>
      <c r="F2" s="58"/>
      <c r="G2" s="58"/>
      <c r="H2" s="58"/>
      <c r="I2" s="58"/>
      <c r="J2" s="58"/>
      <c r="K2" s="58"/>
      <c r="L2" s="58"/>
      <c r="M2" s="58"/>
      <c r="N2" s="58"/>
      <c r="O2" s="58"/>
      <c r="P2" s="51"/>
    </row>
    <row r="3" spans="1:16" ht="28.5" customHeight="1">
      <c r="A3" s="75" t="s">
        <v>126</v>
      </c>
      <c r="B3" s="75" t="s">
        <v>127</v>
      </c>
      <c r="C3" s="75" t="s">
        <v>207</v>
      </c>
      <c r="D3" s="75"/>
      <c r="E3" s="75" t="s">
        <v>112</v>
      </c>
      <c r="F3" s="76" t="s">
        <v>128</v>
      </c>
      <c r="G3" s="76" t="s">
        <v>129</v>
      </c>
      <c r="H3" s="76" t="s">
        <v>130</v>
      </c>
      <c r="I3" s="76" t="s">
        <v>208</v>
      </c>
      <c r="J3" s="76" t="s">
        <v>209</v>
      </c>
      <c r="K3" s="77" t="s">
        <v>211</v>
      </c>
      <c r="L3" s="77" t="s">
        <v>212</v>
      </c>
      <c r="M3" s="77" t="s">
        <v>213</v>
      </c>
      <c r="N3" s="77" t="s">
        <v>214</v>
      </c>
      <c r="O3" s="74" t="s">
        <v>210</v>
      </c>
      <c r="P3" s="4"/>
    </row>
    <row r="4" spans="1:16" ht="18.75" customHeight="1">
      <c r="A4" s="75"/>
      <c r="B4" s="75"/>
      <c r="C4" s="75"/>
      <c r="D4" s="75"/>
      <c r="E4" s="75"/>
      <c r="F4" s="76"/>
      <c r="G4" s="76"/>
      <c r="H4" s="76"/>
      <c r="I4" s="76"/>
      <c r="J4" s="76"/>
      <c r="K4" s="77"/>
      <c r="L4" s="77"/>
      <c r="M4" s="77"/>
      <c r="N4" s="77"/>
      <c r="O4" s="74"/>
      <c r="P4" s="4"/>
    </row>
    <row r="5" spans="1:16" ht="21" customHeight="1">
      <c r="A5" s="75"/>
      <c r="B5" s="75"/>
      <c r="C5" s="75"/>
      <c r="D5" s="75"/>
      <c r="E5" s="75"/>
      <c r="F5" s="76"/>
      <c r="G5" s="76"/>
      <c r="H5" s="76"/>
      <c r="I5" s="76"/>
      <c r="J5" s="76"/>
      <c r="K5" s="77"/>
      <c r="L5" s="77"/>
      <c r="M5" s="77"/>
      <c r="N5" s="77"/>
      <c r="O5" s="74"/>
      <c r="P5" s="4"/>
    </row>
    <row r="6" spans="1:16" ht="24.75" customHeight="1">
      <c r="A6" s="25"/>
      <c r="B6" s="25"/>
      <c r="C6" s="25" t="s">
        <v>86</v>
      </c>
      <c r="D6" s="25" t="s">
        <v>88</v>
      </c>
      <c r="E6" s="12"/>
      <c r="F6" s="12"/>
      <c r="G6" s="17"/>
      <c r="H6" s="25"/>
      <c r="I6" s="25"/>
      <c r="J6" s="25"/>
      <c r="K6" s="3"/>
      <c r="L6" s="3"/>
      <c r="M6" s="3"/>
      <c r="N6" s="3"/>
      <c r="O6" s="13"/>
      <c r="P6" s="4"/>
    </row>
    <row r="7" spans="1:16" ht="36.75" customHeight="1">
      <c r="A7" s="25"/>
      <c r="B7" s="25"/>
      <c r="C7" s="72" t="s">
        <v>33</v>
      </c>
      <c r="D7" s="72"/>
      <c r="E7" s="72"/>
      <c r="F7" s="72"/>
      <c r="G7" s="16"/>
      <c r="H7" s="20"/>
      <c r="I7" s="20"/>
      <c r="J7" s="20"/>
      <c r="K7" s="25"/>
      <c r="L7" s="25"/>
      <c r="M7" s="25"/>
      <c r="N7" s="25"/>
      <c r="O7" s="10"/>
    </row>
    <row r="8" spans="1:16" ht="22.5" customHeight="1">
      <c r="A8" s="25"/>
      <c r="B8" s="25"/>
      <c r="C8" s="72" t="s">
        <v>67</v>
      </c>
      <c r="D8" s="72"/>
      <c r="E8" s="72"/>
      <c r="F8" s="72"/>
      <c r="G8" s="16"/>
      <c r="H8" s="20"/>
      <c r="I8" s="20"/>
      <c r="J8" s="20"/>
      <c r="K8" s="20"/>
      <c r="L8" s="20"/>
      <c r="M8" s="20"/>
      <c r="N8" s="20"/>
      <c r="O8" s="10"/>
    </row>
    <row r="9" spans="1:16" ht="34.5" customHeight="1">
      <c r="A9" s="25"/>
      <c r="B9" s="25"/>
      <c r="C9" s="72" t="s">
        <v>101</v>
      </c>
      <c r="D9" s="72"/>
      <c r="E9" s="72"/>
      <c r="F9" s="72"/>
      <c r="G9" s="16"/>
      <c r="H9" s="20"/>
      <c r="I9" s="20"/>
      <c r="J9" s="20"/>
      <c r="K9" s="20"/>
      <c r="L9" s="20"/>
      <c r="M9" s="20"/>
      <c r="N9" s="20"/>
      <c r="O9" s="10"/>
    </row>
    <row r="10" spans="1:16" ht="246" customHeight="1">
      <c r="A10" s="22">
        <v>2</v>
      </c>
      <c r="B10" s="22">
        <v>1</v>
      </c>
      <c r="C10" s="1" t="s">
        <v>0</v>
      </c>
      <c r="D10" s="24" t="s">
        <v>1</v>
      </c>
      <c r="E10" s="20"/>
      <c r="F10" s="23" t="s">
        <v>131</v>
      </c>
      <c r="G10" s="1" t="s">
        <v>132</v>
      </c>
      <c r="H10" s="40" t="s">
        <v>133</v>
      </c>
      <c r="I10" s="52" t="s">
        <v>295</v>
      </c>
      <c r="J10" s="52" t="s">
        <v>296</v>
      </c>
      <c r="K10" s="2" t="s">
        <v>215</v>
      </c>
      <c r="L10" s="2" t="s">
        <v>215</v>
      </c>
      <c r="M10" s="2" t="s">
        <v>215</v>
      </c>
      <c r="N10" s="2" t="s">
        <v>215</v>
      </c>
      <c r="O10" s="10"/>
    </row>
    <row r="11" spans="1:16" ht="31.5" customHeight="1">
      <c r="A11" s="25"/>
      <c r="B11" s="25"/>
      <c r="C11" s="72" t="s">
        <v>68</v>
      </c>
      <c r="D11" s="72"/>
      <c r="E11" s="72"/>
      <c r="F11" s="72"/>
      <c r="G11" s="16"/>
      <c r="H11" s="20"/>
      <c r="I11" s="20"/>
      <c r="J11" s="20"/>
      <c r="K11" s="20"/>
      <c r="L11" s="20"/>
      <c r="M11" s="20"/>
      <c r="N11" s="20"/>
      <c r="O11" s="10"/>
    </row>
    <row r="12" spans="1:16" ht="22.5" customHeight="1">
      <c r="A12" s="25"/>
      <c r="B12" s="25"/>
      <c r="C12" s="72" t="s">
        <v>122</v>
      </c>
      <c r="D12" s="72"/>
      <c r="E12" s="72"/>
      <c r="F12" s="72"/>
      <c r="G12" s="16"/>
      <c r="H12" s="20"/>
      <c r="I12" s="20"/>
      <c r="J12" s="20"/>
      <c r="K12" s="20"/>
      <c r="L12" s="20"/>
      <c r="M12" s="20"/>
      <c r="N12" s="20"/>
      <c r="O12" s="10"/>
    </row>
    <row r="13" spans="1:16" ht="79.5" customHeight="1">
      <c r="A13" s="22">
        <v>18</v>
      </c>
      <c r="B13" s="22">
        <v>10</v>
      </c>
      <c r="C13" s="1" t="s">
        <v>6</v>
      </c>
      <c r="D13" s="3" t="s">
        <v>3</v>
      </c>
      <c r="E13" s="3"/>
      <c r="F13" s="23" t="s">
        <v>5</v>
      </c>
      <c r="G13" s="1" t="s">
        <v>134</v>
      </c>
      <c r="H13" s="3"/>
      <c r="I13" s="52" t="s">
        <v>295</v>
      </c>
      <c r="J13" s="52" t="s">
        <v>296</v>
      </c>
      <c r="K13" s="2" t="s">
        <v>216</v>
      </c>
      <c r="L13" s="2"/>
      <c r="M13" s="2"/>
      <c r="N13" s="2"/>
      <c r="O13" s="22"/>
    </row>
    <row r="14" spans="1:16" ht="18.75" customHeight="1">
      <c r="A14" s="25"/>
      <c r="B14" s="25"/>
      <c r="C14" s="72" t="s">
        <v>125</v>
      </c>
      <c r="D14" s="72"/>
      <c r="E14" s="72"/>
      <c r="F14" s="72"/>
      <c r="G14" s="16"/>
      <c r="H14" s="20"/>
      <c r="I14" s="20"/>
      <c r="J14" s="20"/>
      <c r="K14" s="20"/>
      <c r="L14" s="20"/>
      <c r="M14" s="20"/>
      <c r="N14" s="20"/>
      <c r="O14" s="10"/>
    </row>
    <row r="15" spans="1:16" ht="73.5" customHeight="1">
      <c r="A15" s="22">
        <v>64</v>
      </c>
      <c r="B15" s="22">
        <v>22</v>
      </c>
      <c r="C15" s="1" t="s">
        <v>111</v>
      </c>
      <c r="D15" s="7" t="s">
        <v>3</v>
      </c>
      <c r="E15" s="7"/>
      <c r="F15" s="23" t="s">
        <v>135</v>
      </c>
      <c r="G15" s="1" t="s">
        <v>136</v>
      </c>
      <c r="H15" s="7"/>
      <c r="I15" s="52" t="s">
        <v>295</v>
      </c>
      <c r="J15" s="52" t="s">
        <v>296</v>
      </c>
      <c r="K15" s="2"/>
      <c r="L15" s="2" t="s">
        <v>216</v>
      </c>
      <c r="M15" s="2"/>
      <c r="N15" s="2"/>
      <c r="O15" s="22"/>
    </row>
    <row r="16" spans="1:16" ht="24.75" customHeight="1">
      <c r="A16" s="25"/>
      <c r="B16" s="25"/>
      <c r="C16" s="72" t="s">
        <v>123</v>
      </c>
      <c r="D16" s="72"/>
      <c r="E16" s="72"/>
      <c r="F16" s="72"/>
      <c r="G16" s="16"/>
      <c r="H16" s="20"/>
      <c r="I16" s="20"/>
      <c r="J16" s="20"/>
      <c r="K16" s="20"/>
      <c r="L16" s="20"/>
      <c r="M16" s="20"/>
      <c r="N16" s="20"/>
      <c r="O16" s="10"/>
    </row>
    <row r="17" spans="1:15" ht="93" customHeight="1">
      <c r="A17" s="22">
        <v>82</v>
      </c>
      <c r="B17" s="22">
        <v>27</v>
      </c>
      <c r="C17" s="1" t="s">
        <v>113</v>
      </c>
      <c r="D17" s="7" t="s">
        <v>3</v>
      </c>
      <c r="E17" s="22"/>
      <c r="F17" s="23" t="s">
        <v>137</v>
      </c>
      <c r="G17" s="1" t="s">
        <v>138</v>
      </c>
      <c r="H17" s="22"/>
      <c r="I17" s="52" t="s">
        <v>295</v>
      </c>
      <c r="J17" s="52" t="s">
        <v>296</v>
      </c>
      <c r="K17" s="2"/>
      <c r="L17" s="2"/>
      <c r="M17" s="2" t="s">
        <v>216</v>
      </c>
      <c r="N17" s="2"/>
      <c r="O17" s="22"/>
    </row>
    <row r="18" spans="1:15" ht="22.5" customHeight="1">
      <c r="A18" s="25"/>
      <c r="B18" s="25"/>
      <c r="C18" s="72" t="s">
        <v>124</v>
      </c>
      <c r="D18" s="72"/>
      <c r="E18" s="72"/>
      <c r="F18" s="72"/>
      <c r="G18" s="72"/>
      <c r="H18" s="20"/>
      <c r="I18" s="20"/>
      <c r="J18" s="20"/>
      <c r="K18" s="20"/>
      <c r="L18" s="20"/>
      <c r="M18" s="20"/>
      <c r="N18" s="20"/>
      <c r="O18" s="10"/>
    </row>
    <row r="19" spans="1:15" ht="72.75" customHeight="1">
      <c r="A19" s="22">
        <v>106</v>
      </c>
      <c r="B19" s="22">
        <v>35</v>
      </c>
      <c r="C19" s="1" t="s">
        <v>114</v>
      </c>
      <c r="D19" s="7" t="s">
        <v>3</v>
      </c>
      <c r="E19" s="22"/>
      <c r="F19" s="23" t="s">
        <v>139</v>
      </c>
      <c r="G19" s="8" t="s">
        <v>254</v>
      </c>
      <c r="H19" s="22"/>
      <c r="I19" s="52" t="s">
        <v>295</v>
      </c>
      <c r="J19" s="52" t="s">
        <v>296</v>
      </c>
      <c r="K19" s="2"/>
      <c r="L19" s="2"/>
      <c r="M19" s="2"/>
      <c r="N19" s="2" t="s">
        <v>216</v>
      </c>
      <c r="O19" s="22"/>
    </row>
    <row r="20" spans="1:15" ht="21" customHeight="1">
      <c r="A20" s="22"/>
      <c r="B20" s="22"/>
      <c r="C20" s="72" t="s">
        <v>115</v>
      </c>
      <c r="D20" s="72"/>
      <c r="E20" s="72"/>
      <c r="F20" s="72"/>
      <c r="G20" s="16"/>
      <c r="H20" s="20"/>
      <c r="I20" s="20"/>
      <c r="J20" s="20"/>
      <c r="K20" s="20"/>
      <c r="L20" s="20"/>
      <c r="M20" s="20"/>
      <c r="N20" s="20"/>
      <c r="O20" s="22"/>
    </row>
    <row r="21" spans="1:15" ht="384" customHeight="1">
      <c r="A21" s="22"/>
      <c r="B21" s="22">
        <v>38</v>
      </c>
      <c r="C21" s="42" t="s">
        <v>116</v>
      </c>
      <c r="D21" s="24" t="s">
        <v>4</v>
      </c>
      <c r="E21" s="20"/>
      <c r="F21" s="23" t="s">
        <v>117</v>
      </c>
      <c r="G21" s="41" t="s">
        <v>140</v>
      </c>
      <c r="H21" s="8" t="s">
        <v>141</v>
      </c>
      <c r="I21" s="52" t="s">
        <v>295</v>
      </c>
      <c r="J21" s="52" t="s">
        <v>296</v>
      </c>
      <c r="K21" s="2" t="s">
        <v>217</v>
      </c>
      <c r="L21" s="2" t="s">
        <v>217</v>
      </c>
      <c r="M21" s="2" t="s">
        <v>217</v>
      </c>
      <c r="N21" s="2" t="s">
        <v>217</v>
      </c>
      <c r="O21" s="22"/>
    </row>
    <row r="22" spans="1:15" ht="30" customHeight="1">
      <c r="A22" s="25"/>
      <c r="B22" s="25"/>
      <c r="C22" s="72" t="s">
        <v>69</v>
      </c>
      <c r="D22" s="72"/>
      <c r="E22" s="72"/>
      <c r="F22" s="72"/>
      <c r="G22" s="16"/>
      <c r="H22" s="20"/>
      <c r="I22" s="20"/>
      <c r="J22" s="20"/>
      <c r="K22" s="20"/>
      <c r="L22" s="20"/>
      <c r="M22" s="20"/>
      <c r="N22" s="20"/>
      <c r="O22" s="10"/>
    </row>
    <row r="23" spans="1:15" ht="99" customHeight="1">
      <c r="A23" s="22">
        <v>122</v>
      </c>
      <c r="B23" s="22">
        <v>42</v>
      </c>
      <c r="C23" s="1" t="s">
        <v>34</v>
      </c>
      <c r="D23" s="24" t="s">
        <v>1</v>
      </c>
      <c r="E23" s="22"/>
      <c r="F23" s="23" t="s">
        <v>142</v>
      </c>
      <c r="G23" s="1" t="s">
        <v>143</v>
      </c>
      <c r="H23" s="8" t="s">
        <v>144</v>
      </c>
      <c r="I23" s="52" t="s">
        <v>295</v>
      </c>
      <c r="J23" s="52" t="s">
        <v>296</v>
      </c>
      <c r="K23" s="2" t="s">
        <v>217</v>
      </c>
      <c r="L23" s="2" t="s">
        <v>217</v>
      </c>
      <c r="M23" s="2" t="s">
        <v>217</v>
      </c>
      <c r="N23" s="2" t="s">
        <v>217</v>
      </c>
      <c r="O23" s="22"/>
    </row>
    <row r="24" spans="1:15" ht="92.25" customHeight="1">
      <c r="A24" s="22">
        <v>125</v>
      </c>
      <c r="B24" s="22">
        <v>43</v>
      </c>
      <c r="C24" s="1" t="s">
        <v>35</v>
      </c>
      <c r="D24" s="24" t="s">
        <v>1</v>
      </c>
      <c r="E24" s="24"/>
      <c r="F24" s="23" t="s">
        <v>145</v>
      </c>
      <c r="G24" s="8" t="s">
        <v>146</v>
      </c>
      <c r="H24" s="8" t="s">
        <v>147</v>
      </c>
      <c r="I24" s="52" t="s">
        <v>295</v>
      </c>
      <c r="J24" s="52" t="s">
        <v>296</v>
      </c>
      <c r="K24" s="2" t="s">
        <v>217</v>
      </c>
      <c r="L24" s="2" t="s">
        <v>217</v>
      </c>
      <c r="M24" s="2" t="s">
        <v>217</v>
      </c>
      <c r="N24" s="2" t="s">
        <v>217</v>
      </c>
      <c r="O24" s="22"/>
    </row>
    <row r="25" spans="1:15" ht="186" customHeight="1">
      <c r="A25" s="22">
        <v>128</v>
      </c>
      <c r="B25" s="22">
        <v>44</v>
      </c>
      <c r="C25" s="1" t="s">
        <v>36</v>
      </c>
      <c r="D25" s="24" t="s">
        <v>1</v>
      </c>
      <c r="E25" s="24"/>
      <c r="F25" s="23" t="s">
        <v>148</v>
      </c>
      <c r="G25" s="8" t="s">
        <v>293</v>
      </c>
      <c r="H25" s="8"/>
      <c r="I25" s="52" t="s">
        <v>295</v>
      </c>
      <c r="J25" s="52" t="s">
        <v>297</v>
      </c>
      <c r="K25" s="2" t="s">
        <v>218</v>
      </c>
      <c r="L25" s="2" t="s">
        <v>218</v>
      </c>
      <c r="M25" s="2" t="s">
        <v>218</v>
      </c>
      <c r="N25" s="2" t="s">
        <v>218</v>
      </c>
      <c r="O25" s="22"/>
    </row>
    <row r="26" spans="1:15" ht="84.75" customHeight="1">
      <c r="A26" s="22">
        <v>139</v>
      </c>
      <c r="B26" s="22">
        <v>47</v>
      </c>
      <c r="C26" s="1" t="s">
        <v>37</v>
      </c>
      <c r="D26" s="24" t="s">
        <v>3</v>
      </c>
      <c r="E26" s="24"/>
      <c r="F26" s="23" t="s">
        <v>149</v>
      </c>
      <c r="G26" s="1" t="s">
        <v>294</v>
      </c>
      <c r="H26" s="8" t="s">
        <v>150</v>
      </c>
      <c r="I26" s="52" t="s">
        <v>295</v>
      </c>
      <c r="J26" s="52" t="s">
        <v>296</v>
      </c>
      <c r="K26" s="2" t="s">
        <v>217</v>
      </c>
      <c r="L26" s="2" t="s">
        <v>217</v>
      </c>
      <c r="M26" s="2" t="s">
        <v>217</v>
      </c>
      <c r="N26" s="2" t="s">
        <v>217</v>
      </c>
      <c r="O26" s="22"/>
    </row>
    <row r="27" spans="1:15" ht="29.25" customHeight="1">
      <c r="A27" s="25"/>
      <c r="B27" s="25"/>
      <c r="C27" s="72" t="s">
        <v>70</v>
      </c>
      <c r="D27" s="72"/>
      <c r="E27" s="72"/>
      <c r="F27" s="72"/>
      <c r="G27" s="16"/>
      <c r="H27" s="20"/>
      <c r="I27" s="20"/>
      <c r="J27" s="20"/>
      <c r="K27" s="20"/>
      <c r="L27" s="20"/>
      <c r="M27" s="20"/>
      <c r="N27" s="20"/>
      <c r="O27" s="10"/>
    </row>
    <row r="28" spans="1:15" ht="50.25" customHeight="1">
      <c r="A28" s="25"/>
      <c r="B28" s="25"/>
      <c r="C28" s="72" t="s">
        <v>71</v>
      </c>
      <c r="D28" s="72"/>
      <c r="E28" s="72"/>
      <c r="F28" s="72"/>
      <c r="G28" s="16"/>
      <c r="H28" s="20"/>
      <c r="I28" s="20"/>
      <c r="J28" s="20"/>
      <c r="K28" s="20"/>
      <c r="L28" s="20"/>
      <c r="M28" s="20"/>
      <c r="N28" s="20"/>
      <c r="O28" s="10"/>
    </row>
    <row r="29" spans="1:15" ht="89.25" customHeight="1">
      <c r="A29" s="22">
        <v>151</v>
      </c>
      <c r="B29" s="22">
        <v>52</v>
      </c>
      <c r="C29" s="1" t="s">
        <v>38</v>
      </c>
      <c r="D29" s="24" t="s">
        <v>3</v>
      </c>
      <c r="E29" s="24"/>
      <c r="F29" s="23" t="s">
        <v>151</v>
      </c>
      <c r="G29" s="8" t="s">
        <v>256</v>
      </c>
      <c r="H29" s="8"/>
      <c r="I29" s="52" t="s">
        <v>295</v>
      </c>
      <c r="J29" s="52" t="s">
        <v>297</v>
      </c>
      <c r="K29" s="2" t="s">
        <v>219</v>
      </c>
      <c r="L29" s="2"/>
      <c r="M29" s="2"/>
      <c r="N29" s="2"/>
      <c r="O29" s="22"/>
    </row>
    <row r="30" spans="1:15" ht="154.5" customHeight="1">
      <c r="A30" s="22">
        <v>155</v>
      </c>
      <c r="B30" s="22">
        <v>54</v>
      </c>
      <c r="C30" s="1" t="s">
        <v>87</v>
      </c>
      <c r="D30" s="24" t="s">
        <v>1</v>
      </c>
      <c r="E30" s="24"/>
      <c r="F30" s="23" t="s">
        <v>39</v>
      </c>
      <c r="G30" s="8" t="s">
        <v>152</v>
      </c>
      <c r="H30" s="8"/>
      <c r="I30" s="52" t="s">
        <v>295</v>
      </c>
      <c r="J30" s="52" t="s">
        <v>297</v>
      </c>
      <c r="K30" s="2" t="s">
        <v>220</v>
      </c>
      <c r="L30" s="2" t="s">
        <v>259</v>
      </c>
      <c r="M30" s="2" t="s">
        <v>220</v>
      </c>
      <c r="N30" s="2" t="s">
        <v>220</v>
      </c>
      <c r="O30" s="22"/>
    </row>
    <row r="31" spans="1:15" ht="244.5" customHeight="1">
      <c r="A31" s="22">
        <v>161</v>
      </c>
      <c r="B31" s="22">
        <v>56</v>
      </c>
      <c r="C31" s="42" t="s">
        <v>105</v>
      </c>
      <c r="D31" s="24" t="s">
        <v>4</v>
      </c>
      <c r="E31" s="24"/>
      <c r="F31" s="19" t="s">
        <v>109</v>
      </c>
      <c r="G31" s="8" t="s">
        <v>153</v>
      </c>
      <c r="H31" s="43" t="s">
        <v>154</v>
      </c>
      <c r="I31" s="52" t="s">
        <v>295</v>
      </c>
      <c r="J31" s="52" t="s">
        <v>297</v>
      </c>
      <c r="K31" s="2" t="s">
        <v>220</v>
      </c>
      <c r="L31" s="2" t="s">
        <v>220</v>
      </c>
      <c r="M31" s="2" t="s">
        <v>220</v>
      </c>
      <c r="N31" s="2" t="s">
        <v>220</v>
      </c>
      <c r="O31" s="22"/>
    </row>
    <row r="32" spans="1:15" ht="36" customHeight="1">
      <c r="A32" s="25"/>
      <c r="B32" s="25"/>
      <c r="C32" s="72" t="s">
        <v>72</v>
      </c>
      <c r="D32" s="72"/>
      <c r="E32" s="72"/>
      <c r="F32" s="72"/>
      <c r="G32" s="16"/>
      <c r="H32" s="20"/>
      <c r="I32" s="20"/>
      <c r="J32" s="20"/>
      <c r="K32" s="20"/>
      <c r="L32" s="20"/>
      <c r="M32" s="20"/>
      <c r="N32" s="20"/>
      <c r="O32" s="10"/>
    </row>
    <row r="33" spans="1:15" ht="90" customHeight="1">
      <c r="A33" s="22">
        <v>193</v>
      </c>
      <c r="B33" s="22">
        <v>68</v>
      </c>
      <c r="C33" s="1" t="s">
        <v>40</v>
      </c>
      <c r="D33" s="24" t="s">
        <v>2</v>
      </c>
      <c r="E33" s="24"/>
      <c r="F33" s="23" t="s">
        <v>41</v>
      </c>
      <c r="G33" s="1" t="s">
        <v>155</v>
      </c>
      <c r="H33" s="24"/>
      <c r="I33" s="52" t="s">
        <v>295</v>
      </c>
      <c r="J33" s="52" t="s">
        <v>297</v>
      </c>
      <c r="K33" s="2" t="s">
        <v>220</v>
      </c>
      <c r="L33" s="2" t="s">
        <v>259</v>
      </c>
      <c r="M33" s="2" t="s">
        <v>220</v>
      </c>
      <c r="N33" s="2" t="s">
        <v>220</v>
      </c>
      <c r="O33" s="22"/>
    </row>
    <row r="34" spans="1:15" ht="37.5" customHeight="1">
      <c r="A34" s="25"/>
      <c r="B34" s="25"/>
      <c r="C34" s="72" t="s">
        <v>73</v>
      </c>
      <c r="D34" s="72"/>
      <c r="E34" s="72"/>
      <c r="F34" s="72"/>
      <c r="G34" s="16"/>
      <c r="H34" s="20"/>
      <c r="I34" s="20"/>
      <c r="J34" s="20"/>
      <c r="K34" s="20"/>
      <c r="L34" s="20"/>
      <c r="M34" s="20"/>
      <c r="N34" s="20"/>
      <c r="O34" s="10"/>
    </row>
    <row r="35" spans="1:15" ht="112.5" customHeight="1">
      <c r="A35" s="22">
        <v>225</v>
      </c>
      <c r="B35" s="22">
        <v>84</v>
      </c>
      <c r="C35" s="42" t="s">
        <v>45</v>
      </c>
      <c r="D35" s="24" t="s">
        <v>4</v>
      </c>
      <c r="E35" s="22" t="s">
        <v>47</v>
      </c>
      <c r="F35" s="19" t="s">
        <v>46</v>
      </c>
      <c r="G35" s="8" t="s">
        <v>156</v>
      </c>
      <c r="H35" s="22"/>
      <c r="I35" s="52" t="s">
        <v>295</v>
      </c>
      <c r="J35" s="52" t="s">
        <v>297</v>
      </c>
      <c r="K35" s="2" t="s">
        <v>219</v>
      </c>
      <c r="L35" s="2" t="s">
        <v>258</v>
      </c>
      <c r="M35" s="2"/>
      <c r="N35" s="2"/>
      <c r="O35" s="22"/>
    </row>
    <row r="36" spans="1:15" ht="25.5" customHeight="1">
      <c r="A36" s="25"/>
      <c r="B36" s="25"/>
      <c r="C36" s="72" t="s">
        <v>299</v>
      </c>
      <c r="D36" s="72"/>
      <c r="E36" s="72"/>
      <c r="F36" s="72"/>
      <c r="G36" s="17"/>
      <c r="H36" s="25"/>
      <c r="I36" s="25"/>
      <c r="J36" s="25"/>
      <c r="K36" s="20"/>
      <c r="L36" s="20"/>
      <c r="M36" s="20"/>
      <c r="N36" s="20"/>
      <c r="O36" s="10"/>
    </row>
    <row r="37" spans="1:15" ht="18.75" customHeight="1">
      <c r="A37" s="25"/>
      <c r="B37" s="25"/>
      <c r="C37" s="72" t="s">
        <v>42</v>
      </c>
      <c r="D37" s="72"/>
      <c r="E37" s="72"/>
      <c r="F37" s="72"/>
      <c r="G37" s="16"/>
      <c r="H37" s="20"/>
      <c r="I37" s="20"/>
      <c r="J37" s="20"/>
      <c r="K37" s="20"/>
      <c r="L37" s="20"/>
      <c r="M37" s="20"/>
      <c r="N37" s="20"/>
      <c r="O37" s="10"/>
    </row>
    <row r="38" spans="1:15" ht="18.75" customHeight="1">
      <c r="A38" s="25"/>
      <c r="B38" s="25"/>
      <c r="C38" s="72" t="s">
        <v>104</v>
      </c>
      <c r="D38" s="72"/>
      <c r="E38" s="72"/>
      <c r="F38" s="72"/>
      <c r="G38" s="16"/>
      <c r="H38" s="20"/>
      <c r="I38" s="20"/>
      <c r="J38" s="20"/>
      <c r="K38" s="20"/>
      <c r="L38" s="20"/>
      <c r="M38" s="20"/>
      <c r="N38" s="20"/>
      <c r="O38" s="10"/>
    </row>
    <row r="39" spans="1:15" ht="18.75" customHeight="1">
      <c r="A39" s="25"/>
      <c r="B39" s="25"/>
      <c r="C39" s="72" t="s">
        <v>94</v>
      </c>
      <c r="D39" s="72"/>
      <c r="E39" s="72"/>
      <c r="F39" s="72"/>
      <c r="G39" s="16"/>
      <c r="H39" s="20"/>
      <c r="I39" s="20"/>
      <c r="J39" s="20"/>
      <c r="K39" s="20"/>
      <c r="L39" s="20"/>
      <c r="M39" s="20"/>
      <c r="N39" s="20"/>
      <c r="O39" s="10"/>
    </row>
    <row r="40" spans="1:15" ht="84.75" customHeight="1">
      <c r="A40" s="22">
        <v>232</v>
      </c>
      <c r="B40" s="22">
        <v>87</v>
      </c>
      <c r="C40" s="1" t="s">
        <v>48</v>
      </c>
      <c r="D40" s="24" t="s">
        <v>3</v>
      </c>
      <c r="E40" s="20"/>
      <c r="F40" s="23" t="s">
        <v>157</v>
      </c>
      <c r="G40" s="8" t="s">
        <v>246</v>
      </c>
      <c r="H40" s="20"/>
      <c r="I40" s="52" t="s">
        <v>295</v>
      </c>
      <c r="J40" s="52" t="s">
        <v>297</v>
      </c>
      <c r="K40" s="20"/>
      <c r="L40" s="20"/>
      <c r="M40" s="2" t="s">
        <v>216</v>
      </c>
      <c r="N40" s="20"/>
      <c r="O40" s="10"/>
    </row>
    <row r="41" spans="1:15" ht="144.75" customHeight="1">
      <c r="A41" s="22">
        <v>235</v>
      </c>
      <c r="B41" s="22">
        <v>90</v>
      </c>
      <c r="C41" s="1" t="s">
        <v>22</v>
      </c>
      <c r="D41" s="24" t="s">
        <v>3</v>
      </c>
      <c r="E41" s="24"/>
      <c r="F41" s="23" t="s">
        <v>23</v>
      </c>
      <c r="G41" s="8" t="s">
        <v>257</v>
      </c>
      <c r="H41" s="24"/>
      <c r="I41" s="52" t="s">
        <v>295</v>
      </c>
      <c r="J41" s="52" t="s">
        <v>297</v>
      </c>
      <c r="K41" s="2" t="s">
        <v>219</v>
      </c>
      <c r="L41" s="2"/>
      <c r="M41" s="2"/>
      <c r="N41" s="2"/>
      <c r="O41" s="9"/>
    </row>
    <row r="42" spans="1:15" ht="26.25" customHeight="1">
      <c r="A42" s="25"/>
      <c r="B42" s="25"/>
      <c r="C42" s="72" t="s">
        <v>24</v>
      </c>
      <c r="D42" s="72"/>
      <c r="E42" s="72"/>
      <c r="F42" s="72"/>
      <c r="G42" s="16"/>
      <c r="H42" s="20"/>
      <c r="I42" s="20"/>
      <c r="J42" s="20"/>
      <c r="K42" s="20"/>
      <c r="L42" s="20"/>
      <c r="M42" s="20"/>
      <c r="N42" s="20"/>
      <c r="O42" s="10"/>
    </row>
    <row r="43" spans="1:15" ht="93.75" customHeight="1">
      <c r="A43" s="26"/>
      <c r="B43" s="78">
        <v>91</v>
      </c>
      <c r="C43" s="80" t="s">
        <v>25</v>
      </c>
      <c r="D43" s="82" t="s">
        <v>3</v>
      </c>
      <c r="E43" s="84"/>
      <c r="F43" s="86" t="s">
        <v>288</v>
      </c>
      <c r="G43" s="56" t="s">
        <v>302</v>
      </c>
      <c r="H43" s="46"/>
      <c r="I43" s="52" t="s">
        <v>295</v>
      </c>
      <c r="J43" s="52" t="s">
        <v>297</v>
      </c>
      <c r="K43" s="46"/>
      <c r="L43" s="46"/>
      <c r="M43" s="46"/>
      <c r="N43" s="2" t="s">
        <v>216</v>
      </c>
      <c r="O43" s="45"/>
    </row>
    <row r="44" spans="1:15" ht="99.75" customHeight="1">
      <c r="A44" s="22">
        <v>239</v>
      </c>
      <c r="B44" s="79"/>
      <c r="C44" s="81"/>
      <c r="D44" s="83"/>
      <c r="E44" s="85"/>
      <c r="F44" s="87"/>
      <c r="G44" s="1" t="s">
        <v>247</v>
      </c>
      <c r="H44" s="21"/>
      <c r="I44" s="52" t="s">
        <v>295</v>
      </c>
      <c r="J44" s="52" t="s">
        <v>297</v>
      </c>
      <c r="K44" s="20"/>
      <c r="L44" s="20"/>
      <c r="M44" s="2" t="s">
        <v>219</v>
      </c>
      <c r="N44" s="20"/>
      <c r="O44" s="10"/>
    </row>
    <row r="45" spans="1:15" ht="189" customHeight="1">
      <c r="A45" s="22">
        <v>239</v>
      </c>
      <c r="B45" s="22">
        <v>91</v>
      </c>
      <c r="C45" s="1" t="s">
        <v>25</v>
      </c>
      <c r="D45" s="24" t="s">
        <v>3</v>
      </c>
      <c r="E45" s="24"/>
      <c r="F45" s="23" t="s">
        <v>158</v>
      </c>
      <c r="G45" s="1" t="s">
        <v>159</v>
      </c>
      <c r="H45" s="44" t="s">
        <v>160</v>
      </c>
      <c r="I45" s="52" t="s">
        <v>295</v>
      </c>
      <c r="J45" s="52" t="s">
        <v>297</v>
      </c>
      <c r="K45" s="2" t="s">
        <v>217</v>
      </c>
      <c r="L45" s="2" t="s">
        <v>217</v>
      </c>
      <c r="M45" s="2" t="s">
        <v>217</v>
      </c>
      <c r="N45" s="2" t="s">
        <v>217</v>
      </c>
      <c r="O45" s="22"/>
    </row>
    <row r="46" spans="1:15" ht="183.75" customHeight="1">
      <c r="A46" s="22">
        <v>246</v>
      </c>
      <c r="B46" s="22">
        <v>96</v>
      </c>
      <c r="C46" s="42" t="s">
        <v>119</v>
      </c>
      <c r="D46" s="6" t="s">
        <v>118</v>
      </c>
      <c r="E46" s="3"/>
      <c r="F46" s="19" t="s">
        <v>161</v>
      </c>
      <c r="G46" s="1" t="s">
        <v>162</v>
      </c>
      <c r="H46" s="3"/>
      <c r="I46" s="52" t="s">
        <v>295</v>
      </c>
      <c r="J46" s="52" t="s">
        <v>297</v>
      </c>
      <c r="K46" s="2"/>
      <c r="L46" s="2"/>
      <c r="M46" s="2" t="s">
        <v>219</v>
      </c>
      <c r="N46" s="2"/>
      <c r="O46" s="22"/>
    </row>
    <row r="47" spans="1:15" ht="195" customHeight="1">
      <c r="A47" s="22">
        <v>248</v>
      </c>
      <c r="B47" s="22">
        <v>98</v>
      </c>
      <c r="C47" s="42" t="s">
        <v>119</v>
      </c>
      <c r="D47" s="6" t="s">
        <v>118</v>
      </c>
      <c r="E47" s="3" t="s">
        <v>47</v>
      </c>
      <c r="F47" s="19" t="s">
        <v>163</v>
      </c>
      <c r="G47" s="1" t="s">
        <v>164</v>
      </c>
      <c r="H47" s="3"/>
      <c r="I47" s="52" t="s">
        <v>295</v>
      </c>
      <c r="J47" s="52" t="s">
        <v>297</v>
      </c>
      <c r="K47" s="2"/>
      <c r="L47" s="2"/>
      <c r="M47" s="2"/>
      <c r="N47" s="2" t="s">
        <v>219</v>
      </c>
      <c r="O47" s="22"/>
    </row>
    <row r="48" spans="1:15" ht="27.75" customHeight="1">
      <c r="A48" s="22"/>
      <c r="B48" s="22"/>
      <c r="C48" s="89" t="s">
        <v>26</v>
      </c>
      <c r="D48" s="90"/>
      <c r="E48" s="90"/>
      <c r="F48" s="91"/>
      <c r="G48" s="16"/>
      <c r="H48" s="20"/>
      <c r="I48" s="20"/>
      <c r="J48" s="20"/>
      <c r="K48" s="20"/>
      <c r="L48" s="20"/>
      <c r="M48" s="20"/>
      <c r="N48" s="20"/>
      <c r="O48" s="10"/>
    </row>
    <row r="49" spans="1:15" ht="359.25" customHeight="1">
      <c r="A49" s="22">
        <v>261</v>
      </c>
      <c r="B49" s="22">
        <v>103</v>
      </c>
      <c r="C49" s="1" t="s">
        <v>49</v>
      </c>
      <c r="D49" s="24" t="s">
        <v>3</v>
      </c>
      <c r="E49" s="24"/>
      <c r="F49" s="23" t="s">
        <v>50</v>
      </c>
      <c r="G49" s="1" t="s">
        <v>165</v>
      </c>
      <c r="H49" s="24"/>
      <c r="I49" s="52" t="s">
        <v>295</v>
      </c>
      <c r="J49" s="52" t="s">
        <v>296</v>
      </c>
      <c r="K49" s="2" t="s">
        <v>217</v>
      </c>
      <c r="L49" s="2" t="s">
        <v>217</v>
      </c>
      <c r="M49" s="2" t="s">
        <v>217</v>
      </c>
      <c r="N49" s="2" t="s">
        <v>217</v>
      </c>
      <c r="O49" s="22"/>
    </row>
    <row r="50" spans="1:15" ht="33" customHeight="1">
      <c r="A50" s="25"/>
      <c r="B50" s="25"/>
      <c r="C50" s="72" t="s">
        <v>205</v>
      </c>
      <c r="D50" s="72"/>
      <c r="E50" s="72"/>
      <c r="F50" s="72"/>
      <c r="G50" s="16"/>
      <c r="H50" s="20"/>
      <c r="I50" s="20"/>
      <c r="J50" s="20"/>
      <c r="K50" s="20"/>
      <c r="L50" s="20"/>
      <c r="M50" s="20"/>
      <c r="N50" s="20"/>
      <c r="O50" s="10"/>
    </row>
    <row r="51" spans="1:15" ht="33" customHeight="1">
      <c r="A51" s="25"/>
      <c r="B51" s="25"/>
      <c r="C51" s="72" t="s">
        <v>95</v>
      </c>
      <c r="D51" s="72"/>
      <c r="E51" s="72"/>
      <c r="F51" s="72"/>
      <c r="G51" s="16"/>
      <c r="H51" s="20"/>
      <c r="I51" s="20"/>
      <c r="J51" s="20"/>
      <c r="K51" s="20"/>
      <c r="L51" s="20"/>
      <c r="M51" s="20"/>
      <c r="N51" s="20"/>
      <c r="O51" s="10"/>
    </row>
    <row r="52" spans="1:15" ht="181.5" customHeight="1">
      <c r="A52" s="22">
        <v>265</v>
      </c>
      <c r="B52" s="22">
        <v>105</v>
      </c>
      <c r="C52" s="1" t="s">
        <v>27</v>
      </c>
      <c r="D52" s="24" t="s">
        <v>3</v>
      </c>
      <c r="E52" s="20"/>
      <c r="F52" s="23" t="s">
        <v>28</v>
      </c>
      <c r="G52" s="53" t="s">
        <v>166</v>
      </c>
      <c r="H52" s="20"/>
      <c r="I52" s="52" t="s">
        <v>295</v>
      </c>
      <c r="J52" s="52" t="s">
        <v>296</v>
      </c>
      <c r="K52" s="2" t="s">
        <v>217</v>
      </c>
      <c r="L52" s="2" t="s">
        <v>217</v>
      </c>
      <c r="M52" s="2" t="s">
        <v>217</v>
      </c>
      <c r="N52" s="2" t="s">
        <v>217</v>
      </c>
      <c r="O52" s="10"/>
    </row>
    <row r="53" spans="1:15" ht="23.25" customHeight="1">
      <c r="A53" s="25"/>
      <c r="B53" s="25"/>
      <c r="C53" s="72" t="s">
        <v>29</v>
      </c>
      <c r="D53" s="72"/>
      <c r="E53" s="72"/>
      <c r="F53" s="72"/>
      <c r="G53" s="54"/>
      <c r="H53" s="20"/>
      <c r="I53" s="20"/>
      <c r="J53" s="20"/>
      <c r="K53" s="20"/>
      <c r="L53" s="20"/>
      <c r="M53" s="20"/>
      <c r="N53" s="20"/>
      <c r="O53" s="10"/>
    </row>
    <row r="54" spans="1:15" ht="266.25" customHeight="1">
      <c r="A54" s="22">
        <v>277</v>
      </c>
      <c r="B54" s="22">
        <v>109</v>
      </c>
      <c r="C54" s="1" t="s">
        <v>30</v>
      </c>
      <c r="D54" s="18" t="s">
        <v>3</v>
      </c>
      <c r="E54" s="24"/>
      <c r="F54" s="23" t="s">
        <v>31</v>
      </c>
      <c r="G54" s="53" t="s">
        <v>255</v>
      </c>
      <c r="H54" s="8"/>
      <c r="I54" s="52" t="s">
        <v>295</v>
      </c>
      <c r="J54" s="52" t="s">
        <v>296</v>
      </c>
      <c r="K54" s="2" t="s">
        <v>217</v>
      </c>
      <c r="L54" s="2" t="s">
        <v>217</v>
      </c>
      <c r="M54" s="2" t="s">
        <v>217</v>
      </c>
      <c r="N54" s="2" t="s">
        <v>217</v>
      </c>
      <c r="O54" s="22"/>
    </row>
    <row r="55" spans="1:15" ht="27.75" customHeight="1">
      <c r="A55" s="25"/>
      <c r="B55" s="25"/>
      <c r="C55" s="72" t="s">
        <v>51</v>
      </c>
      <c r="D55" s="72"/>
      <c r="E55" s="72"/>
      <c r="F55" s="72"/>
      <c r="G55" s="16"/>
      <c r="H55" s="20"/>
      <c r="I55" s="20"/>
      <c r="J55" s="20"/>
      <c r="K55" s="20"/>
      <c r="L55" s="20"/>
      <c r="M55" s="20"/>
      <c r="N55" s="20"/>
      <c r="O55" s="10"/>
    </row>
    <row r="56" spans="1:15" ht="119.25" customHeight="1">
      <c r="A56" s="22">
        <v>287</v>
      </c>
      <c r="B56" s="22">
        <v>114</v>
      </c>
      <c r="C56" s="42" t="s">
        <v>110</v>
      </c>
      <c r="D56" s="24" t="s">
        <v>4</v>
      </c>
      <c r="E56" s="20"/>
      <c r="F56" s="19" t="s">
        <v>89</v>
      </c>
      <c r="G56" s="1" t="s">
        <v>167</v>
      </c>
      <c r="H56" s="20"/>
      <c r="I56" s="52" t="s">
        <v>295</v>
      </c>
      <c r="J56" s="52" t="s">
        <v>297</v>
      </c>
      <c r="K56" s="2" t="s">
        <v>222</v>
      </c>
      <c r="L56" s="2" t="s">
        <v>222</v>
      </c>
      <c r="M56" s="2" t="s">
        <v>222</v>
      </c>
      <c r="N56" s="2" t="s">
        <v>222</v>
      </c>
      <c r="O56" s="10"/>
    </row>
    <row r="57" spans="1:15" ht="36.75" customHeight="1">
      <c r="A57" s="25"/>
      <c r="B57" s="25"/>
      <c r="C57" s="72" t="s">
        <v>32</v>
      </c>
      <c r="D57" s="72"/>
      <c r="E57" s="72"/>
      <c r="F57" s="72"/>
      <c r="G57" s="16"/>
      <c r="H57" s="20"/>
      <c r="I57" s="20"/>
      <c r="J57" s="20"/>
      <c r="K57" s="20"/>
      <c r="L57" s="20"/>
      <c r="M57" s="20"/>
      <c r="N57" s="20"/>
      <c r="O57" s="10"/>
    </row>
    <row r="58" spans="1:15" ht="36.75" customHeight="1">
      <c r="A58" s="25"/>
      <c r="B58" s="25"/>
      <c r="C58" s="72" t="s">
        <v>96</v>
      </c>
      <c r="D58" s="72"/>
      <c r="E58" s="72"/>
      <c r="F58" s="72"/>
      <c r="G58" s="16"/>
      <c r="H58" s="20"/>
      <c r="I58" s="20"/>
      <c r="J58" s="20"/>
      <c r="K58" s="20"/>
      <c r="L58" s="20"/>
      <c r="M58" s="20"/>
      <c r="N58" s="20"/>
      <c r="O58" s="10"/>
    </row>
    <row r="59" spans="1:15" ht="203.25" customHeight="1">
      <c r="A59" s="22">
        <v>307</v>
      </c>
      <c r="B59" s="22">
        <v>119</v>
      </c>
      <c r="C59" s="1" t="s">
        <v>120</v>
      </c>
      <c r="D59" s="7" t="s">
        <v>1</v>
      </c>
      <c r="E59" s="24"/>
      <c r="F59" s="23" t="s">
        <v>168</v>
      </c>
      <c r="G59" s="1" t="s">
        <v>223</v>
      </c>
      <c r="H59" s="24"/>
      <c r="I59" s="52" t="s">
        <v>295</v>
      </c>
      <c r="J59" s="52" t="s">
        <v>297</v>
      </c>
      <c r="K59" s="2" t="s">
        <v>218</v>
      </c>
      <c r="L59" s="2" t="s">
        <v>218</v>
      </c>
      <c r="M59" s="2" t="s">
        <v>218</v>
      </c>
      <c r="N59" s="2" t="s">
        <v>218</v>
      </c>
      <c r="O59" s="22"/>
    </row>
    <row r="60" spans="1:15" ht="30.75" customHeight="1">
      <c r="A60" s="25"/>
      <c r="B60" s="25"/>
      <c r="C60" s="72" t="s">
        <v>74</v>
      </c>
      <c r="D60" s="72"/>
      <c r="E60" s="72"/>
      <c r="F60" s="72"/>
      <c r="G60" s="16"/>
      <c r="H60" s="20"/>
      <c r="I60" s="20"/>
      <c r="J60" s="20"/>
      <c r="K60" s="20"/>
      <c r="L60" s="20"/>
      <c r="M60" s="20"/>
      <c r="N60" s="20"/>
      <c r="O60" s="10"/>
    </row>
    <row r="61" spans="1:15" ht="136.5" customHeight="1">
      <c r="A61" s="22">
        <v>340</v>
      </c>
      <c r="B61" s="22">
        <v>128</v>
      </c>
      <c r="C61" s="1" t="s">
        <v>18</v>
      </c>
      <c r="D61" s="24" t="s">
        <v>1</v>
      </c>
      <c r="E61" s="20"/>
      <c r="F61" s="23" t="s">
        <v>19</v>
      </c>
      <c r="G61" s="1" t="s">
        <v>248</v>
      </c>
      <c r="H61" s="20"/>
      <c r="I61" s="52" t="s">
        <v>295</v>
      </c>
      <c r="J61" s="52" t="s">
        <v>297</v>
      </c>
      <c r="K61" s="20"/>
      <c r="L61" s="2" t="s">
        <v>216</v>
      </c>
      <c r="M61" s="20"/>
      <c r="N61" s="20"/>
      <c r="O61" s="10"/>
    </row>
    <row r="62" spans="1:15" ht="30" customHeight="1">
      <c r="A62" s="25"/>
      <c r="B62" s="25"/>
      <c r="C62" s="72" t="s">
        <v>97</v>
      </c>
      <c r="D62" s="72"/>
      <c r="E62" s="72"/>
      <c r="F62" s="72"/>
      <c r="G62" s="16"/>
      <c r="H62" s="20"/>
      <c r="I62" s="20"/>
      <c r="J62" s="20"/>
      <c r="K62" s="20"/>
      <c r="L62" s="20"/>
      <c r="M62" s="20"/>
      <c r="N62" s="20"/>
      <c r="O62" s="10"/>
    </row>
    <row r="63" spans="1:15" ht="141" customHeight="1">
      <c r="A63" s="22">
        <v>352</v>
      </c>
      <c r="B63" s="22">
        <v>134</v>
      </c>
      <c r="C63" s="1" t="s">
        <v>21</v>
      </c>
      <c r="D63" s="24" t="s">
        <v>3</v>
      </c>
      <c r="E63" s="24"/>
      <c r="F63" s="23" t="s">
        <v>20</v>
      </c>
      <c r="G63" s="1" t="s">
        <v>250</v>
      </c>
      <c r="H63" s="24"/>
      <c r="I63" s="52" t="s">
        <v>295</v>
      </c>
      <c r="J63" s="52" t="s">
        <v>297</v>
      </c>
      <c r="K63" s="2"/>
      <c r="L63" s="2"/>
      <c r="M63" s="2"/>
      <c r="N63" s="2" t="s">
        <v>219</v>
      </c>
      <c r="O63" s="22"/>
    </row>
    <row r="64" spans="1:15" ht="34.5" customHeight="1">
      <c r="A64" s="25"/>
      <c r="B64" s="25"/>
      <c r="C64" s="72" t="s">
        <v>43</v>
      </c>
      <c r="D64" s="72"/>
      <c r="E64" s="72"/>
      <c r="F64" s="72"/>
      <c r="G64" s="16"/>
      <c r="H64" s="20"/>
      <c r="I64" s="20"/>
      <c r="J64" s="20"/>
      <c r="K64" s="20"/>
      <c r="L64" s="20"/>
      <c r="M64" s="20"/>
      <c r="N64" s="20"/>
      <c r="O64" s="10"/>
    </row>
    <row r="65" spans="1:15" ht="34.5" customHeight="1">
      <c r="A65" s="25"/>
      <c r="B65" s="25"/>
      <c r="C65" s="72" t="s">
        <v>75</v>
      </c>
      <c r="D65" s="72"/>
      <c r="E65" s="72"/>
      <c r="F65" s="72"/>
      <c r="G65" s="16"/>
      <c r="H65" s="20"/>
      <c r="I65" s="20"/>
      <c r="J65" s="20"/>
      <c r="K65" s="20"/>
      <c r="L65" s="20"/>
      <c r="M65" s="20"/>
      <c r="N65" s="20"/>
      <c r="O65" s="10"/>
    </row>
    <row r="66" spans="1:15" ht="99" customHeight="1">
      <c r="A66" s="25"/>
      <c r="B66" s="68">
        <v>149</v>
      </c>
      <c r="C66" s="69" t="s">
        <v>90</v>
      </c>
      <c r="D66" s="70" t="s">
        <v>3</v>
      </c>
      <c r="E66" s="73"/>
      <c r="F66" s="71" t="s">
        <v>169</v>
      </c>
      <c r="G66" s="8" t="s">
        <v>231</v>
      </c>
      <c r="H66" s="20"/>
      <c r="I66" s="52" t="s">
        <v>295</v>
      </c>
      <c r="J66" s="52" t="s">
        <v>297</v>
      </c>
      <c r="K66" s="2" t="s">
        <v>219</v>
      </c>
      <c r="L66" s="20"/>
      <c r="M66" s="20"/>
      <c r="N66" s="20"/>
      <c r="O66" s="10"/>
    </row>
    <row r="67" spans="1:15" ht="90" customHeight="1">
      <c r="A67" s="25"/>
      <c r="B67" s="68"/>
      <c r="C67" s="69"/>
      <c r="D67" s="70"/>
      <c r="E67" s="73"/>
      <c r="F67" s="71"/>
      <c r="G67" s="8" t="s">
        <v>232</v>
      </c>
      <c r="H67" s="20"/>
      <c r="I67" s="52" t="s">
        <v>295</v>
      </c>
      <c r="J67" s="52" t="s">
        <v>297</v>
      </c>
      <c r="K67" s="20"/>
      <c r="L67" s="2" t="s">
        <v>219</v>
      </c>
      <c r="M67" s="20"/>
      <c r="N67" s="20"/>
      <c r="O67" s="10"/>
    </row>
    <row r="68" spans="1:15" ht="114.75" customHeight="1">
      <c r="A68" s="25"/>
      <c r="B68" s="68"/>
      <c r="C68" s="69"/>
      <c r="D68" s="70"/>
      <c r="E68" s="73"/>
      <c r="F68" s="71"/>
      <c r="G68" s="8" t="s">
        <v>233</v>
      </c>
      <c r="H68" s="20"/>
      <c r="I68" s="52" t="s">
        <v>295</v>
      </c>
      <c r="J68" s="52" t="s">
        <v>297</v>
      </c>
      <c r="K68" s="20"/>
      <c r="L68" s="20"/>
      <c r="M68" s="2" t="s">
        <v>219</v>
      </c>
      <c r="N68" s="20"/>
      <c r="O68" s="10"/>
    </row>
    <row r="69" spans="1:15" ht="99" customHeight="1">
      <c r="A69" s="22">
        <v>396</v>
      </c>
      <c r="B69" s="68"/>
      <c r="C69" s="69"/>
      <c r="D69" s="70"/>
      <c r="E69" s="73"/>
      <c r="F69" s="71"/>
      <c r="G69" s="8" t="s">
        <v>234</v>
      </c>
      <c r="H69" s="8" t="s">
        <v>170</v>
      </c>
      <c r="I69" s="52" t="s">
        <v>295</v>
      </c>
      <c r="J69" s="52" t="s">
        <v>297</v>
      </c>
      <c r="K69" s="2"/>
      <c r="L69" s="2"/>
      <c r="M69" s="2"/>
      <c r="N69" s="2" t="s">
        <v>219</v>
      </c>
      <c r="O69" s="22"/>
    </row>
    <row r="70" spans="1:15" ht="78.75" customHeight="1">
      <c r="A70" s="68">
        <v>150</v>
      </c>
      <c r="B70" s="68"/>
      <c r="C70" s="69" t="s">
        <v>91</v>
      </c>
      <c r="D70" s="70" t="s">
        <v>3</v>
      </c>
      <c r="E70" s="70"/>
      <c r="F70" s="71" t="s">
        <v>171</v>
      </c>
      <c r="G70" s="8" t="s">
        <v>227</v>
      </c>
      <c r="H70" s="8"/>
      <c r="I70" s="52" t="s">
        <v>295</v>
      </c>
      <c r="J70" s="52" t="s">
        <v>297</v>
      </c>
      <c r="K70" s="2" t="s">
        <v>219</v>
      </c>
      <c r="L70" s="2"/>
      <c r="M70" s="2"/>
      <c r="N70" s="2"/>
      <c r="O70" s="22"/>
    </row>
    <row r="71" spans="1:15" ht="78.75" customHeight="1">
      <c r="A71" s="68"/>
      <c r="B71" s="68"/>
      <c r="C71" s="69"/>
      <c r="D71" s="70"/>
      <c r="E71" s="70"/>
      <c r="F71" s="71"/>
      <c r="G71" s="8" t="s">
        <v>228</v>
      </c>
      <c r="H71" s="8"/>
      <c r="I71" s="52" t="s">
        <v>295</v>
      </c>
      <c r="J71" s="52" t="s">
        <v>297</v>
      </c>
      <c r="K71" s="2"/>
      <c r="L71" s="2" t="s">
        <v>219</v>
      </c>
      <c r="M71" s="2"/>
      <c r="N71" s="2"/>
      <c r="O71" s="22"/>
    </row>
    <row r="72" spans="1:15" ht="78.75" customHeight="1">
      <c r="A72" s="68"/>
      <c r="B72" s="68"/>
      <c r="C72" s="69"/>
      <c r="D72" s="70"/>
      <c r="E72" s="70"/>
      <c r="F72" s="71"/>
      <c r="G72" s="8" t="s">
        <v>229</v>
      </c>
      <c r="H72" s="8"/>
      <c r="I72" s="52" t="s">
        <v>295</v>
      </c>
      <c r="J72" s="52" t="s">
        <v>297</v>
      </c>
      <c r="K72" s="2"/>
      <c r="L72" s="2"/>
      <c r="M72" s="2" t="s">
        <v>219</v>
      </c>
      <c r="N72" s="2"/>
      <c r="O72" s="22"/>
    </row>
    <row r="73" spans="1:15" ht="78.75" customHeight="1">
      <c r="A73" s="68"/>
      <c r="B73" s="68"/>
      <c r="C73" s="69"/>
      <c r="D73" s="70"/>
      <c r="E73" s="70"/>
      <c r="F73" s="71"/>
      <c r="G73" s="8" t="s">
        <v>230</v>
      </c>
      <c r="H73" s="8" t="s">
        <v>172</v>
      </c>
      <c r="I73" s="52" t="s">
        <v>295</v>
      </c>
      <c r="J73" s="52" t="s">
        <v>297</v>
      </c>
      <c r="K73" s="2"/>
      <c r="L73" s="2"/>
      <c r="M73" s="2"/>
      <c r="N73" s="2" t="s">
        <v>219</v>
      </c>
      <c r="O73" s="22"/>
    </row>
    <row r="74" spans="1:15" ht="88.5" customHeight="1">
      <c r="A74" s="22">
        <v>401</v>
      </c>
      <c r="B74" s="22">
        <v>152</v>
      </c>
      <c r="C74" s="1" t="s">
        <v>52</v>
      </c>
      <c r="D74" s="24" t="s">
        <v>1</v>
      </c>
      <c r="E74" s="22"/>
      <c r="F74" s="23" t="s">
        <v>53</v>
      </c>
      <c r="G74" s="8" t="s">
        <v>173</v>
      </c>
      <c r="H74" s="14"/>
      <c r="I74" s="52" t="s">
        <v>295</v>
      </c>
      <c r="J74" s="52" t="s">
        <v>296</v>
      </c>
      <c r="K74" s="2" t="s">
        <v>217</v>
      </c>
      <c r="L74" s="2" t="s">
        <v>217</v>
      </c>
      <c r="M74" s="2" t="s">
        <v>217</v>
      </c>
      <c r="N74" s="2" t="s">
        <v>217</v>
      </c>
      <c r="O74" s="22"/>
    </row>
    <row r="75" spans="1:15" ht="36" customHeight="1">
      <c r="A75" s="25"/>
      <c r="B75" s="25"/>
      <c r="C75" s="72" t="s">
        <v>76</v>
      </c>
      <c r="D75" s="72"/>
      <c r="E75" s="72"/>
      <c r="F75" s="72"/>
      <c r="G75" s="16"/>
      <c r="H75" s="20"/>
      <c r="I75" s="20"/>
      <c r="J75" s="20"/>
      <c r="K75" s="20"/>
      <c r="L75" s="20"/>
      <c r="M75" s="20"/>
      <c r="N75" s="20"/>
      <c r="O75" s="10"/>
    </row>
    <row r="76" spans="1:15" ht="135.75" customHeight="1">
      <c r="A76" s="22">
        <v>413</v>
      </c>
      <c r="B76" s="22">
        <v>156</v>
      </c>
      <c r="C76" s="1" t="s">
        <v>54</v>
      </c>
      <c r="D76" s="24" t="s">
        <v>1</v>
      </c>
      <c r="E76" s="24"/>
      <c r="F76" s="23" t="s">
        <v>8</v>
      </c>
      <c r="G76" s="8" t="s">
        <v>174</v>
      </c>
      <c r="H76" s="24"/>
      <c r="I76" s="52" t="s">
        <v>295</v>
      </c>
      <c r="J76" s="52" t="s">
        <v>297</v>
      </c>
      <c r="K76" s="2" t="s">
        <v>221</v>
      </c>
      <c r="L76" s="2"/>
      <c r="M76" s="2"/>
      <c r="N76" s="2"/>
      <c r="O76" s="22"/>
    </row>
    <row r="77" spans="1:15" ht="75.75" customHeight="1">
      <c r="A77" s="22"/>
      <c r="B77" s="68">
        <v>157</v>
      </c>
      <c r="C77" s="69" t="s">
        <v>102</v>
      </c>
      <c r="D77" s="70" t="s">
        <v>1</v>
      </c>
      <c r="E77" s="70"/>
      <c r="F77" s="71" t="s">
        <v>175</v>
      </c>
      <c r="G77" s="8" t="s">
        <v>225</v>
      </c>
      <c r="H77" s="3"/>
      <c r="I77" s="52" t="s">
        <v>295</v>
      </c>
      <c r="J77" s="52" t="s">
        <v>297</v>
      </c>
      <c r="K77" s="2" t="s">
        <v>226</v>
      </c>
      <c r="L77" s="2"/>
      <c r="M77" s="2"/>
      <c r="N77" s="2"/>
      <c r="O77" s="22"/>
    </row>
    <row r="78" spans="1:15" ht="75.75" customHeight="1">
      <c r="A78" s="22"/>
      <c r="B78" s="68"/>
      <c r="C78" s="69"/>
      <c r="D78" s="70"/>
      <c r="E78" s="70"/>
      <c r="F78" s="71"/>
      <c r="G78" s="8" t="s">
        <v>235</v>
      </c>
      <c r="H78" s="24"/>
      <c r="I78" s="52" t="s">
        <v>295</v>
      </c>
      <c r="J78" s="52" t="s">
        <v>297</v>
      </c>
      <c r="K78" s="2"/>
      <c r="L78" s="2" t="s">
        <v>226</v>
      </c>
      <c r="M78" s="2"/>
      <c r="N78" s="2"/>
      <c r="O78" s="22"/>
    </row>
    <row r="79" spans="1:15" ht="75.75" customHeight="1">
      <c r="A79" s="22">
        <v>415</v>
      </c>
      <c r="B79" s="68"/>
      <c r="C79" s="69"/>
      <c r="D79" s="70"/>
      <c r="E79" s="70"/>
      <c r="F79" s="71"/>
      <c r="G79" s="8" t="s">
        <v>303</v>
      </c>
      <c r="H79" s="24"/>
      <c r="I79" s="52" t="s">
        <v>295</v>
      </c>
      <c r="J79" s="52" t="s">
        <v>297</v>
      </c>
      <c r="K79" s="2"/>
      <c r="L79" s="2"/>
      <c r="M79" s="2"/>
      <c r="N79" s="2" t="s">
        <v>226</v>
      </c>
      <c r="O79" s="22"/>
    </row>
    <row r="80" spans="1:15" ht="96" customHeight="1">
      <c r="A80" s="22">
        <v>417</v>
      </c>
      <c r="B80" s="78">
        <v>158</v>
      </c>
      <c r="C80" s="86" t="s">
        <v>55</v>
      </c>
      <c r="D80" s="82" t="s">
        <v>1</v>
      </c>
      <c r="E80" s="82"/>
      <c r="F80" s="86" t="s">
        <v>56</v>
      </c>
      <c r="G80" s="1" t="s">
        <v>253</v>
      </c>
      <c r="H80" s="24"/>
      <c r="I80" s="52" t="s">
        <v>295</v>
      </c>
      <c r="J80" s="52" t="s">
        <v>297</v>
      </c>
      <c r="K80" s="2" t="s">
        <v>218</v>
      </c>
      <c r="L80" s="2" t="s">
        <v>218</v>
      </c>
      <c r="M80" s="2" t="s">
        <v>218</v>
      </c>
      <c r="N80" s="2" t="s">
        <v>218</v>
      </c>
      <c r="O80" s="22"/>
    </row>
    <row r="81" spans="1:15" ht="96" customHeight="1">
      <c r="A81" s="22"/>
      <c r="B81" s="79"/>
      <c r="C81" s="87"/>
      <c r="D81" s="83"/>
      <c r="E81" s="83"/>
      <c r="F81" s="87"/>
      <c r="G81" s="1" t="s">
        <v>236</v>
      </c>
      <c r="H81" s="24"/>
      <c r="I81" s="52" t="s">
        <v>295</v>
      </c>
      <c r="J81" s="52" t="s">
        <v>297</v>
      </c>
      <c r="K81" s="2"/>
      <c r="L81" s="2"/>
      <c r="M81" s="2" t="s">
        <v>216</v>
      </c>
      <c r="N81" s="2"/>
      <c r="O81" s="22"/>
    </row>
    <row r="82" spans="1:15" ht="117.75" customHeight="1">
      <c r="A82" s="22">
        <v>419</v>
      </c>
      <c r="B82" s="22">
        <v>159</v>
      </c>
      <c r="C82" s="1" t="s">
        <v>92</v>
      </c>
      <c r="D82" s="24" t="s">
        <v>1</v>
      </c>
      <c r="E82" s="24"/>
      <c r="F82" s="23" t="s">
        <v>176</v>
      </c>
      <c r="G82" s="8" t="s">
        <v>252</v>
      </c>
      <c r="H82" s="24"/>
      <c r="I82" s="52" t="s">
        <v>295</v>
      </c>
      <c r="J82" s="52" t="s">
        <v>297</v>
      </c>
      <c r="K82" s="2" t="s">
        <v>218</v>
      </c>
      <c r="L82" s="2" t="s">
        <v>218</v>
      </c>
      <c r="M82" s="2" t="s">
        <v>218</v>
      </c>
      <c r="N82" s="2" t="s">
        <v>218</v>
      </c>
      <c r="O82" s="22"/>
    </row>
    <row r="83" spans="1:15" ht="96.75" customHeight="1">
      <c r="A83" s="22">
        <v>425</v>
      </c>
      <c r="B83" s="22">
        <v>162</v>
      </c>
      <c r="C83" s="1" t="s">
        <v>57</v>
      </c>
      <c r="D83" s="24" t="s">
        <v>1</v>
      </c>
      <c r="E83" s="24"/>
      <c r="F83" s="23" t="s">
        <v>58</v>
      </c>
      <c r="G83" s="8" t="s">
        <v>177</v>
      </c>
      <c r="H83" s="24"/>
      <c r="I83" s="52" t="s">
        <v>295</v>
      </c>
      <c r="J83" s="52" t="s">
        <v>297</v>
      </c>
      <c r="K83" s="2" t="s">
        <v>224</v>
      </c>
      <c r="L83" s="2" t="s">
        <v>224</v>
      </c>
      <c r="M83" s="2" t="s">
        <v>224</v>
      </c>
      <c r="N83" s="2" t="s">
        <v>224</v>
      </c>
      <c r="O83" s="22"/>
    </row>
    <row r="84" spans="1:15" ht="32.25" customHeight="1">
      <c r="A84" s="25"/>
      <c r="B84" s="25"/>
      <c r="C84" s="72" t="s">
        <v>77</v>
      </c>
      <c r="D84" s="72"/>
      <c r="E84" s="72"/>
      <c r="F84" s="72"/>
      <c r="G84" s="16"/>
      <c r="H84" s="20"/>
      <c r="I84" s="52" t="s">
        <v>295</v>
      </c>
      <c r="J84" s="52" t="s">
        <v>297</v>
      </c>
      <c r="K84" s="20"/>
      <c r="L84" s="20"/>
      <c r="M84" s="20"/>
      <c r="N84" s="20"/>
      <c r="O84" s="10"/>
    </row>
    <row r="85" spans="1:15" ht="109.5" customHeight="1">
      <c r="A85" s="22">
        <v>435</v>
      </c>
      <c r="B85" s="22">
        <v>165</v>
      </c>
      <c r="C85" s="1" t="s">
        <v>59</v>
      </c>
      <c r="D85" s="24" t="s">
        <v>1</v>
      </c>
      <c r="E85" s="24"/>
      <c r="F85" s="23" t="s">
        <v>60</v>
      </c>
      <c r="G85" s="8" t="s">
        <v>251</v>
      </c>
      <c r="H85" s="24"/>
      <c r="I85" s="52" t="s">
        <v>295</v>
      </c>
      <c r="J85" s="52" t="s">
        <v>297</v>
      </c>
      <c r="K85" s="2" t="s">
        <v>218</v>
      </c>
      <c r="L85" s="2" t="s">
        <v>218</v>
      </c>
      <c r="M85" s="2" t="s">
        <v>218</v>
      </c>
      <c r="N85" s="2" t="s">
        <v>218</v>
      </c>
      <c r="O85" s="22"/>
    </row>
    <row r="86" spans="1:15" ht="27" customHeight="1">
      <c r="A86" s="25"/>
      <c r="B86" s="25"/>
      <c r="C86" s="72" t="s">
        <v>300</v>
      </c>
      <c r="D86" s="72"/>
      <c r="E86" s="72"/>
      <c r="F86" s="72"/>
      <c r="G86" s="16"/>
      <c r="H86" s="20"/>
      <c r="I86" s="20"/>
      <c r="J86" s="20"/>
      <c r="K86" s="20"/>
      <c r="L86" s="20"/>
      <c r="M86" s="20"/>
      <c r="N86" s="20"/>
      <c r="O86" s="10"/>
    </row>
    <row r="87" spans="1:15" ht="27" customHeight="1">
      <c r="A87" s="25"/>
      <c r="B87" s="25"/>
      <c r="C87" s="72" t="s">
        <v>78</v>
      </c>
      <c r="D87" s="72"/>
      <c r="E87" s="72"/>
      <c r="F87" s="72"/>
      <c r="G87" s="16"/>
      <c r="H87" s="20"/>
      <c r="I87" s="20"/>
      <c r="J87" s="20"/>
      <c r="K87" s="20"/>
      <c r="L87" s="20"/>
      <c r="M87" s="20"/>
      <c r="N87" s="20"/>
      <c r="O87" s="10"/>
    </row>
    <row r="88" spans="1:15" ht="27" customHeight="1">
      <c r="A88" s="25"/>
      <c r="B88" s="25"/>
      <c r="C88" s="72" t="s">
        <v>79</v>
      </c>
      <c r="D88" s="72"/>
      <c r="E88" s="72"/>
      <c r="F88" s="72"/>
      <c r="G88" s="16"/>
      <c r="H88" s="20"/>
      <c r="I88" s="20"/>
      <c r="J88" s="20"/>
      <c r="K88" s="20"/>
      <c r="L88" s="20"/>
      <c r="M88" s="20"/>
      <c r="N88" s="20"/>
      <c r="O88" s="10"/>
    </row>
    <row r="89" spans="1:15" ht="90.75" customHeight="1">
      <c r="A89" s="68">
        <v>174</v>
      </c>
      <c r="B89" s="68"/>
      <c r="C89" s="69" t="s">
        <v>61</v>
      </c>
      <c r="D89" s="70" t="s">
        <v>7</v>
      </c>
      <c r="E89" s="73"/>
      <c r="F89" s="71" t="s">
        <v>178</v>
      </c>
      <c r="G89" s="55" t="s">
        <v>237</v>
      </c>
      <c r="H89" s="20"/>
      <c r="I89" s="52" t="s">
        <v>295</v>
      </c>
      <c r="J89" s="52" t="s">
        <v>297</v>
      </c>
      <c r="K89" s="2" t="s">
        <v>216</v>
      </c>
      <c r="L89" s="20"/>
      <c r="M89" s="20"/>
      <c r="N89" s="20"/>
      <c r="O89" s="10"/>
    </row>
    <row r="90" spans="1:15" ht="90.75" customHeight="1">
      <c r="A90" s="68"/>
      <c r="B90" s="68"/>
      <c r="C90" s="69"/>
      <c r="D90" s="70"/>
      <c r="E90" s="73"/>
      <c r="F90" s="71"/>
      <c r="G90" s="55" t="s">
        <v>238</v>
      </c>
      <c r="H90" s="24"/>
      <c r="I90" s="52" t="s">
        <v>295</v>
      </c>
      <c r="J90" s="52" t="s">
        <v>297</v>
      </c>
      <c r="K90" s="2"/>
      <c r="L90" s="2"/>
      <c r="M90" s="2"/>
      <c r="N90" s="2" t="s">
        <v>216</v>
      </c>
      <c r="O90" s="22"/>
    </row>
    <row r="91" spans="1:15" ht="37.5" customHeight="1">
      <c r="A91" s="25"/>
      <c r="B91" s="25"/>
      <c r="C91" s="72" t="s">
        <v>80</v>
      </c>
      <c r="D91" s="72"/>
      <c r="E91" s="72"/>
      <c r="F91" s="72"/>
      <c r="G91" s="16"/>
      <c r="H91" s="20"/>
      <c r="I91" s="20"/>
      <c r="J91" s="20"/>
      <c r="K91" s="20"/>
      <c r="L91" s="20"/>
      <c r="M91" s="20"/>
      <c r="N91" s="20"/>
      <c r="O91" s="10"/>
    </row>
    <row r="92" spans="1:15" ht="147" customHeight="1">
      <c r="A92" s="22">
        <v>489</v>
      </c>
      <c r="B92" s="22">
        <v>176</v>
      </c>
      <c r="C92" s="1" t="s">
        <v>62</v>
      </c>
      <c r="D92" s="24" t="s">
        <v>1</v>
      </c>
      <c r="E92" s="24"/>
      <c r="F92" s="23" t="s">
        <v>106</v>
      </c>
      <c r="G92" s="8" t="s">
        <v>179</v>
      </c>
      <c r="H92" s="24"/>
      <c r="I92" s="52" t="s">
        <v>295</v>
      </c>
      <c r="J92" s="52" t="s">
        <v>297</v>
      </c>
      <c r="K92" s="2" t="s">
        <v>258</v>
      </c>
      <c r="L92" s="2"/>
      <c r="M92" s="2"/>
      <c r="N92" s="2"/>
      <c r="O92" s="22"/>
    </row>
    <row r="93" spans="1:15" ht="147" customHeight="1">
      <c r="A93" s="22">
        <v>490</v>
      </c>
      <c r="B93" s="22">
        <v>177</v>
      </c>
      <c r="C93" s="1" t="s">
        <v>62</v>
      </c>
      <c r="D93" s="24" t="s">
        <v>1</v>
      </c>
      <c r="E93" s="24"/>
      <c r="F93" s="23" t="s">
        <v>107</v>
      </c>
      <c r="G93" s="1" t="s">
        <v>180</v>
      </c>
      <c r="H93" s="24"/>
      <c r="I93" s="52" t="s">
        <v>295</v>
      </c>
      <c r="J93" s="52" t="s">
        <v>297</v>
      </c>
      <c r="K93" s="2"/>
      <c r="L93" s="2"/>
      <c r="M93" s="2" t="s">
        <v>258</v>
      </c>
      <c r="N93" s="2"/>
      <c r="O93" s="22"/>
    </row>
    <row r="94" spans="1:15" ht="36.75" customHeight="1">
      <c r="A94" s="25"/>
      <c r="B94" s="25"/>
      <c r="C94" s="72" t="s">
        <v>81</v>
      </c>
      <c r="D94" s="72"/>
      <c r="E94" s="72"/>
      <c r="F94" s="72"/>
      <c r="G94" s="8"/>
      <c r="H94" s="20"/>
      <c r="I94" s="20"/>
      <c r="J94" s="20"/>
      <c r="K94" s="20"/>
      <c r="L94" s="20"/>
      <c r="M94" s="20"/>
      <c r="N94" s="20"/>
      <c r="O94" s="10"/>
    </row>
    <row r="95" spans="1:15" ht="36.75" customHeight="1">
      <c r="A95" s="25"/>
      <c r="B95" s="25"/>
      <c r="C95" s="72" t="s">
        <v>82</v>
      </c>
      <c r="D95" s="72"/>
      <c r="E95" s="72"/>
      <c r="F95" s="72"/>
      <c r="G95" s="16"/>
      <c r="H95" s="20"/>
      <c r="I95" s="20"/>
      <c r="J95" s="20"/>
      <c r="K95" s="20"/>
      <c r="L95" s="20"/>
      <c r="M95" s="20"/>
      <c r="N95" s="20"/>
      <c r="O95" s="10"/>
    </row>
    <row r="96" spans="1:15" ht="228" customHeight="1">
      <c r="A96" s="22">
        <v>518</v>
      </c>
      <c r="B96" s="22">
        <v>190</v>
      </c>
      <c r="C96" s="1" t="s">
        <v>99</v>
      </c>
      <c r="D96" s="24" t="s">
        <v>1</v>
      </c>
      <c r="E96" s="20"/>
      <c r="F96" s="23" t="s">
        <v>181</v>
      </c>
      <c r="G96" s="8" t="s">
        <v>182</v>
      </c>
      <c r="H96" s="8"/>
      <c r="I96" s="52" t="s">
        <v>295</v>
      </c>
      <c r="J96" s="52" t="s">
        <v>297</v>
      </c>
      <c r="K96" s="20"/>
      <c r="L96" s="2" t="s">
        <v>219</v>
      </c>
      <c r="M96" s="20"/>
      <c r="N96" s="20"/>
      <c r="O96" s="10"/>
    </row>
    <row r="97" spans="1:15" ht="177" customHeight="1">
      <c r="A97" s="22">
        <v>529</v>
      </c>
      <c r="B97" s="22">
        <v>192</v>
      </c>
      <c r="C97" s="1" t="s">
        <v>63</v>
      </c>
      <c r="D97" s="24" t="s">
        <v>1</v>
      </c>
      <c r="E97" s="24"/>
      <c r="F97" s="23" t="s">
        <v>93</v>
      </c>
      <c r="G97" s="8" t="s">
        <v>249</v>
      </c>
      <c r="H97" s="8"/>
      <c r="I97" s="52" t="s">
        <v>295</v>
      </c>
      <c r="J97" s="52" t="s">
        <v>297</v>
      </c>
      <c r="K97" s="2" t="s">
        <v>218</v>
      </c>
      <c r="L97" s="2" t="s">
        <v>218</v>
      </c>
      <c r="M97" s="2" t="s">
        <v>218</v>
      </c>
      <c r="N97" s="2" t="s">
        <v>218</v>
      </c>
      <c r="O97" s="22"/>
    </row>
    <row r="98" spans="1:15" ht="142.5" customHeight="1">
      <c r="A98" s="22">
        <v>534</v>
      </c>
      <c r="B98" s="22">
        <v>194</v>
      </c>
      <c r="C98" s="1" t="s">
        <v>16</v>
      </c>
      <c r="D98" s="24" t="s">
        <v>3</v>
      </c>
      <c r="E98" s="24"/>
      <c r="F98" s="23" t="s">
        <v>17</v>
      </c>
      <c r="G98" s="8" t="s">
        <v>183</v>
      </c>
      <c r="H98" s="8"/>
      <c r="I98" s="52" t="s">
        <v>295</v>
      </c>
      <c r="J98" s="52" t="s">
        <v>297</v>
      </c>
      <c r="K98" s="2"/>
      <c r="L98" s="2"/>
      <c r="M98" s="2" t="s">
        <v>219</v>
      </c>
      <c r="N98" s="2"/>
      <c r="O98" s="22"/>
    </row>
    <row r="99" spans="1:15" ht="27.75" customHeight="1">
      <c r="A99" s="25"/>
      <c r="B99" s="25"/>
      <c r="C99" s="72" t="s">
        <v>83</v>
      </c>
      <c r="D99" s="72"/>
      <c r="E99" s="72"/>
      <c r="F99" s="72"/>
      <c r="G99" s="16"/>
      <c r="H99" s="20"/>
      <c r="I99" s="20"/>
      <c r="J99" s="20"/>
      <c r="K99" s="20"/>
      <c r="L99" s="20"/>
      <c r="M99" s="20"/>
      <c r="N99" s="20"/>
      <c r="O99" s="10"/>
    </row>
    <row r="100" spans="1:15" ht="153" customHeight="1">
      <c r="A100" s="22">
        <v>545</v>
      </c>
      <c r="B100" s="22">
        <v>197</v>
      </c>
      <c r="C100" s="1" t="s">
        <v>103</v>
      </c>
      <c r="D100" s="24" t="s">
        <v>1</v>
      </c>
      <c r="E100" s="24"/>
      <c r="F100" s="23" t="s">
        <v>108</v>
      </c>
      <c r="G100" s="8" t="s">
        <v>184</v>
      </c>
      <c r="H100" s="8"/>
      <c r="I100" s="22" t="s">
        <v>295</v>
      </c>
      <c r="J100" s="22" t="s">
        <v>298</v>
      </c>
      <c r="K100" s="2" t="s">
        <v>217</v>
      </c>
      <c r="L100" s="2" t="s">
        <v>217</v>
      </c>
      <c r="M100" s="2" t="s">
        <v>217</v>
      </c>
      <c r="N100" s="2" t="s">
        <v>217</v>
      </c>
      <c r="O100" s="22"/>
    </row>
    <row r="101" spans="1:15" ht="32.25" customHeight="1">
      <c r="A101" s="25"/>
      <c r="B101" s="25"/>
      <c r="C101" s="72" t="s">
        <v>44</v>
      </c>
      <c r="D101" s="72"/>
      <c r="E101" s="72"/>
      <c r="F101" s="72"/>
      <c r="G101" s="16"/>
      <c r="H101" s="20"/>
      <c r="I101" s="20"/>
      <c r="J101" s="20"/>
      <c r="K101" s="20"/>
      <c r="L101" s="20"/>
      <c r="M101" s="20"/>
      <c r="N101" s="20"/>
      <c r="O101" s="10"/>
    </row>
    <row r="102" spans="1:15" ht="51.75" customHeight="1">
      <c r="A102" s="25"/>
      <c r="B102" s="25"/>
      <c r="C102" s="72" t="s">
        <v>84</v>
      </c>
      <c r="D102" s="72"/>
      <c r="E102" s="72"/>
      <c r="F102" s="72"/>
      <c r="G102" s="16"/>
      <c r="H102" s="20"/>
      <c r="I102" s="20"/>
      <c r="J102" s="20"/>
      <c r="K102" s="20"/>
      <c r="L102" s="20"/>
      <c r="M102" s="20"/>
      <c r="N102" s="20"/>
      <c r="O102" s="10"/>
    </row>
    <row r="103" spans="1:15" ht="348" customHeight="1">
      <c r="A103" s="22">
        <v>557</v>
      </c>
      <c r="B103" s="22">
        <v>202</v>
      </c>
      <c r="C103" s="1" t="s">
        <v>98</v>
      </c>
      <c r="D103" s="24" t="s">
        <v>1</v>
      </c>
      <c r="E103" s="18"/>
      <c r="F103" s="23" t="s">
        <v>185</v>
      </c>
      <c r="G103" s="1" t="s">
        <v>301</v>
      </c>
      <c r="H103" s="1" t="s">
        <v>186</v>
      </c>
      <c r="I103" s="52" t="s">
        <v>295</v>
      </c>
      <c r="J103" s="52" t="s">
        <v>297</v>
      </c>
      <c r="K103" s="2" t="s">
        <v>224</v>
      </c>
      <c r="L103" s="2" t="s">
        <v>224</v>
      </c>
      <c r="M103" s="2" t="s">
        <v>224</v>
      </c>
      <c r="N103" s="2" t="s">
        <v>224</v>
      </c>
      <c r="O103" s="22"/>
    </row>
    <row r="104" spans="1:15" ht="60" customHeight="1">
      <c r="A104" s="25"/>
      <c r="B104" s="25"/>
      <c r="C104" s="72" t="s">
        <v>85</v>
      </c>
      <c r="D104" s="72"/>
      <c r="E104" s="72"/>
      <c r="F104" s="72"/>
      <c r="G104" s="16"/>
      <c r="H104" s="20"/>
      <c r="I104" s="52"/>
      <c r="J104" s="52"/>
      <c r="K104" s="20"/>
      <c r="L104" s="20"/>
      <c r="M104" s="20"/>
      <c r="N104" s="20"/>
      <c r="O104" s="10"/>
    </row>
    <row r="105" spans="1:15" ht="261" customHeight="1">
      <c r="A105" s="22">
        <v>560</v>
      </c>
      <c r="B105" s="22">
        <v>204</v>
      </c>
      <c r="C105" s="1" t="s">
        <v>64</v>
      </c>
      <c r="D105" s="24" t="s">
        <v>3</v>
      </c>
      <c r="E105" s="20"/>
      <c r="F105" s="23" t="s">
        <v>9</v>
      </c>
      <c r="G105" s="11" t="s">
        <v>187</v>
      </c>
      <c r="H105" s="20"/>
      <c r="I105" s="52" t="s">
        <v>295</v>
      </c>
      <c r="J105" s="52" t="s">
        <v>297</v>
      </c>
      <c r="K105" s="2" t="s">
        <v>224</v>
      </c>
      <c r="L105" s="2" t="s">
        <v>224</v>
      </c>
      <c r="M105" s="2" t="s">
        <v>224</v>
      </c>
      <c r="N105" s="2" t="s">
        <v>224</v>
      </c>
      <c r="O105" s="10"/>
    </row>
    <row r="106" spans="1:15" ht="49.5" customHeight="1">
      <c r="A106" s="22"/>
      <c r="B106" s="68">
        <v>205</v>
      </c>
      <c r="C106" s="69" t="s">
        <v>10</v>
      </c>
      <c r="D106" s="70" t="s">
        <v>1</v>
      </c>
      <c r="E106" s="88"/>
      <c r="F106" s="71" t="s">
        <v>188</v>
      </c>
      <c r="G106" s="11" t="s">
        <v>239</v>
      </c>
      <c r="H106" s="20"/>
      <c r="I106" s="52" t="s">
        <v>295</v>
      </c>
      <c r="J106" s="52" t="s">
        <v>297</v>
      </c>
      <c r="K106" s="2" t="s">
        <v>216</v>
      </c>
      <c r="L106" s="2"/>
      <c r="M106" s="2"/>
      <c r="N106" s="2"/>
      <c r="O106" s="10"/>
    </row>
    <row r="107" spans="1:15" ht="49.5" customHeight="1">
      <c r="A107" s="22"/>
      <c r="B107" s="68"/>
      <c r="C107" s="69"/>
      <c r="D107" s="70"/>
      <c r="E107" s="88"/>
      <c r="F107" s="71"/>
      <c r="G107" s="11" t="s">
        <v>240</v>
      </c>
      <c r="H107" s="20"/>
      <c r="I107" s="52" t="s">
        <v>295</v>
      </c>
      <c r="J107" s="52" t="s">
        <v>297</v>
      </c>
      <c r="K107" s="2"/>
      <c r="L107" s="2" t="s">
        <v>226</v>
      </c>
      <c r="M107" s="2"/>
      <c r="N107" s="2"/>
      <c r="O107" s="10"/>
    </row>
    <row r="108" spans="1:15" ht="49.5" customHeight="1">
      <c r="A108" s="22">
        <v>564</v>
      </c>
      <c r="B108" s="68"/>
      <c r="C108" s="69"/>
      <c r="D108" s="70"/>
      <c r="E108" s="88"/>
      <c r="F108" s="71"/>
      <c r="G108" s="8" t="s">
        <v>241</v>
      </c>
      <c r="H108" s="8" t="s">
        <v>189</v>
      </c>
      <c r="I108" s="52" t="s">
        <v>295</v>
      </c>
      <c r="J108" s="52" t="s">
        <v>297</v>
      </c>
      <c r="K108" s="2"/>
      <c r="L108" s="2"/>
      <c r="M108" s="2" t="s">
        <v>226</v>
      </c>
      <c r="N108" s="2"/>
      <c r="O108" s="22"/>
    </row>
    <row r="109" spans="1:15" ht="111.75" customHeight="1">
      <c r="A109" s="68">
        <v>567</v>
      </c>
      <c r="B109" s="68">
        <v>206</v>
      </c>
      <c r="C109" s="69" t="s">
        <v>11</v>
      </c>
      <c r="D109" s="70" t="s">
        <v>1</v>
      </c>
      <c r="E109" s="70"/>
      <c r="F109" s="71" t="s">
        <v>191</v>
      </c>
      <c r="G109" s="8" t="s">
        <v>242</v>
      </c>
      <c r="H109" s="8"/>
      <c r="I109" s="52" t="s">
        <v>295</v>
      </c>
      <c r="J109" s="52" t="s">
        <v>297</v>
      </c>
      <c r="K109" s="2"/>
      <c r="L109" s="2"/>
      <c r="M109" s="2"/>
      <c r="N109" s="2" t="s">
        <v>226</v>
      </c>
      <c r="O109" s="22"/>
    </row>
    <row r="110" spans="1:15" ht="311.25" customHeight="1">
      <c r="A110" s="68"/>
      <c r="B110" s="68"/>
      <c r="C110" s="69"/>
      <c r="D110" s="70"/>
      <c r="E110" s="70"/>
      <c r="F110" s="71"/>
      <c r="G110" s="11" t="s">
        <v>190</v>
      </c>
      <c r="H110" s="8"/>
      <c r="I110" s="52" t="s">
        <v>295</v>
      </c>
      <c r="J110" s="52" t="s">
        <v>296</v>
      </c>
      <c r="K110" s="2" t="s">
        <v>217</v>
      </c>
      <c r="L110" s="2" t="s">
        <v>217</v>
      </c>
      <c r="M110" s="2" t="s">
        <v>217</v>
      </c>
      <c r="N110" s="2" t="s">
        <v>217</v>
      </c>
      <c r="O110" s="22"/>
    </row>
    <row r="111" spans="1:15" ht="102.75" customHeight="1">
      <c r="A111" s="22"/>
      <c r="B111" s="68">
        <v>207</v>
      </c>
      <c r="C111" s="69" t="s">
        <v>12</v>
      </c>
      <c r="D111" s="70" t="s">
        <v>1</v>
      </c>
      <c r="E111" s="70"/>
      <c r="F111" s="71" t="s">
        <v>192</v>
      </c>
      <c r="G111" s="11" t="s">
        <v>244</v>
      </c>
      <c r="H111" s="8"/>
      <c r="I111" s="52" t="s">
        <v>295</v>
      </c>
      <c r="J111" s="52" t="s">
        <v>297</v>
      </c>
      <c r="K111" s="2" t="s">
        <v>216</v>
      </c>
      <c r="L111" s="2"/>
      <c r="M111" s="2"/>
      <c r="N111" s="2"/>
      <c r="O111" s="22"/>
    </row>
    <row r="112" spans="1:15" ht="102.75" customHeight="1">
      <c r="A112" s="22"/>
      <c r="B112" s="68"/>
      <c r="C112" s="69"/>
      <c r="D112" s="70"/>
      <c r="E112" s="70"/>
      <c r="F112" s="71"/>
      <c r="G112" s="11" t="s">
        <v>243</v>
      </c>
      <c r="H112" s="8"/>
      <c r="I112" s="52" t="s">
        <v>295</v>
      </c>
      <c r="J112" s="52" t="s">
        <v>297</v>
      </c>
      <c r="K112" s="2"/>
      <c r="L112" s="2" t="s">
        <v>216</v>
      </c>
      <c r="M112" s="2"/>
      <c r="N112" s="2"/>
      <c r="O112" s="22"/>
    </row>
    <row r="113" spans="1:15" ht="74.25" customHeight="1">
      <c r="A113" s="22"/>
      <c r="B113" s="68">
        <v>208</v>
      </c>
      <c r="C113" s="69" t="s">
        <v>13</v>
      </c>
      <c r="D113" s="70" t="s">
        <v>1</v>
      </c>
      <c r="E113" s="70"/>
      <c r="F113" s="71" t="s">
        <v>193</v>
      </c>
      <c r="G113" s="8" t="s">
        <v>245</v>
      </c>
      <c r="H113" s="8"/>
      <c r="I113" s="52" t="s">
        <v>295</v>
      </c>
      <c r="J113" s="52" t="s">
        <v>297</v>
      </c>
      <c r="K113" s="2"/>
      <c r="L113" s="2"/>
      <c r="M113" s="2" t="s">
        <v>216</v>
      </c>
      <c r="N113" s="2"/>
      <c r="O113" s="22"/>
    </row>
    <row r="114" spans="1:15" ht="129" customHeight="1">
      <c r="A114" s="22">
        <v>574</v>
      </c>
      <c r="B114" s="68"/>
      <c r="C114" s="69"/>
      <c r="D114" s="70"/>
      <c r="E114" s="70"/>
      <c r="F114" s="71"/>
      <c r="G114" s="11" t="s">
        <v>194</v>
      </c>
      <c r="H114" s="8" t="s">
        <v>195</v>
      </c>
      <c r="I114" s="52" t="s">
        <v>295</v>
      </c>
      <c r="J114" s="52" t="s">
        <v>297</v>
      </c>
      <c r="K114" s="2" t="s">
        <v>218</v>
      </c>
      <c r="L114" s="2" t="s">
        <v>218</v>
      </c>
      <c r="M114" s="2" t="s">
        <v>218</v>
      </c>
      <c r="N114" s="2" t="s">
        <v>218</v>
      </c>
      <c r="O114" s="22"/>
    </row>
    <row r="115" spans="1:15" ht="204.75" customHeight="1">
      <c r="A115" s="22">
        <v>578</v>
      </c>
      <c r="B115" s="22">
        <v>209</v>
      </c>
      <c r="C115" s="1" t="s">
        <v>14</v>
      </c>
      <c r="D115" s="24" t="s">
        <v>1</v>
      </c>
      <c r="E115" s="24"/>
      <c r="F115" s="23" t="s">
        <v>196</v>
      </c>
      <c r="G115" s="8" t="s">
        <v>197</v>
      </c>
      <c r="H115" s="9"/>
      <c r="I115" s="52" t="s">
        <v>295</v>
      </c>
      <c r="J115" s="52" t="s">
        <v>297</v>
      </c>
      <c r="K115" s="2" t="s">
        <v>218</v>
      </c>
      <c r="L115" s="2" t="s">
        <v>218</v>
      </c>
      <c r="M115" s="2" t="s">
        <v>218</v>
      </c>
      <c r="N115" s="2" t="s">
        <v>218</v>
      </c>
      <c r="O115" s="22"/>
    </row>
    <row r="116" spans="1:15" ht="204.75" customHeight="1">
      <c r="A116" s="22">
        <v>581</v>
      </c>
      <c r="B116" s="22">
        <v>210</v>
      </c>
      <c r="C116" s="1" t="s">
        <v>65</v>
      </c>
      <c r="D116" s="24" t="s">
        <v>1</v>
      </c>
      <c r="E116" s="24"/>
      <c r="F116" s="23" t="s">
        <v>199</v>
      </c>
      <c r="G116" s="11" t="s">
        <v>200</v>
      </c>
      <c r="H116" s="43" t="s">
        <v>198</v>
      </c>
      <c r="I116" s="52" t="s">
        <v>295</v>
      </c>
      <c r="J116" s="52" t="s">
        <v>297</v>
      </c>
      <c r="K116" s="2" t="s">
        <v>218</v>
      </c>
      <c r="L116" s="2" t="s">
        <v>218</v>
      </c>
      <c r="M116" s="2" t="s">
        <v>218</v>
      </c>
      <c r="N116" s="2" t="s">
        <v>218</v>
      </c>
      <c r="O116" s="22"/>
    </row>
    <row r="117" spans="1:15" ht="138" customHeight="1">
      <c r="A117" s="22">
        <v>584</v>
      </c>
      <c r="B117" s="22">
        <v>211</v>
      </c>
      <c r="C117" s="1" t="s">
        <v>15</v>
      </c>
      <c r="D117" s="24" t="s">
        <v>1</v>
      </c>
      <c r="E117" s="24"/>
      <c r="F117" s="23" t="s">
        <v>201</v>
      </c>
      <c r="G117" s="8" t="s">
        <v>260</v>
      </c>
      <c r="H117" s="8" t="s">
        <v>202</v>
      </c>
      <c r="I117" s="52" t="s">
        <v>295</v>
      </c>
      <c r="J117" s="52" t="s">
        <v>297</v>
      </c>
      <c r="K117" s="2"/>
      <c r="L117" s="2"/>
      <c r="M117" s="2"/>
      <c r="N117" s="2" t="s">
        <v>219</v>
      </c>
      <c r="O117" s="22"/>
    </row>
    <row r="118" spans="1:15" ht="36.75" customHeight="1">
      <c r="A118" s="25"/>
      <c r="B118" s="25"/>
      <c r="C118" s="72" t="s">
        <v>100</v>
      </c>
      <c r="D118" s="72"/>
      <c r="E118" s="72"/>
      <c r="F118" s="72"/>
      <c r="G118" s="16"/>
      <c r="H118" s="20"/>
      <c r="I118" s="20"/>
      <c r="J118" s="20"/>
      <c r="K118" s="20"/>
      <c r="L118" s="20"/>
      <c r="M118" s="20"/>
      <c r="N118" s="20"/>
      <c r="O118" s="10"/>
    </row>
    <row r="119" spans="1:15" ht="117.75" customHeight="1">
      <c r="A119" s="22">
        <v>599</v>
      </c>
      <c r="B119" s="22">
        <v>216</v>
      </c>
      <c r="C119" s="1" t="s">
        <v>66</v>
      </c>
      <c r="D119" s="24" t="s">
        <v>3</v>
      </c>
      <c r="E119" s="24"/>
      <c r="F119" s="23" t="s">
        <v>203</v>
      </c>
      <c r="G119" s="14" t="s">
        <v>206</v>
      </c>
      <c r="H119" s="8"/>
      <c r="I119" s="52" t="s">
        <v>295</v>
      </c>
      <c r="J119" s="52" t="s">
        <v>297</v>
      </c>
      <c r="K119" s="2" t="s">
        <v>218</v>
      </c>
      <c r="L119" s="2" t="s">
        <v>218</v>
      </c>
      <c r="M119" s="2" t="s">
        <v>218</v>
      </c>
      <c r="N119" s="2" t="s">
        <v>218</v>
      </c>
      <c r="O119" s="22"/>
    </row>
    <row r="120" spans="1:15" ht="117.75" customHeight="1">
      <c r="A120" s="22">
        <v>603</v>
      </c>
      <c r="B120" s="22">
        <v>218</v>
      </c>
      <c r="C120" s="1" t="s">
        <v>121</v>
      </c>
      <c r="D120" s="24" t="s">
        <v>1</v>
      </c>
      <c r="E120" s="24"/>
      <c r="F120" s="23" t="s">
        <v>289</v>
      </c>
      <c r="G120" s="8" t="s">
        <v>204</v>
      </c>
      <c r="H120" s="24"/>
      <c r="I120" s="52" t="s">
        <v>295</v>
      </c>
      <c r="J120" s="52" t="s">
        <v>297</v>
      </c>
      <c r="K120" s="2"/>
      <c r="L120" s="2"/>
      <c r="M120" s="2"/>
      <c r="N120" s="2" t="s">
        <v>219</v>
      </c>
      <c r="O120" s="22"/>
    </row>
    <row r="121" spans="1:15">
      <c r="A121" s="22"/>
      <c r="B121" s="27"/>
      <c r="C121" s="67" t="s">
        <v>261</v>
      </c>
      <c r="D121" s="67"/>
      <c r="E121" s="67"/>
      <c r="F121" s="67"/>
      <c r="G121" s="67"/>
      <c r="H121" s="67"/>
      <c r="I121" s="28"/>
      <c r="J121" s="28"/>
      <c r="K121" s="20">
        <f>SUM(K122:K126)</f>
        <v>40</v>
      </c>
      <c r="L121" s="20">
        <f t="shared" ref="L121:N121" si="0">SUM(L122:L126)</f>
        <v>35</v>
      </c>
      <c r="M121" s="20">
        <f t="shared" si="0"/>
        <v>39</v>
      </c>
      <c r="N121" s="20">
        <f t="shared" si="0"/>
        <v>40</v>
      </c>
      <c r="O121" s="22"/>
    </row>
    <row r="122" spans="1:15">
      <c r="A122" s="22"/>
      <c r="B122" s="27"/>
      <c r="C122" s="66" t="s">
        <v>262</v>
      </c>
      <c r="D122" s="66"/>
      <c r="E122" s="66"/>
      <c r="F122" s="66"/>
      <c r="G122" s="66"/>
      <c r="H122" s="66"/>
      <c r="I122" s="28"/>
      <c r="J122" s="28"/>
      <c r="K122" s="2">
        <f>SUM(COUNTIFS(K$7:K$35,{"ĐTT","ĐTT+VS-AN","ĐTT+HĐC","TDS","HĐH","HĐG","HĐNT","VS-AN","HĐC","TQDN","LH","HĐH+HĐC","LH+HĐC","HĐG+HĐC","HĐH+HĐNT","HĐH+HĐG","HĐC+HĐNT","SHHN"}))</f>
        <v>12</v>
      </c>
      <c r="L122" s="2">
        <f>SUM(COUNTIFS(L$7:L$35,{"ĐTT","ĐTT+VS-AN","ĐTT+HĐC","TDS","HĐH","HĐG","HĐNT","VS-AN","HĐC","TQDN","LH","HĐH+HĐC","LH+HĐC","HĐG+HĐC","HĐH+HĐNT","HĐH+HĐG","HĐC+HĐNT","SHHN"}))</f>
        <v>8</v>
      </c>
      <c r="M122" s="2">
        <f>SUM(COUNTIFS(M$7:M$35,{"ĐTT","ĐTT+VS-AN","ĐTT+HĐC","TDS","HĐH","HĐG","HĐNT","VS-AN","HĐC","TQDN","LH","HĐH+HĐC","LH+HĐC","HĐG+HĐC","HĐH+HĐNT","HĐH+HĐG","HĐC+HĐNT","SHHN"}))</f>
        <v>10</v>
      </c>
      <c r="N122" s="2">
        <f>SUM(COUNTIFS(N$7:N$35,{"ĐTT","ĐTT+VS-AN","ĐTT+HĐC","TDS","HĐH","HĐG","HĐNT","VS-AN","HĐC","TQDN","LH","HĐH+HĐC","LH+HĐC","HĐG+HĐC","HĐH+HĐNT","HĐH+HĐG","HĐC+HĐNT","SHHN"}))</f>
        <v>10</v>
      </c>
      <c r="O122" s="22"/>
    </row>
    <row r="123" spans="1:15">
      <c r="A123" s="22"/>
      <c r="B123" s="27"/>
      <c r="C123" s="66" t="s">
        <v>263</v>
      </c>
      <c r="D123" s="66"/>
      <c r="E123" s="66"/>
      <c r="F123" s="66"/>
      <c r="G123" s="66"/>
      <c r="H123" s="66"/>
      <c r="I123" s="28"/>
      <c r="J123" s="28"/>
      <c r="K123" s="2">
        <f>SUM(COUNTIFS(K$36:K$63,{"ĐTT","ĐTT+VS-AN","ĐTT+HĐC","TDS","HĐH","HĐG","HĐNT","VS-AN","HĐC","TQDN","LH","HĐG+HĐC","HĐH+HĐC","HĐH+HĐNT","HĐH+HĐG","SHHN","HĐC+HĐNT"}))</f>
        <v>7</v>
      </c>
      <c r="L123" s="2">
        <f>SUM(COUNTIFS(L$36:L$63,{"ĐTT","ĐTT+VS-AN","ĐTT+HĐC","TDS","HĐH","HĐG","HĐNT","VS-AN","HĐC","TQDN","LH","HĐG+HĐC","HĐH+HĐC","HĐH+HĐNT","HĐH+HĐG","SHHN","HĐC+HĐNT"}))</f>
        <v>7</v>
      </c>
      <c r="M123" s="2">
        <f>SUM(COUNTIFS(M$36:M$63,{"ĐTT","ĐTT+VS-AN","ĐTT+HĐC","TDS","HĐH","HĐG","HĐNT","VS-AN","HĐC","TQDN","LH","HĐG+HĐC","HĐH+HĐC","HĐH+HĐNT","HĐH+HĐG","SHHN","HĐC+HĐNT"}))</f>
        <v>9</v>
      </c>
      <c r="N123" s="2">
        <f>SUM(COUNTIFS(N$36:N$63,{"ĐTT","ĐTT+VS-AN","ĐTT+HĐC","TDS","HĐH","HĐG","HĐNT","VS-AN","HĐC","TQDN","LH","HĐG+HĐC","HĐH+HĐC","HĐH+HĐNT","HĐH+HĐG","SHHN","HĐC+HĐNT"}))</f>
        <v>9</v>
      </c>
      <c r="O123" s="22"/>
    </row>
    <row r="124" spans="1:15">
      <c r="A124" s="22"/>
      <c r="B124" s="27"/>
      <c r="C124" s="66" t="s">
        <v>264</v>
      </c>
      <c r="D124" s="66"/>
      <c r="E124" s="66"/>
      <c r="F124" s="66"/>
      <c r="G124" s="66"/>
      <c r="H124" s="66"/>
      <c r="I124" s="28"/>
      <c r="J124" s="28"/>
      <c r="K124" s="2">
        <f>SUM(COUNTIFS(K$64:K$85,{"ĐTT","ĐTT+VS-AN","ĐTT+HĐC","TDS","HĐH","HĐG","HĐNT","VS-AN","HĐC","TQDN","LH","HĐG+HĐC","HĐH+HĐC","HĐH+HĐNT","HĐH+HĐG","SHHN","HĐC+HĐNT"}))</f>
        <v>9</v>
      </c>
      <c r="L124" s="2">
        <f>SUM(COUNTIFS(L$64:L$85,{"ĐTT","ĐTT+VS-AN","ĐTT+HĐC","TDS","HĐH","HĐG","HĐNT","VS-AN","HĐC","TQDN","LH","HĐG+HĐC","HĐH+HĐC","HĐH+HĐNT","HĐH+HĐG","SHHN","HĐC+HĐNT"}))</f>
        <v>8</v>
      </c>
      <c r="M124" s="2">
        <f>SUM(COUNTIFS(M$64:M$85,{"ĐTT","ĐTT+VS-AN","ĐTT+HĐC","TDS","HĐH","HĐG","HĐNT","VS-AN","HĐC","TQDN","LH","HĐG+HĐC","HĐH+HĐC","HĐH+HĐNT","HĐH+HĐG","SHHN","HĐC+HĐNT"}))</f>
        <v>8</v>
      </c>
      <c r="N124" s="2">
        <f>SUM(COUNTIFS(N$64:N$85,{"ĐTT","ĐTT+VS-AN","ĐTT+HĐC","TDS","HĐH","HĐG","HĐNT","VS-AN","HĐC","TQDN","LH","HĐG+HĐC","HĐH+HĐC","HĐH+HĐNT","HĐH+HĐG","SHHN","HĐC+HĐNT"}))</f>
        <v>8</v>
      </c>
      <c r="O124" s="22"/>
    </row>
    <row r="125" spans="1:15">
      <c r="A125" s="22"/>
      <c r="B125" s="27"/>
      <c r="C125" s="66" t="s">
        <v>265</v>
      </c>
      <c r="D125" s="66"/>
      <c r="E125" s="66"/>
      <c r="F125" s="66"/>
      <c r="G125" s="66"/>
      <c r="H125" s="66"/>
      <c r="I125" s="28"/>
      <c r="J125" s="28"/>
      <c r="K125" s="2">
        <f>SUM(COUNTIFS(K$86:K$100,{"ĐTT","ĐTT+VS-AN","ĐTT+HĐC","TDS","HĐH","HĐG","HĐNT","VS-AN","HĐC","TQDN","LH","LH+HĐC","HĐG+HĐC","HĐH+HĐC","HĐH+HĐNT","HĐH+HĐG","SHHN","HĐC+HĐNT"}))</f>
        <v>3</v>
      </c>
      <c r="L125" s="2">
        <f>SUM(COUNTIFS(L$86:L$100,{"ĐTT","ĐTT+VS-AN","ĐTT+HĐC","TDS","HĐH","HĐG","HĐNT","VS-AN","HĐC","TQDN","LH","LH+HĐC","HĐG+HĐC","HĐH+HĐC","HĐH+HĐNT","HĐH+HĐG","SHHN","HĐC+HĐNT"}))</f>
        <v>3</v>
      </c>
      <c r="M125" s="2">
        <f>SUM(COUNTIFS(M$86:M$100,{"ĐTT","ĐTT+VS-AN","ĐTT+HĐC","TDS","HĐH","HĐG","HĐNT","VS-AN","HĐC","TQDN","LH","LH+HĐC","HĐG+HĐC","HĐH+HĐC","HĐH+HĐNT","HĐH+HĐG","SHHN","HĐC+HĐNT"}))</f>
        <v>3</v>
      </c>
      <c r="N125" s="2">
        <f>SUM(COUNTIFS(N$86:N$100,{"ĐTT","ĐTT+VS-AN","ĐTT+HĐC","TDS","HĐH","HĐG","HĐNT","VS-AN","HĐC","TQDN","LH","LH+HĐC","HĐG+HĐC","HĐH+HĐC","HĐH+HĐNT","HĐH+HĐG","SHHN","HĐC+HĐNT"}))</f>
        <v>3</v>
      </c>
      <c r="O125" s="22"/>
    </row>
    <row r="126" spans="1:15">
      <c r="A126" s="22"/>
      <c r="B126" s="27"/>
      <c r="C126" s="66" t="s">
        <v>266</v>
      </c>
      <c r="D126" s="66"/>
      <c r="E126" s="66"/>
      <c r="F126" s="66"/>
      <c r="G126" s="66"/>
      <c r="H126" s="66"/>
      <c r="I126" s="28"/>
      <c r="J126" s="28"/>
      <c r="K126" s="2">
        <f>SUM(COUNTIFS(K$101:K$120,{"ĐTT","ĐTT+VS-AN","ĐTT+HĐC","TDS","HĐH","HĐG","HĐNT","VS-AN","HĐC","TQDN","LH","HĐG+HĐC","HĐH+HĐC","HĐH+HĐNT","HĐH+HĐG","SHHN","HĐC+HĐNT"}))</f>
        <v>9</v>
      </c>
      <c r="L126" s="2">
        <f>SUM(COUNTIFS(L$101:L$120,{"ĐTT","ĐTT+VS-AN","ĐTT+HĐC","TDS","HĐH","HĐG","HĐNT","VS-AN","HĐC","TQDN","LH","HĐG+HĐC","HĐH+HĐC","HĐH+HĐNT","HĐH+HĐG","SHHN","HĐC+HĐNT"}))</f>
        <v>9</v>
      </c>
      <c r="M126" s="2">
        <f>SUM(COUNTIFS(M$101:M$120,{"ĐTT","ĐTT+VS-AN","ĐTT+HĐC","TDS","HĐH","HĐG","HĐNT","VS-AN","HĐC","TQDN","LH","HĐG+HĐC","HĐH+HĐC","HĐH+HĐNT","HĐH+HĐG","SHHN","HĐC+HĐNT"}))</f>
        <v>9</v>
      </c>
      <c r="N126" s="2">
        <f>SUM(COUNTIFS(N$101:N$120,{"ĐTT","ĐTT+VS-AN","ĐTT+HĐC","TDS","HĐH","HĐG","HĐNT","VS-AN","HĐC","TQDN","LH","HĐG+HĐC","HĐH+HĐC","HĐH+HĐNT","HĐH+HĐG","SHHN","HĐC+HĐNT"}))</f>
        <v>10</v>
      </c>
      <c r="O126" s="22"/>
    </row>
    <row r="127" spans="1:15">
      <c r="A127" s="22"/>
      <c r="B127" s="27"/>
      <c r="C127" s="65" t="s">
        <v>267</v>
      </c>
      <c r="D127" s="65"/>
      <c r="E127" s="65"/>
      <c r="F127" s="65"/>
      <c r="G127" s="65"/>
      <c r="H127" s="65"/>
      <c r="I127" s="28"/>
      <c r="J127" s="28"/>
      <c r="K127" s="20">
        <f t="shared" ref="K127" si="1">SUM(K128:K137)</f>
        <v>44</v>
      </c>
      <c r="L127" s="20">
        <f t="shared" ref="L127:N127" si="2">SUM(L128:L137)</f>
        <v>44</v>
      </c>
      <c r="M127" s="20">
        <f t="shared" si="2"/>
        <v>43</v>
      </c>
      <c r="N127" s="20">
        <f t="shared" si="2"/>
        <v>43</v>
      </c>
      <c r="O127" s="22"/>
    </row>
    <row r="128" spans="1:15">
      <c r="A128" s="22"/>
      <c r="B128" s="27"/>
      <c r="C128" s="64" t="s">
        <v>268</v>
      </c>
      <c r="D128" s="64"/>
      <c r="E128" s="64"/>
      <c r="F128" s="64"/>
      <c r="G128" s="64"/>
      <c r="H128" s="64"/>
      <c r="I128" s="28"/>
      <c r="J128" s="28"/>
      <c r="K128" s="2">
        <f>SUM(COUNTIFS(K$7:K$120,{"ĐTT","ĐTT+SHHN","ĐTT+VS-AN","ĐTT+HĐG","ĐTT+VS-AN","ĐTT+HĐC"}))</f>
        <v>3</v>
      </c>
      <c r="L128" s="2">
        <f>SUM(COUNTIFS(L$7:L$120,{"ĐTT","ĐTT+SHHN","ĐTT+VS-AN","ĐTT+HĐG","ĐTT+VS-AN","ĐTT+HĐC"}))</f>
        <v>3</v>
      </c>
      <c r="M128" s="2">
        <f>SUM(COUNTIFS(M$7:M$120,{"ĐTT","ĐTT+SHHN","ĐTT+VS-AN","ĐTT+HĐG","ĐTT+VS-AN","ĐTT+HĐC"}))</f>
        <v>3</v>
      </c>
      <c r="N128" s="2">
        <f>SUM(COUNTIFS(N$7:N$120,{"ĐTT","ĐTT+SHHN","ĐTT+VS-AN","ĐTT+HĐG","ĐTT+VS-AN","ĐTT+HĐC"}))</f>
        <v>3</v>
      </c>
      <c r="O128" s="22"/>
    </row>
    <row r="129" spans="1:16">
      <c r="A129" s="22"/>
      <c r="B129" s="27"/>
      <c r="C129" s="64" t="s">
        <v>269</v>
      </c>
      <c r="D129" s="64"/>
      <c r="E129" s="64"/>
      <c r="F129" s="64"/>
      <c r="G129" s="64"/>
      <c r="H129" s="64"/>
      <c r="I129" s="28"/>
      <c r="J129" s="28"/>
      <c r="K129" s="2">
        <f>SUM(COUNTIFS(K$6:K$120,{"TDS"}))</f>
        <v>1</v>
      </c>
      <c r="L129" s="2">
        <f>SUM(COUNTIFS(L$6:L$120,{"TDS"}))</f>
        <v>1</v>
      </c>
      <c r="M129" s="2">
        <f>SUM(COUNTIFS(M$6:M$120,{"TDS"}))</f>
        <v>1</v>
      </c>
      <c r="N129" s="2">
        <f>SUM(COUNTIFS(N$6:N$120,{"TDS"}))</f>
        <v>1</v>
      </c>
      <c r="O129" s="22"/>
    </row>
    <row r="130" spans="1:16">
      <c r="A130" s="22"/>
      <c r="B130" s="27"/>
      <c r="C130" s="64" t="s">
        <v>270</v>
      </c>
      <c r="D130" s="64"/>
      <c r="E130" s="64"/>
      <c r="F130" s="64"/>
      <c r="G130" s="64"/>
      <c r="H130" s="64"/>
      <c r="I130" s="28"/>
      <c r="J130" s="28"/>
      <c r="K130" s="2">
        <f>SUM(COUNTIFS(K$6:K$120,{"ĐTT+HĐG","HĐG","HĐH+HĐG","HĐG+HĐNT","HĐG+HĐC"}))</f>
        <v>11</v>
      </c>
      <c r="L130" s="2">
        <f>SUM(COUNTIFS(L$6:L$120,{"ĐTT+HĐG","HĐG","HĐH+HĐG","HĐG+HĐNT","HĐG+HĐC"}))</f>
        <v>11</v>
      </c>
      <c r="M130" s="2">
        <f>SUM(COUNTIFS(M$6:M$120,{"ĐTT+HĐG","HĐG","HĐH+HĐG","HĐG+HĐNT","HĐG+HĐC"}))</f>
        <v>11</v>
      </c>
      <c r="N130" s="2">
        <f>SUM(COUNTIFS(N$6:N$120,{"ĐTT+HĐG","HĐG","HĐH+HĐG","HĐG+HĐNT","HĐG+HĐC"}))</f>
        <v>11</v>
      </c>
      <c r="O130" s="22"/>
    </row>
    <row r="131" spans="1:16">
      <c r="A131" s="22"/>
      <c r="B131" s="27"/>
      <c r="C131" s="64" t="s">
        <v>271</v>
      </c>
      <c r="D131" s="64"/>
      <c r="E131" s="64"/>
      <c r="F131" s="64"/>
      <c r="G131" s="64"/>
      <c r="H131" s="64"/>
      <c r="I131" s="28"/>
      <c r="J131" s="28"/>
      <c r="K131" s="2">
        <f>SUM(COUNTIFS(K$6:K$120,{"HĐNT","HĐH+HĐNT","HĐG+HĐNT","HĐNT+HĐC"}))</f>
        <v>11</v>
      </c>
      <c r="L131" s="2">
        <f>SUM(COUNTIFS(L$6:L$120,{"HĐNT","HĐH+HĐNT","HĐG+HĐNT","HĐNT+HĐC"}))</f>
        <v>11</v>
      </c>
      <c r="M131" s="2">
        <f>SUM(COUNTIFS(M$6:M$120,{"HĐNT","HĐH+HĐNT","HĐG+HĐNT","HĐNT+HĐC"}))</f>
        <v>11</v>
      </c>
      <c r="N131" s="2">
        <f>SUM(COUNTIFS(N$6:N$120,{"HĐNT","HĐH+HĐNT","HĐG+HĐNT","HĐNT+HĐC"}))</f>
        <v>11</v>
      </c>
      <c r="O131" s="22"/>
    </row>
    <row r="132" spans="1:16">
      <c r="A132" s="22"/>
      <c r="B132" s="27"/>
      <c r="C132" s="64" t="s">
        <v>272</v>
      </c>
      <c r="D132" s="64"/>
      <c r="E132" s="64"/>
      <c r="F132" s="64"/>
      <c r="G132" s="64"/>
      <c r="H132" s="64"/>
      <c r="I132" s="28"/>
      <c r="J132" s="28"/>
      <c r="K132" s="2">
        <f>SUM(COUNTIFS(K$6:K$120,{"ĐTT+VS-AN","VS-AN","VS-AN+HĐC","SHHN+VS-AN"}))</f>
        <v>3</v>
      </c>
      <c r="L132" s="2">
        <f>SUM(COUNTIFS(L$6:L$120,{"ĐTT+VS-AN","VS-AN","VS-AN+HĐC","SHHN+VS-AN"}))</f>
        <v>3</v>
      </c>
      <c r="M132" s="2">
        <f>SUM(COUNTIFS(M$6:M$120,{"ĐTT+VS-AN","VS-AN","VS-AN+HĐC","SHHN+VS-AN"}))</f>
        <v>3</v>
      </c>
      <c r="N132" s="2">
        <f>SUM(COUNTIFS(N$6:N$120,{"ĐTT+VS-AN","VS-AN","VS-AN+HĐC","SHHN+VS-AN"}))</f>
        <v>3</v>
      </c>
      <c r="O132" s="22"/>
    </row>
    <row r="133" spans="1:16">
      <c r="A133" s="22"/>
      <c r="B133" s="27"/>
      <c r="C133" s="64" t="s">
        <v>273</v>
      </c>
      <c r="D133" s="64"/>
      <c r="E133" s="64"/>
      <c r="F133" s="64"/>
      <c r="G133" s="64"/>
      <c r="H133" s="64"/>
      <c r="I133" s="28"/>
      <c r="J133" s="28"/>
      <c r="K133" s="2">
        <f>SUM(COUNTIFS(K$6:K$120,{"HĐC","ĐTT+HĐC","HĐG+HĐC","HĐH+HĐC","VS-AN+HĐC","HĐNT+HĐC","SHHN+HĐC"}))</f>
        <v>8</v>
      </c>
      <c r="L133" s="2">
        <f>SUM(COUNTIFS(L$6:L$120,{"HĐC","ĐTT+HĐC","HĐG+HĐC","HĐH+HĐC","VS-AN+HĐC","HĐNT+HĐC","SHHN+HĐC"}))</f>
        <v>9</v>
      </c>
      <c r="M133" s="2">
        <f>SUM(COUNTIFS(M$6:M$120,{"HĐC","ĐTT+HĐC","HĐG+HĐC","HĐH+HĐC","VS-AN+HĐC","HĐNT+HĐC","SHHN+HĐC"}))</f>
        <v>8</v>
      </c>
      <c r="N133" s="2">
        <f>SUM(COUNTIFS(N$6:N$120,{"HĐC","ĐTT+HĐC","HĐG+HĐC","HĐH+HĐC","VS-AN+HĐC","HĐNT+HĐC","SHHN+HĐC"}))</f>
        <v>9</v>
      </c>
      <c r="O133" s="22"/>
    </row>
    <row r="134" spans="1:16">
      <c r="A134" s="22"/>
      <c r="B134" s="27"/>
      <c r="C134" s="64" t="s">
        <v>274</v>
      </c>
      <c r="D134" s="64"/>
      <c r="E134" s="64"/>
      <c r="F134" s="64"/>
      <c r="G134" s="64"/>
      <c r="H134" s="64"/>
      <c r="I134" s="28"/>
      <c r="J134" s="28"/>
      <c r="K134" s="2">
        <f>SUM(COUNTIFS(K$6:K$120,{"SHHN","SHHN+VS-AN","ĐTT+SHHN","SHHN+HĐC"}))</f>
        <v>2</v>
      </c>
      <c r="L134" s="2">
        <f>SUM(COUNTIFS(L$6:L$120,{"SHHN","SHHN+VS-AN","ĐTT+SHHN","SHHN+HĐC"}))</f>
        <v>1</v>
      </c>
      <c r="M134" s="2">
        <f>SUM(COUNTIFS(M$6:M$120,{"SHHN","SHHN+VS-AN","ĐTT+SHHN","SHHN+HĐC"}))</f>
        <v>1</v>
      </c>
      <c r="N134" s="2">
        <f>SUM(COUNTIFS(N$6:N$120,{"SHHN","SHHN+VS-AN","ĐTT+SHHN","SHHN+HĐC"}))</f>
        <v>0</v>
      </c>
      <c r="O134" s="22"/>
    </row>
    <row r="135" spans="1:16">
      <c r="A135" s="22"/>
      <c r="B135" s="27"/>
      <c r="C135" s="64" t="s">
        <v>275</v>
      </c>
      <c r="D135" s="64"/>
      <c r="E135" s="64"/>
      <c r="F135" s="64"/>
      <c r="G135" s="64"/>
      <c r="H135" s="64"/>
      <c r="I135" s="28"/>
      <c r="J135" s="28"/>
      <c r="K135" s="2">
        <f>SUM(COUNTIFS(K$6:K$120,{"TQ"}))</f>
        <v>0</v>
      </c>
      <c r="L135" s="2">
        <f>SUM(COUNTIFS(L$6:L$120,{"TQ"}))</f>
        <v>0</v>
      </c>
      <c r="M135" s="2">
        <f>SUM(COUNTIFS(M$6:M$120,{"TQ"}))</f>
        <v>0</v>
      </c>
      <c r="N135" s="2">
        <f>SUM(COUNTIFS(N$6:N$120,{"TQ"}))</f>
        <v>0</v>
      </c>
      <c r="O135" s="22"/>
    </row>
    <row r="136" spans="1:16">
      <c r="A136" s="22"/>
      <c r="B136" s="27"/>
      <c r="C136" s="64" t="s">
        <v>276</v>
      </c>
      <c r="D136" s="64"/>
      <c r="E136" s="64"/>
      <c r="F136" s="64"/>
      <c r="G136" s="64"/>
      <c r="H136" s="64"/>
      <c r="I136" s="28"/>
      <c r="J136" s="28"/>
      <c r="K136" s="2">
        <f>SUM(COUNTIFS(K$6:K$120,{"LH","LH+HĐC"}))</f>
        <v>0</v>
      </c>
      <c r="L136" s="2">
        <f>SUM(COUNTIFS(L$6:L$120,{"LH","LH+HĐC"}))</f>
        <v>0</v>
      </c>
      <c r="M136" s="2">
        <f>SUM(COUNTIFS(M$6:M$120,{"LH","LH+HĐC"}))</f>
        <v>0</v>
      </c>
      <c r="N136" s="2">
        <f>SUM(COUNTIFS(N$6:N$120,{"LH","LH+HĐC"}))</f>
        <v>0</v>
      </c>
      <c r="O136" s="22"/>
    </row>
    <row r="137" spans="1:16">
      <c r="A137" s="22"/>
      <c r="B137" s="27"/>
      <c r="C137" s="65" t="s">
        <v>277</v>
      </c>
      <c r="D137" s="65"/>
      <c r="E137" s="65"/>
      <c r="F137" s="65"/>
      <c r="G137" s="65"/>
      <c r="H137" s="65"/>
      <c r="I137" s="28"/>
      <c r="J137" s="28"/>
      <c r="K137" s="20">
        <f t="shared" ref="K137" si="3">SUM(K138:K142)</f>
        <v>5</v>
      </c>
      <c r="L137" s="20">
        <f t="shared" ref="L137:N137" si="4">SUM(L138:L142)</f>
        <v>5</v>
      </c>
      <c r="M137" s="20">
        <f t="shared" si="4"/>
        <v>5</v>
      </c>
      <c r="N137" s="20">
        <f t="shared" si="4"/>
        <v>5</v>
      </c>
      <c r="O137" s="22"/>
    </row>
    <row r="138" spans="1:16">
      <c r="A138" s="22"/>
      <c r="B138" s="27"/>
      <c r="C138" s="62" t="s">
        <v>278</v>
      </c>
      <c r="D138" s="62"/>
      <c r="E138" s="62"/>
      <c r="F138" s="62"/>
      <c r="G138" s="62"/>
      <c r="H138" s="62"/>
      <c r="I138" s="28"/>
      <c r="J138" s="28"/>
      <c r="K138" s="2">
        <f>SUM(COUNTIFS(K$7:K$35,{"HĐH","HĐH+HĐG","HĐH+HĐC","HĐH+HĐNT"}))</f>
        <v>1</v>
      </c>
      <c r="L138" s="2">
        <f>SUM(COUNTIFS(L$7:L$35,{"HĐH","HĐH+HĐG","HĐH+HĐC","HĐH+HĐNT"}))</f>
        <v>1</v>
      </c>
      <c r="M138" s="2">
        <f>SUM(COUNTIFS(M$7:M$35,{"HĐH","HĐH+HĐG","HĐH+HĐC","HĐH+HĐNT"}))</f>
        <v>1</v>
      </c>
      <c r="N138" s="2">
        <f>SUM(COUNTIFS(N$7:N$35,{"HĐH","HĐH+HĐG","HĐH+HĐC","HĐH+HĐNT"}))</f>
        <v>1</v>
      </c>
      <c r="O138" s="22"/>
    </row>
    <row r="139" spans="1:16">
      <c r="A139" s="22"/>
      <c r="B139" s="27"/>
      <c r="C139" s="62" t="s">
        <v>279</v>
      </c>
      <c r="D139" s="62"/>
      <c r="E139" s="62"/>
      <c r="F139" s="62"/>
      <c r="G139" s="62"/>
      <c r="H139" s="62"/>
      <c r="I139" s="28"/>
      <c r="J139" s="28"/>
      <c r="K139" s="2">
        <f>SUM(COUNTIFS(K$36:K$63,{"HĐH","HĐH+HĐG","HĐH+HĐC","HĐH+HĐNT"}))</f>
        <v>0</v>
      </c>
      <c r="L139" s="2">
        <f>SUM(COUNTIFS(L$36:L$63,{"HĐH","HĐH+HĐG","HĐH+HĐC","HĐH+HĐNT"}))</f>
        <v>1</v>
      </c>
      <c r="M139" s="2">
        <f>SUM(COUNTIFS(M$36:M$63,{"HĐH","HĐH+HĐG","HĐH+HĐC","HĐH+HĐNT"}))</f>
        <v>1</v>
      </c>
      <c r="N139" s="2">
        <f>SUM(COUNTIFS(N$36:N$63,{"HĐH","HĐH+HĐG","HĐH+HĐC","HĐH+HĐNT"}))</f>
        <v>1</v>
      </c>
      <c r="O139" s="22"/>
    </row>
    <row r="140" spans="1:16">
      <c r="A140" s="22"/>
      <c r="B140" s="27"/>
      <c r="C140" s="62" t="s">
        <v>280</v>
      </c>
      <c r="D140" s="62"/>
      <c r="E140" s="62"/>
      <c r="F140" s="62"/>
      <c r="G140" s="62"/>
      <c r="H140" s="62"/>
      <c r="I140" s="28"/>
      <c r="J140" s="28"/>
      <c r="K140" s="2">
        <f>SUM(COUNTIFS(K$64:K$85,{"HĐH","HĐH+HĐG","HĐH+HĐC","HĐH+HĐNT"}))</f>
        <v>1</v>
      </c>
      <c r="L140" s="2">
        <f>SUM(COUNTIFS(L$64:L$85,{"HĐH","HĐH+HĐG","HĐH+HĐC","HĐH+HĐNT"}))</f>
        <v>1</v>
      </c>
      <c r="M140" s="2">
        <f>SUM(COUNTIFS(M$64:M$85,{"HĐH","HĐH+HĐG","HĐH+HĐC","HĐH+HĐNT"}))</f>
        <v>1</v>
      </c>
      <c r="N140" s="2">
        <f>SUM(COUNTIFS(N$64:N$85,{"HĐH","HĐH+HĐG","HĐH+HĐC","HĐH+HĐNT"}))</f>
        <v>1</v>
      </c>
      <c r="O140" s="22"/>
    </row>
    <row r="141" spans="1:16">
      <c r="A141" s="22"/>
      <c r="B141" s="27"/>
      <c r="C141" s="62" t="s">
        <v>281</v>
      </c>
      <c r="D141" s="62"/>
      <c r="E141" s="62"/>
      <c r="F141" s="62"/>
      <c r="G141" s="62"/>
      <c r="H141" s="62"/>
      <c r="I141" s="28"/>
      <c r="J141" s="28"/>
      <c r="K141" s="2">
        <f>SUM(COUNTIFS(K$86:K100,{"HĐH","HĐH+HĐG","HĐH+HĐC","HĐH+HĐNT"}))</f>
        <v>1</v>
      </c>
      <c r="L141" s="2">
        <f>SUM(COUNTIFS(L$86:L100,{"HĐH","HĐH+HĐG","HĐH+HĐC","HĐH+HĐNT"}))</f>
        <v>0</v>
      </c>
      <c r="M141" s="2">
        <f>SUM(COUNTIFS(M$86:M100,{"HĐH","HĐH+HĐG","HĐH+HĐC","HĐH+HĐNT"}))</f>
        <v>0</v>
      </c>
      <c r="N141" s="2">
        <f>SUM(COUNTIFS(N$86:N100,{"HĐH","HĐH+HĐG","HĐH+HĐC","HĐH+HĐNT"}))</f>
        <v>1</v>
      </c>
      <c r="O141" s="22"/>
    </row>
    <row r="142" spans="1:16">
      <c r="A142" s="22"/>
      <c r="B142" s="27"/>
      <c r="C142" s="62" t="s">
        <v>282</v>
      </c>
      <c r="D142" s="62"/>
      <c r="E142" s="62"/>
      <c r="F142" s="62"/>
      <c r="G142" s="62"/>
      <c r="H142" s="62"/>
      <c r="I142" s="28"/>
      <c r="J142" s="28"/>
      <c r="K142" s="2">
        <f>SUM(COUNTIFS(K$101:K$120,{"HĐH","HĐH+HĐG","HĐH+HĐC","HĐH+HĐNT"}))</f>
        <v>2</v>
      </c>
      <c r="L142" s="2">
        <f>SUM(COUNTIFS(L$101:L$120,{"HĐH","HĐH+HĐG","HĐH+HĐC","HĐH+HĐNT"}))</f>
        <v>2</v>
      </c>
      <c r="M142" s="2">
        <f>SUM(COUNTIFS(M$101:M$120,{"HĐH","HĐH+HĐG","HĐH+HĐC","HĐH+HĐNT"}))</f>
        <v>2</v>
      </c>
      <c r="N142" s="2">
        <f>SUM(COUNTIFS(N$101:N$120,{"HĐH","HĐH+HĐG","HĐH+HĐC","HĐH+HĐNT"}))</f>
        <v>1</v>
      </c>
      <c r="O142" s="22"/>
      <c r="P142" s="47"/>
    </row>
    <row r="143" spans="1:16">
      <c r="B143" s="63" t="s">
        <v>283</v>
      </c>
      <c r="C143" s="63"/>
      <c r="D143" s="63"/>
      <c r="E143" s="63"/>
      <c r="F143" s="29"/>
      <c r="G143" s="63" t="s">
        <v>284</v>
      </c>
      <c r="H143" s="63"/>
      <c r="I143" s="63"/>
      <c r="J143" s="63"/>
      <c r="L143" s="60" t="s">
        <v>285</v>
      </c>
      <c r="M143" s="60"/>
      <c r="N143" s="60"/>
      <c r="O143" s="60"/>
      <c r="P143" s="48"/>
    </row>
    <row r="144" spans="1:16">
      <c r="B144" s="30"/>
      <c r="C144" s="31"/>
      <c r="D144" s="32"/>
      <c r="E144" s="33"/>
      <c r="F144" s="29"/>
      <c r="G144" s="29"/>
      <c r="H144" s="33"/>
      <c r="I144" s="34"/>
      <c r="J144" s="34"/>
    </row>
    <row r="145" spans="2:16" ht="31.5" customHeight="1">
      <c r="B145" s="59" t="s">
        <v>290</v>
      </c>
      <c r="C145" s="59"/>
      <c r="D145" s="59"/>
      <c r="E145" s="59"/>
      <c r="F145" s="29"/>
      <c r="G145" s="59" t="s">
        <v>286</v>
      </c>
      <c r="H145" s="59"/>
      <c r="I145" s="59"/>
      <c r="J145" s="59"/>
      <c r="L145" s="61" t="s">
        <v>287</v>
      </c>
      <c r="M145" s="61"/>
      <c r="N145" s="61"/>
      <c r="O145" s="61"/>
      <c r="P145" s="49"/>
    </row>
    <row r="146" spans="2:16">
      <c r="D146" s="36"/>
      <c r="E146" s="36"/>
      <c r="F146" s="37"/>
      <c r="G146" s="38"/>
      <c r="H146" s="36"/>
      <c r="J146" s="15"/>
      <c r="O146" s="15"/>
    </row>
  </sheetData>
  <autoFilter ref="A6:P143" xr:uid="{D9FD06C9-D94B-4FD3-825C-31B1F3C845D3}"/>
  <mergeCells count="138">
    <mergeCell ref="B43:B44"/>
    <mergeCell ref="C43:C44"/>
    <mergeCell ref="D43:D44"/>
    <mergeCell ref="E43:E44"/>
    <mergeCell ref="F43:F44"/>
    <mergeCell ref="D89:D90"/>
    <mergeCell ref="E89:E90"/>
    <mergeCell ref="F89:F90"/>
    <mergeCell ref="B106:B108"/>
    <mergeCell ref="C106:C108"/>
    <mergeCell ref="D106:D108"/>
    <mergeCell ref="F106:F108"/>
    <mergeCell ref="E106:E108"/>
    <mergeCell ref="C48:F48"/>
    <mergeCell ref="B80:B81"/>
    <mergeCell ref="C80:C81"/>
    <mergeCell ref="D80:D81"/>
    <mergeCell ref="F80:F81"/>
    <mergeCell ref="E80:E81"/>
    <mergeCell ref="O3:O5"/>
    <mergeCell ref="A3:A5"/>
    <mergeCell ref="C3:D5"/>
    <mergeCell ref="B3:B5"/>
    <mergeCell ref="F3:F5"/>
    <mergeCell ref="G3:G5"/>
    <mergeCell ref="E3:E5"/>
    <mergeCell ref="H3:H5"/>
    <mergeCell ref="I3:I5"/>
    <mergeCell ref="J3:J5"/>
    <mergeCell ref="K3:K5"/>
    <mergeCell ref="L3:L5"/>
    <mergeCell ref="M3:M5"/>
    <mergeCell ref="N3:N5"/>
    <mergeCell ref="A109:A110"/>
    <mergeCell ref="B109:B110"/>
    <mergeCell ref="C109:C110"/>
    <mergeCell ref="D109:D110"/>
    <mergeCell ref="E109:E110"/>
    <mergeCell ref="C118:F118"/>
    <mergeCell ref="C64:F64"/>
    <mergeCell ref="C65:F65"/>
    <mergeCell ref="C75:F75"/>
    <mergeCell ref="C84:F84"/>
    <mergeCell ref="C86:F86"/>
    <mergeCell ref="C99:F99"/>
    <mergeCell ref="C101:F101"/>
    <mergeCell ref="C102:F102"/>
    <mergeCell ref="C104:F104"/>
    <mergeCell ref="F109:F110"/>
    <mergeCell ref="C87:F87"/>
    <mergeCell ref="C88:F88"/>
    <mergeCell ref="C91:F91"/>
    <mergeCell ref="C94:F94"/>
    <mergeCell ref="C95:F95"/>
    <mergeCell ref="B77:B79"/>
    <mergeCell ref="C77:C79"/>
    <mergeCell ref="D77:D79"/>
    <mergeCell ref="C39:F39"/>
    <mergeCell ref="C42:F42"/>
    <mergeCell ref="C50:F50"/>
    <mergeCell ref="C51:F51"/>
    <mergeCell ref="C53:F53"/>
    <mergeCell ref="C7:F7"/>
    <mergeCell ref="C8:F8"/>
    <mergeCell ref="C9:F9"/>
    <mergeCell ref="C11:F11"/>
    <mergeCell ref="C12:F12"/>
    <mergeCell ref="C34:F34"/>
    <mergeCell ref="C36:F36"/>
    <mergeCell ref="C14:F14"/>
    <mergeCell ref="C16:F16"/>
    <mergeCell ref="C18:G18"/>
    <mergeCell ref="C20:F20"/>
    <mergeCell ref="C22:F22"/>
    <mergeCell ref="C27:F27"/>
    <mergeCell ref="C28:F28"/>
    <mergeCell ref="C32:F32"/>
    <mergeCell ref="C37:F37"/>
    <mergeCell ref="C38:F38"/>
    <mergeCell ref="B111:B112"/>
    <mergeCell ref="C111:C112"/>
    <mergeCell ref="D111:D112"/>
    <mergeCell ref="E111:E112"/>
    <mergeCell ref="F111:F112"/>
    <mergeCell ref="C55:F55"/>
    <mergeCell ref="C57:F57"/>
    <mergeCell ref="C58:F58"/>
    <mergeCell ref="C60:F60"/>
    <mergeCell ref="C62:F62"/>
    <mergeCell ref="E77:E79"/>
    <mergeCell ref="F77:F79"/>
    <mergeCell ref="A70:B73"/>
    <mergeCell ref="C70:C73"/>
    <mergeCell ref="D70:D73"/>
    <mergeCell ref="E70:E73"/>
    <mergeCell ref="F70:F73"/>
    <mergeCell ref="B66:B69"/>
    <mergeCell ref="C66:C69"/>
    <mergeCell ref="D66:D69"/>
    <mergeCell ref="E66:E69"/>
    <mergeCell ref="F66:F69"/>
    <mergeCell ref="A89:B90"/>
    <mergeCell ref="C89:C90"/>
    <mergeCell ref="C130:H130"/>
    <mergeCell ref="C121:H121"/>
    <mergeCell ref="C122:H122"/>
    <mergeCell ref="C123:H123"/>
    <mergeCell ref="C124:H124"/>
    <mergeCell ref="C125:H125"/>
    <mergeCell ref="B113:B114"/>
    <mergeCell ref="C113:C114"/>
    <mergeCell ref="D113:D114"/>
    <mergeCell ref="E113:E114"/>
    <mergeCell ref="F113:F114"/>
    <mergeCell ref="B1:O1"/>
    <mergeCell ref="B2:O2"/>
    <mergeCell ref="B145:E145"/>
    <mergeCell ref="G145:J145"/>
    <mergeCell ref="L143:O143"/>
    <mergeCell ref="L145:O145"/>
    <mergeCell ref="C141:H141"/>
    <mergeCell ref="C142:H142"/>
    <mergeCell ref="B143:E143"/>
    <mergeCell ref="G143:J143"/>
    <mergeCell ref="C136:H136"/>
    <mergeCell ref="C137:H137"/>
    <mergeCell ref="C138:H138"/>
    <mergeCell ref="C139:H139"/>
    <mergeCell ref="C140:H140"/>
    <mergeCell ref="C131:H131"/>
    <mergeCell ref="C132:H132"/>
    <mergeCell ref="C133:H133"/>
    <mergeCell ref="C134:H134"/>
    <mergeCell ref="C135:H135"/>
    <mergeCell ref="C126:H126"/>
    <mergeCell ref="C127:H127"/>
    <mergeCell ref="C128:H128"/>
    <mergeCell ref="C129:H129"/>
  </mergeCells>
  <dataValidations count="4">
    <dataValidation type="list" allowBlank="1" showInputMessage="1" showErrorMessage="1" sqref="E46:E47 H46:H47" xr:uid="{00000000-0002-0000-0200-000003000000}">
      <formula1>"x"</formula1>
    </dataValidation>
    <dataValidation type="list" allowBlank="1" showInputMessage="1" showErrorMessage="1" sqref="E35 E74 H35" xr:uid="{00000000-0002-0000-0200-000004000000}">
      <formula1>"x,#"</formula1>
    </dataValidation>
    <dataValidation type="list" allowBlank="1" showInputMessage="1" showErrorMessage="1" sqref="D10 D13:E13 D115:E117 D15:E15 H13 D17 D19 D21 D23:D26 E24:E26 D29:E31 H15 D33:E33 D35 D40 D41:E41 H33 H41 D49:E49 D52 D54:E54 D56 H49 D59:E59 D61 H59 D63:E63 H120 H85 H92:H93 D85:E85 H63 H76:H83 H90 D92:E93 D96 D97:E98 D100:E100 D103:E103 D89 D119:E120 D76:E78 D74 D66 D70:E70 D105:D106 D109:E109 D111 D113 D80:E80 D82:E83 D43 D45:E45" xr:uid="{00000000-0002-0000-0200-000006000000}">
      <formula1>"KQMĐ, NDCT, TLHD, BC, ĐP"</formula1>
    </dataValidation>
    <dataValidation type="list" allowBlank="1" showInputMessage="1" showErrorMessage="1" sqref="D46:D47" xr:uid="{00000000-0002-0000-0200-000002000000}">
      <formula1>"KQMĐ, NDCT, TLHD, BC, ĐP, ATGT"</formula1>
    </dataValidation>
  </dataValidations>
  <hyperlinks>
    <hyperlink ref="H31" r:id="rId1" xr:uid="{1010B9A3-A8FD-41E3-9FAF-F8AE034F7FCF}"/>
    <hyperlink ref="H45" display="https://www.google.com.vn/url?sa=i&amp;url=https%3A%2F%2Fhanoimoi.com.vn%2Ftin-tuc%2Fgiao-thong%2F924092%2Fmot-so-dieu-can-luu-y-khi-tham-gia-giao-thong&amp;psig=AOvVaw2LZFCieQhqPBFVSFRn1KZN&amp;ust=1631770196352000&amp;source=images&amp;cd=vfe&amp;ved=0CAkQjRxqFwoTCOCO4oKggPMCF" xr:uid="{CE048E5C-174D-42D6-96A3-0549B93F0F08}"/>
  </hyperlinks>
  <pageMargins left="0.39370078740157483" right="0.39370078740157483"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2026-02-02T08:55:42Z</cp:lastPrinted>
  <dcterms:created xsi:type="dcterms:W3CDTF">2019-07-05T03:48:23Z</dcterms:created>
  <dcterms:modified xsi:type="dcterms:W3CDTF">2026-03-02T00:07:23Z</dcterms:modified>
</cp:coreProperties>
</file>